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24226"/>
  <mc:AlternateContent xmlns:mc="http://schemas.openxmlformats.org/markup-compatibility/2006">
    <mc:Choice Requires="x15">
      <x15ac:absPath xmlns:x15ac="http://schemas.microsoft.com/office/spreadsheetml/2010/11/ac" url="O:\福祉基盤課\040_１年未満文書フォルダ\職員間受渡し用フォルダ\02_深山総括副主幹\"/>
    </mc:Choice>
  </mc:AlternateContent>
  <xr:revisionPtr revIDLastSave="0" documentId="8_{705F2AE4-8E68-4231-9728-EA8CC9225548}" xr6:coauthVersionLast="47" xr6:coauthVersionMax="47" xr10:uidLastSave="{00000000-0000-0000-0000-000000000000}"/>
  <bookViews>
    <workbookView xWindow="29520" yWindow="1020" windowWidth="20955" windowHeight="14070" tabRatio="801" xr2:uid="{00000000-000D-0000-FFFF-FFFF00000000}"/>
  </bookViews>
  <sheets>
    <sheet name="運営状況点検書" sheetId="1" r:id="rId1"/>
    <sheet name="勤務形態一覧表（１枚版）" sheetId="16" r:id="rId2"/>
    <sheet name="勤務形態一覧表（100名）" sheetId="17" r:id="rId3"/>
    <sheet name="【記載例】勤務形態一覧表" sheetId="14" r:id="rId4"/>
    <sheet name="【参考】勤務形態一覧表記入方法" sheetId="18" r:id="rId5"/>
    <sheet name="プルダウン・リスト" sheetId="13" state="hidden" r:id="rId6"/>
  </sheets>
  <definedNames>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3">【記載例】勤務形態一覧表!$A$1:$BD$50</definedName>
    <definedName name="_xlnm.Print_Area" localSheetId="4">【参考】勤務形態一覧表記入方法!$A$1:$O$82</definedName>
    <definedName name="_xlnm.Print_Area" localSheetId="0">運営状況点検書!$A$1:$AA$702</definedName>
    <definedName name="_xlnm.Print_Area" localSheetId="2">'勤務形態一覧表（100名）'!$A$1:$BD$132</definedName>
    <definedName name="_xlnm.Print_Area" localSheetId="1">'勤務形態一覧表（１枚版）'!$A$1:$BD$50</definedName>
    <definedName name="_xlnm.Print_Titles" localSheetId="3">【記載例】勤務形態一覧表!$1:$12</definedName>
    <definedName name="_xlnm.Print_Titles" localSheetId="2">'勤務形態一覧表（100名）'!$1:$12</definedName>
    <definedName name="_xlnm.Print_Titles" localSheetId="1">'勤務形態一覧表（１枚版）'!$1:$12</definedName>
    <definedName name="サービス種別">プルダウン・リスト!$C$4:$C$8</definedName>
    <definedName name="サービス提供責任者">プルダウン・リスト!$D$13:$D$25</definedName>
    <definedName name="管理者">プルダウン・リスト!$C$13:$C$25</definedName>
    <definedName name="職種">プルダウン・リスト!$C$12:$K$12</definedName>
    <definedName name="登録訪問介護員">プルダウン・リスト!$F$13:$F$25</definedName>
    <definedName name="訪問介護員">プルダウン・リスト!$E$13:$E$25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1" i="17" l="1"/>
  <c r="W126" i="17"/>
  <c r="W125" i="17"/>
  <c r="R125" i="17"/>
  <c r="AE121" i="17"/>
  <c r="AA121" i="17"/>
  <c r="R126" i="17" s="1"/>
  <c r="AB126" i="17" s="1"/>
  <c r="W131" i="17" s="1"/>
  <c r="Y121" i="17"/>
  <c r="V120" i="17"/>
  <c r="T120" i="17"/>
  <c r="J120" i="17"/>
  <c r="H120" i="17"/>
  <c r="F120" i="17"/>
  <c r="V119" i="17"/>
  <c r="T119" i="17"/>
  <c r="L119" i="17"/>
  <c r="V118" i="17"/>
  <c r="T118" i="17"/>
  <c r="L118" i="17"/>
  <c r="V117" i="17"/>
  <c r="T117" i="17"/>
  <c r="L117" i="17"/>
  <c r="L120" i="17" s="1"/>
  <c r="L122" i="17" s="1"/>
  <c r="C126" i="17" s="1"/>
  <c r="J116" i="17"/>
  <c r="H116" i="17"/>
  <c r="F116" i="17"/>
  <c r="AU112" i="17"/>
  <c r="AW112" i="17" s="1"/>
  <c r="AU111" i="17"/>
  <c r="AW111" i="17" s="1"/>
  <c r="AU110" i="17"/>
  <c r="AW110" i="17" s="1"/>
  <c r="AU109" i="17"/>
  <c r="AW109" i="17" s="1"/>
  <c r="AU108" i="17"/>
  <c r="AW108" i="17" s="1"/>
  <c r="AU107" i="17"/>
  <c r="AW107" i="17" s="1"/>
  <c r="AU106" i="17"/>
  <c r="AW106" i="17" s="1"/>
  <c r="AU105" i="17"/>
  <c r="AW105" i="17" s="1"/>
  <c r="AW104" i="17"/>
  <c r="AU104" i="17"/>
  <c r="AU103" i="17"/>
  <c r="AW103" i="17" s="1"/>
  <c r="AU102" i="17"/>
  <c r="AW102" i="17" s="1"/>
  <c r="AU101" i="17"/>
  <c r="AW101" i="17" s="1"/>
  <c r="AW100" i="17"/>
  <c r="AU100" i="17"/>
  <c r="AU99" i="17"/>
  <c r="AW99" i="17" s="1"/>
  <c r="AU98" i="17"/>
  <c r="AW98" i="17" s="1"/>
  <c r="AU97" i="17"/>
  <c r="AW97" i="17" s="1"/>
  <c r="AW96" i="17"/>
  <c r="AU96" i="17"/>
  <c r="AU95" i="17"/>
  <c r="AW95" i="17" s="1"/>
  <c r="AU94" i="17"/>
  <c r="AW94" i="17" s="1"/>
  <c r="AU93" i="17"/>
  <c r="AW93" i="17" s="1"/>
  <c r="AW92" i="17"/>
  <c r="AU92" i="17"/>
  <c r="AU91" i="17"/>
  <c r="AW91" i="17" s="1"/>
  <c r="AU90" i="17"/>
  <c r="AW90" i="17" s="1"/>
  <c r="AU89" i="17"/>
  <c r="AW89" i="17" s="1"/>
  <c r="AU88" i="17"/>
  <c r="AW88" i="17" s="1"/>
  <c r="AU87" i="17"/>
  <c r="AW87" i="17" s="1"/>
  <c r="AU86" i="17"/>
  <c r="AW86" i="17" s="1"/>
  <c r="AU85" i="17"/>
  <c r="AW85" i="17" s="1"/>
  <c r="AU84" i="17"/>
  <c r="AW84" i="17" s="1"/>
  <c r="AU83" i="17"/>
  <c r="AW83" i="17" s="1"/>
  <c r="AU82" i="17"/>
  <c r="AW82" i="17" s="1"/>
  <c r="AU81" i="17"/>
  <c r="AW81" i="17" s="1"/>
  <c r="AW80" i="17"/>
  <c r="AU80" i="17"/>
  <c r="AU79" i="17"/>
  <c r="AW79" i="17" s="1"/>
  <c r="AU78" i="17"/>
  <c r="AW78" i="17" s="1"/>
  <c r="AU77" i="17"/>
  <c r="AW77" i="17" s="1"/>
  <c r="AW76" i="17"/>
  <c r="AU76" i="17"/>
  <c r="AU75" i="17"/>
  <c r="AW75" i="17" s="1"/>
  <c r="AU74" i="17"/>
  <c r="AW74" i="17" s="1"/>
  <c r="AU73" i="17"/>
  <c r="AW73" i="17" s="1"/>
  <c r="AU72" i="17"/>
  <c r="AW72" i="17" s="1"/>
  <c r="AU71" i="17"/>
  <c r="AW71" i="17" s="1"/>
  <c r="AU70" i="17"/>
  <c r="AW70" i="17" s="1"/>
  <c r="AU69" i="17"/>
  <c r="AW69" i="17" s="1"/>
  <c r="AW68" i="17"/>
  <c r="AU68" i="17"/>
  <c r="AU67" i="17"/>
  <c r="AW67" i="17" s="1"/>
  <c r="AU66" i="17"/>
  <c r="AW66" i="17" s="1"/>
  <c r="AU65" i="17"/>
  <c r="AW65" i="17" s="1"/>
  <c r="AU64" i="17"/>
  <c r="AW64" i="17" s="1"/>
  <c r="AU63" i="17"/>
  <c r="AW63" i="17" s="1"/>
  <c r="AU62" i="17"/>
  <c r="AW62" i="17" s="1"/>
  <c r="AU61" i="17"/>
  <c r="AW61" i="17" s="1"/>
  <c r="AU60" i="17"/>
  <c r="AW60" i="17" s="1"/>
  <c r="AU59" i="17"/>
  <c r="AW59" i="17" s="1"/>
  <c r="AU58" i="17"/>
  <c r="AW58" i="17" s="1"/>
  <c r="AU57" i="17"/>
  <c r="AW57" i="17" s="1"/>
  <c r="AW56" i="17"/>
  <c r="AU56" i="17"/>
  <c r="AU55" i="17"/>
  <c r="AW55" i="17" s="1"/>
  <c r="AU54" i="17"/>
  <c r="AW54" i="17" s="1"/>
  <c r="AU53" i="17"/>
  <c r="AW53" i="17" s="1"/>
  <c r="AW52" i="17"/>
  <c r="AU52" i="17"/>
  <c r="AU51" i="17"/>
  <c r="AW51" i="17" s="1"/>
  <c r="AU50" i="17"/>
  <c r="AW50" i="17" s="1"/>
  <c r="AU49" i="17"/>
  <c r="AW49" i="17" s="1"/>
  <c r="AW48" i="17"/>
  <c r="AU48" i="17"/>
  <c r="AU47" i="17"/>
  <c r="AW47" i="17" s="1"/>
  <c r="AU46" i="17"/>
  <c r="AW46" i="17" s="1"/>
  <c r="AU45" i="17"/>
  <c r="AW45" i="17" s="1"/>
  <c r="AW44" i="17"/>
  <c r="AU44" i="17"/>
  <c r="AU43" i="17"/>
  <c r="AW43" i="17" s="1"/>
  <c r="AU42" i="17"/>
  <c r="AW42" i="17" s="1"/>
  <c r="AU41" i="17"/>
  <c r="AW41" i="17" s="1"/>
  <c r="AU40" i="17"/>
  <c r="AW40" i="17" s="1"/>
  <c r="AU39" i="17"/>
  <c r="AW39" i="17" s="1"/>
  <c r="AU38" i="17"/>
  <c r="AW38" i="17" s="1"/>
  <c r="AU37" i="17"/>
  <c r="AW37" i="17" s="1"/>
  <c r="AU36" i="17"/>
  <c r="AW36" i="17" s="1"/>
  <c r="AU35" i="17"/>
  <c r="AW35" i="17" s="1"/>
  <c r="AU34" i="17"/>
  <c r="AW34" i="17" s="1"/>
  <c r="AU33" i="17"/>
  <c r="AW33" i="17" s="1"/>
  <c r="AW32" i="17"/>
  <c r="AU32" i="17"/>
  <c r="AU31" i="17"/>
  <c r="AW31" i="17" s="1"/>
  <c r="AU30" i="17"/>
  <c r="AW30" i="17" s="1"/>
  <c r="AU29" i="17"/>
  <c r="AW29" i="17" s="1"/>
  <c r="AW28" i="17"/>
  <c r="AU28" i="17"/>
  <c r="AU27" i="17"/>
  <c r="AW27" i="17" s="1"/>
  <c r="AU26" i="17"/>
  <c r="AW26" i="17" s="1"/>
  <c r="AU25" i="17"/>
  <c r="AW25" i="17" s="1"/>
  <c r="AU24" i="17"/>
  <c r="AW24" i="17" s="1"/>
  <c r="AU23" i="17"/>
  <c r="AW23" i="17" s="1"/>
  <c r="AU22" i="17"/>
  <c r="AW22" i="17" s="1"/>
  <c r="AU21" i="17"/>
  <c r="AW21" i="17" s="1"/>
  <c r="AW20" i="17"/>
  <c r="AU20" i="17"/>
  <c r="AU19" i="17"/>
  <c r="AW19" i="17" s="1"/>
  <c r="AU18" i="17"/>
  <c r="AW18" i="17" s="1"/>
  <c r="AU17" i="17"/>
  <c r="AW17" i="17" s="1"/>
  <c r="AU16" i="17"/>
  <c r="AW16" i="17" s="1"/>
  <c r="AU15" i="17"/>
  <c r="AW15" i="17" s="1"/>
  <c r="AU14" i="17"/>
  <c r="AW14" i="17" s="1"/>
  <c r="B14" i="17"/>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B39" i="17" s="1"/>
  <c r="B40" i="17" s="1"/>
  <c r="B41" i="17" s="1"/>
  <c r="B42" i="17" s="1"/>
  <c r="B43" i="17" s="1"/>
  <c r="B44" i="17" s="1"/>
  <c r="B45" i="17" s="1"/>
  <c r="B46" i="17" s="1"/>
  <c r="B47" i="17" s="1"/>
  <c r="B48" i="17" s="1"/>
  <c r="B49" i="17" s="1"/>
  <c r="B50" i="17" s="1"/>
  <c r="B51" i="17" s="1"/>
  <c r="B52" i="17" s="1"/>
  <c r="B53" i="17" s="1"/>
  <c r="B54" i="17" s="1"/>
  <c r="B55" i="17" s="1"/>
  <c r="B56" i="17" s="1"/>
  <c r="B57" i="17" s="1"/>
  <c r="B58" i="17" s="1"/>
  <c r="B59" i="17" s="1"/>
  <c r="B60" i="17" s="1"/>
  <c r="B61" i="17" s="1"/>
  <c r="B62" i="17" s="1"/>
  <c r="B63" i="17" s="1"/>
  <c r="B64" i="17" s="1"/>
  <c r="B65" i="17" s="1"/>
  <c r="B66" i="17" s="1"/>
  <c r="B67" i="17" s="1"/>
  <c r="B68" i="17" s="1"/>
  <c r="B69" i="17" s="1"/>
  <c r="B70" i="17" s="1"/>
  <c r="B71" i="17" s="1"/>
  <c r="B72" i="17" s="1"/>
  <c r="B73" i="17" s="1"/>
  <c r="B74" i="17" s="1"/>
  <c r="B75" i="17" s="1"/>
  <c r="B76" i="17" s="1"/>
  <c r="B77" i="17" s="1"/>
  <c r="B78" i="17" s="1"/>
  <c r="B79" i="17" s="1"/>
  <c r="B80" i="17" s="1"/>
  <c r="B81" i="17" s="1"/>
  <c r="B82" i="17" s="1"/>
  <c r="B83" i="17" s="1"/>
  <c r="B84" i="17" s="1"/>
  <c r="B85" i="17" s="1"/>
  <c r="B86" i="17" s="1"/>
  <c r="B87" i="17" s="1"/>
  <c r="B88" i="17" s="1"/>
  <c r="B89" i="17" s="1"/>
  <c r="B90" i="17" s="1"/>
  <c r="B91" i="17" s="1"/>
  <c r="B92" i="17" s="1"/>
  <c r="B93" i="17" s="1"/>
  <c r="B94" i="17" s="1"/>
  <c r="B95" i="17" s="1"/>
  <c r="B96" i="17" s="1"/>
  <c r="B97" i="17" s="1"/>
  <c r="B98" i="17" s="1"/>
  <c r="B99" i="17" s="1"/>
  <c r="B100" i="17" s="1"/>
  <c r="B101" i="17" s="1"/>
  <c r="B102" i="17" s="1"/>
  <c r="B103" i="17" s="1"/>
  <c r="B104" i="17" s="1"/>
  <c r="B105" i="17" s="1"/>
  <c r="B106" i="17" s="1"/>
  <c r="B107" i="17" s="1"/>
  <c r="B108" i="17" s="1"/>
  <c r="B109" i="17" s="1"/>
  <c r="B110" i="17" s="1"/>
  <c r="B111" i="17" s="1"/>
  <c r="B112" i="17" s="1"/>
  <c r="AU13" i="17"/>
  <c r="AW13" i="17" s="1"/>
  <c r="AG11" i="17"/>
  <c r="AG12" i="17" s="1"/>
  <c r="V11" i="17"/>
  <c r="V12" i="17" s="1"/>
  <c r="Q11" i="17"/>
  <c r="Q12" i="17" s="1"/>
  <c r="AT10" i="17"/>
  <c r="AT11" i="17" s="1"/>
  <c r="AT12" i="17" s="1"/>
  <c r="AS10" i="17"/>
  <c r="AS11" i="17" s="1"/>
  <c r="AS12" i="17" s="1"/>
  <c r="AR10" i="17"/>
  <c r="AR11" i="17" s="1"/>
  <c r="AR12" i="17" s="1"/>
  <c r="AU8" i="17"/>
  <c r="X2" i="17"/>
  <c r="AM10" i="17" s="1"/>
  <c r="W44" i="16"/>
  <c r="W43" i="16"/>
  <c r="R43" i="16"/>
  <c r="AE39" i="16"/>
  <c r="R49" i="16" s="1"/>
  <c r="AB49" i="16" s="1"/>
  <c r="AA39" i="16"/>
  <c r="R44" i="16" s="1"/>
  <c r="AB44" i="16" s="1"/>
  <c r="W49" i="16" s="1"/>
  <c r="Y39" i="16"/>
  <c r="V38" i="16"/>
  <c r="T38" i="16"/>
  <c r="J38" i="16"/>
  <c r="H38" i="16"/>
  <c r="F38" i="16"/>
  <c r="V37" i="16"/>
  <c r="T37" i="16"/>
  <c r="L37" i="16"/>
  <c r="V36" i="16"/>
  <c r="T36" i="16"/>
  <c r="L36" i="16"/>
  <c r="V35" i="16"/>
  <c r="T35" i="16"/>
  <c r="L35" i="16"/>
  <c r="L38" i="16" s="1"/>
  <c r="L40" i="16" s="1"/>
  <c r="C44" i="16" s="1"/>
  <c r="J34" i="16"/>
  <c r="H34" i="16"/>
  <c r="F34" i="16"/>
  <c r="AU30" i="16"/>
  <c r="AW30" i="16" s="1"/>
  <c r="AU29" i="16"/>
  <c r="AW29" i="16" s="1"/>
  <c r="AU28" i="16"/>
  <c r="AW28" i="16" s="1"/>
  <c r="AU27" i="16"/>
  <c r="AW27" i="16" s="1"/>
  <c r="AU26" i="16"/>
  <c r="AW26" i="16" s="1"/>
  <c r="AU25" i="16"/>
  <c r="AW25" i="16" s="1"/>
  <c r="AW24" i="16"/>
  <c r="AU24" i="16"/>
  <c r="AU23" i="16"/>
  <c r="AW23" i="16" s="1"/>
  <c r="AU22" i="16"/>
  <c r="AW22" i="16" s="1"/>
  <c r="AU21" i="16"/>
  <c r="AW21" i="16" s="1"/>
  <c r="AU20" i="16"/>
  <c r="AW20" i="16" s="1"/>
  <c r="AU19" i="16"/>
  <c r="AW19" i="16" s="1"/>
  <c r="AU18" i="16"/>
  <c r="AW18" i="16" s="1"/>
  <c r="AU17" i="16"/>
  <c r="AW17" i="16" s="1"/>
  <c r="AW16" i="16"/>
  <c r="AU16" i="16"/>
  <c r="AU15" i="16"/>
  <c r="AW15" i="16" s="1"/>
  <c r="AU14" i="16"/>
  <c r="AW14" i="16" s="1"/>
  <c r="B14" i="16"/>
  <c r="B15" i="16" s="1"/>
  <c r="B16" i="16" s="1"/>
  <c r="B17" i="16" s="1"/>
  <c r="B18" i="16" s="1"/>
  <c r="B19" i="16" s="1"/>
  <c r="B20" i="16" s="1"/>
  <c r="B21" i="16" s="1"/>
  <c r="B22" i="16" s="1"/>
  <c r="B23" i="16" s="1"/>
  <c r="B24" i="16" s="1"/>
  <c r="B25" i="16" s="1"/>
  <c r="B26" i="16" s="1"/>
  <c r="B27" i="16" s="1"/>
  <c r="B28" i="16" s="1"/>
  <c r="B29" i="16" s="1"/>
  <c r="B30" i="16" s="1"/>
  <c r="AU13" i="16"/>
  <c r="AW13" i="16" s="1"/>
  <c r="AT10" i="16"/>
  <c r="AT11" i="16" s="1"/>
  <c r="AT12" i="16" s="1"/>
  <c r="AS10" i="16"/>
  <c r="AS11" i="16" s="1"/>
  <c r="AS12" i="16" s="1"/>
  <c r="AR10" i="16"/>
  <c r="AR11" i="16" s="1"/>
  <c r="AR12" i="16" s="1"/>
  <c r="AU8" i="16"/>
  <c r="X2" i="16"/>
  <c r="AO11" i="16" s="1"/>
  <c r="AO12" i="16" s="1"/>
  <c r="W44" i="14"/>
  <c r="W43" i="14"/>
  <c r="R43" i="14"/>
  <c r="AE39" i="14"/>
  <c r="R49" i="14" s="1"/>
  <c r="AA39" i="14"/>
  <c r="R44" i="14" s="1"/>
  <c r="AB44" i="14" s="1"/>
  <c r="W49" i="14" s="1"/>
  <c r="Y39" i="14"/>
  <c r="V38" i="14"/>
  <c r="T38" i="14"/>
  <c r="J38" i="14"/>
  <c r="H38" i="14"/>
  <c r="F38" i="14"/>
  <c r="L37" i="14"/>
  <c r="V36" i="14"/>
  <c r="T36" i="14"/>
  <c r="L36" i="14"/>
  <c r="L35" i="14"/>
  <c r="L38" i="14" s="1"/>
  <c r="L40" i="14" s="1"/>
  <c r="C44" i="14" s="1"/>
  <c r="J34" i="14"/>
  <c r="H34" i="14"/>
  <c r="F34" i="14"/>
  <c r="AW30" i="14"/>
  <c r="AU30" i="14"/>
  <c r="AU29" i="14"/>
  <c r="AW29" i="14" s="1"/>
  <c r="AU28" i="14"/>
  <c r="AW28" i="14" s="1"/>
  <c r="AU27" i="14"/>
  <c r="AW27" i="14" s="1"/>
  <c r="AU26" i="14"/>
  <c r="AW26" i="14" s="1"/>
  <c r="AU25" i="14"/>
  <c r="AW25" i="14" s="1"/>
  <c r="AU24" i="14"/>
  <c r="AW24" i="14" s="1"/>
  <c r="AU23" i="14"/>
  <c r="AW23" i="14" s="1"/>
  <c r="AU22" i="14"/>
  <c r="AW22" i="14" s="1"/>
  <c r="AU21" i="14"/>
  <c r="AW21" i="14" s="1"/>
  <c r="AU20" i="14"/>
  <c r="AW20" i="14" s="1"/>
  <c r="AU19" i="14"/>
  <c r="AW19" i="14" s="1"/>
  <c r="AU18" i="14"/>
  <c r="AW18" i="14" s="1"/>
  <c r="AU17" i="14"/>
  <c r="AW17" i="14" s="1"/>
  <c r="AU16" i="14"/>
  <c r="AU15" i="14"/>
  <c r="AW15" i="14" s="1"/>
  <c r="AU14" i="14"/>
  <c r="AW14" i="14" s="1"/>
  <c r="B14" i="14"/>
  <c r="B15" i="14" s="1"/>
  <c r="B16" i="14" s="1"/>
  <c r="B17" i="14" s="1"/>
  <c r="B18" i="14" s="1"/>
  <c r="B19" i="14" s="1"/>
  <c r="B20" i="14" s="1"/>
  <c r="B21" i="14" s="1"/>
  <c r="B22" i="14" s="1"/>
  <c r="B23" i="14" s="1"/>
  <c r="B24" i="14" s="1"/>
  <c r="B25" i="14" s="1"/>
  <c r="B26" i="14" s="1"/>
  <c r="B27" i="14" s="1"/>
  <c r="B28" i="14" s="1"/>
  <c r="B29" i="14" s="1"/>
  <c r="B30" i="14" s="1"/>
  <c r="AU13" i="14"/>
  <c r="AW13" i="14" s="1"/>
  <c r="AT10" i="14"/>
  <c r="AT11" i="14" s="1"/>
  <c r="AT12" i="14" s="1"/>
  <c r="AS10" i="14"/>
  <c r="AS11" i="14" s="1"/>
  <c r="AS12" i="14" s="1"/>
  <c r="AR10" i="14"/>
  <c r="AR11" i="14" s="1"/>
  <c r="AR12" i="14" s="1"/>
  <c r="AU8" i="14"/>
  <c r="X2" i="14"/>
  <c r="AO11" i="14" s="1"/>
  <c r="AO12" i="14" s="1"/>
  <c r="AL11" i="17" l="1"/>
  <c r="AL12" i="17" s="1"/>
  <c r="Q10" i="17"/>
  <c r="W10" i="17"/>
  <c r="AB10" i="17"/>
  <c r="AG10" i="17"/>
  <c r="T35" i="14"/>
  <c r="T39" i="14" s="1"/>
  <c r="AB11" i="17"/>
  <c r="AB12" i="17" s="1"/>
  <c r="T37" i="14"/>
  <c r="V121" i="17"/>
  <c r="T39" i="16"/>
  <c r="V39" i="16"/>
  <c r="I126" i="17"/>
  <c r="L126" i="17"/>
  <c r="AQ11" i="17"/>
  <c r="AQ12" i="17" s="1"/>
  <c r="AM11" i="17"/>
  <c r="AM12" i="17" s="1"/>
  <c r="AI11" i="17"/>
  <c r="AI12" i="17" s="1"/>
  <c r="AE11" i="17"/>
  <c r="AE12" i="17" s="1"/>
  <c r="AA11" i="17"/>
  <c r="AA12" i="17" s="1"/>
  <c r="W11" i="17"/>
  <c r="W12" i="17" s="1"/>
  <c r="S11" i="17"/>
  <c r="S12" i="17" s="1"/>
  <c r="AP10" i="17"/>
  <c r="AL10" i="17"/>
  <c r="AH10" i="17"/>
  <c r="AD10" i="17"/>
  <c r="Z10" i="17"/>
  <c r="V10" i="17"/>
  <c r="R10" i="17"/>
  <c r="AZ6" i="17"/>
  <c r="S10" i="17"/>
  <c r="X10" i="17"/>
  <c r="AC10" i="17"/>
  <c r="AI10" i="17"/>
  <c r="AN10" i="17"/>
  <c r="T10" i="17"/>
  <c r="AE10" i="17"/>
  <c r="AJ10" i="17"/>
  <c r="T11" i="17"/>
  <c r="T12" i="17" s="1"/>
  <c r="Y11" i="17"/>
  <c r="Y12" i="17" s="1"/>
  <c r="AD11" i="17"/>
  <c r="AD12" i="17" s="1"/>
  <c r="R11" i="17"/>
  <c r="R12" i="17" s="1"/>
  <c r="X11" i="17"/>
  <c r="X12" i="17" s="1"/>
  <c r="AC11" i="17"/>
  <c r="AC12" i="17" s="1"/>
  <c r="AH11" i="17"/>
  <c r="AH12" i="17" s="1"/>
  <c r="AN11" i="17"/>
  <c r="AN12" i="17" s="1"/>
  <c r="Y10" i="17"/>
  <c r="AO10" i="17"/>
  <c r="AJ11" i="17"/>
  <c r="AJ12" i="17" s="1"/>
  <c r="AO11" i="17"/>
  <c r="AO12" i="17" s="1"/>
  <c r="T121" i="17"/>
  <c r="P10" i="17"/>
  <c r="U10" i="17"/>
  <c r="AA10" i="17"/>
  <c r="AF10" i="17"/>
  <c r="AK10" i="17"/>
  <c r="AQ10" i="17"/>
  <c r="P11" i="17"/>
  <c r="P12" i="17" s="1"/>
  <c r="U11" i="17"/>
  <c r="U12" i="17" s="1"/>
  <c r="Z11" i="17"/>
  <c r="Z12" i="17" s="1"/>
  <c r="AF11" i="17"/>
  <c r="AF12" i="17" s="1"/>
  <c r="AK11" i="17"/>
  <c r="AK12" i="17" s="1"/>
  <c r="AP11" i="17"/>
  <c r="AP12" i="17" s="1"/>
  <c r="AB131" i="17"/>
  <c r="L44" i="16"/>
  <c r="I44" i="16"/>
  <c r="Q10" i="16"/>
  <c r="U10" i="16"/>
  <c r="Y10" i="16"/>
  <c r="AC10" i="16"/>
  <c r="AG10" i="16"/>
  <c r="AK10" i="16"/>
  <c r="AO10" i="16"/>
  <c r="R11" i="16"/>
  <c r="R12" i="16" s="1"/>
  <c r="V11" i="16"/>
  <c r="V12" i="16" s="1"/>
  <c r="Z11" i="16"/>
  <c r="Z12" i="16" s="1"/>
  <c r="AD11" i="16"/>
  <c r="AD12" i="16" s="1"/>
  <c r="AH11" i="16"/>
  <c r="AH12" i="16" s="1"/>
  <c r="AL11" i="16"/>
  <c r="AL12" i="16" s="1"/>
  <c r="AP11" i="16"/>
  <c r="AP12" i="16" s="1"/>
  <c r="AZ6" i="16"/>
  <c r="R10" i="16"/>
  <c r="V10" i="16"/>
  <c r="Z10" i="16"/>
  <c r="AD10" i="16"/>
  <c r="AH10" i="16"/>
  <c r="AL10" i="16"/>
  <c r="AP10" i="16"/>
  <c r="S11" i="16"/>
  <c r="S12" i="16" s="1"/>
  <c r="W11" i="16"/>
  <c r="W12" i="16" s="1"/>
  <c r="AA11" i="16"/>
  <c r="AA12" i="16" s="1"/>
  <c r="AE11" i="16"/>
  <c r="AE12" i="16" s="1"/>
  <c r="AI11" i="16"/>
  <c r="AI12" i="16" s="1"/>
  <c r="AM11" i="16"/>
  <c r="AM12" i="16" s="1"/>
  <c r="AQ11" i="16"/>
  <c r="AQ12" i="16" s="1"/>
  <c r="S10" i="16"/>
  <c r="W10" i="16"/>
  <c r="AA10" i="16"/>
  <c r="AE10" i="16"/>
  <c r="AI10" i="16"/>
  <c r="AM10" i="16"/>
  <c r="AQ10" i="16"/>
  <c r="P11" i="16"/>
  <c r="P12" i="16" s="1"/>
  <c r="T11" i="16"/>
  <c r="T12" i="16" s="1"/>
  <c r="X11" i="16"/>
  <c r="X12" i="16" s="1"/>
  <c r="AB11" i="16"/>
  <c r="AB12" i="16" s="1"/>
  <c r="AF11" i="16"/>
  <c r="AF12" i="16" s="1"/>
  <c r="AJ11" i="16"/>
  <c r="AJ12" i="16" s="1"/>
  <c r="AN11" i="16"/>
  <c r="AN12" i="16" s="1"/>
  <c r="P10" i="16"/>
  <c r="T10" i="16"/>
  <c r="X10" i="16"/>
  <c r="AB10" i="16"/>
  <c r="AF10" i="16"/>
  <c r="AJ10" i="16"/>
  <c r="AN10" i="16"/>
  <c r="Q11" i="16"/>
  <c r="Q12" i="16" s="1"/>
  <c r="U11" i="16"/>
  <c r="U12" i="16" s="1"/>
  <c r="Y11" i="16"/>
  <c r="Y12" i="16" s="1"/>
  <c r="AC11" i="16"/>
  <c r="AC12" i="16" s="1"/>
  <c r="AG11" i="16"/>
  <c r="AG12" i="16" s="1"/>
  <c r="AK11" i="16"/>
  <c r="AK12" i="16" s="1"/>
  <c r="I44" i="14"/>
  <c r="L44" i="14" s="1"/>
  <c r="AB49" i="14"/>
  <c r="V35" i="14"/>
  <c r="Q10" i="14"/>
  <c r="U10" i="14"/>
  <c r="Y10" i="14"/>
  <c r="AC10" i="14"/>
  <c r="AG10" i="14"/>
  <c r="AK10" i="14"/>
  <c r="AO10" i="14"/>
  <c r="R11" i="14"/>
  <c r="R12" i="14" s="1"/>
  <c r="V11" i="14"/>
  <c r="V12" i="14" s="1"/>
  <c r="Z11" i="14"/>
  <c r="Z12" i="14" s="1"/>
  <c r="AD11" i="14"/>
  <c r="AD12" i="14" s="1"/>
  <c r="AH11" i="14"/>
  <c r="AH12" i="14" s="1"/>
  <c r="AL11" i="14"/>
  <c r="AL12" i="14" s="1"/>
  <c r="AP11" i="14"/>
  <c r="AP12" i="14" s="1"/>
  <c r="AZ6" i="14"/>
  <c r="R10" i="14"/>
  <c r="V10" i="14"/>
  <c r="Z10" i="14"/>
  <c r="AD10" i="14"/>
  <c r="AH10" i="14"/>
  <c r="AL10" i="14"/>
  <c r="AP10" i="14"/>
  <c r="S11" i="14"/>
  <c r="S12" i="14" s="1"/>
  <c r="W11" i="14"/>
  <c r="W12" i="14" s="1"/>
  <c r="AA11" i="14"/>
  <c r="AA12" i="14" s="1"/>
  <c r="AE11" i="14"/>
  <c r="AE12" i="14" s="1"/>
  <c r="AI11" i="14"/>
  <c r="AI12" i="14" s="1"/>
  <c r="AM11" i="14"/>
  <c r="AM12" i="14" s="1"/>
  <c r="AQ11" i="14"/>
  <c r="AQ12" i="14" s="1"/>
  <c r="S10" i="14"/>
  <c r="W10" i="14"/>
  <c r="AA10" i="14"/>
  <c r="AE10" i="14"/>
  <c r="AI10" i="14"/>
  <c r="AM10" i="14"/>
  <c r="AQ10" i="14"/>
  <c r="P11" i="14"/>
  <c r="P12" i="14" s="1"/>
  <c r="T11" i="14"/>
  <c r="T12" i="14" s="1"/>
  <c r="X11" i="14"/>
  <c r="X12" i="14" s="1"/>
  <c r="AB11" i="14"/>
  <c r="AB12" i="14" s="1"/>
  <c r="AF11" i="14"/>
  <c r="AF12" i="14" s="1"/>
  <c r="AJ11" i="14"/>
  <c r="AJ12" i="14" s="1"/>
  <c r="AN11" i="14"/>
  <c r="AN12" i="14" s="1"/>
  <c r="AW16" i="14"/>
  <c r="V37" i="14" s="1"/>
  <c r="P10" i="14"/>
  <c r="T10" i="14"/>
  <c r="X10" i="14"/>
  <c r="AB10" i="14"/>
  <c r="AF10" i="14"/>
  <c r="AJ10" i="14"/>
  <c r="AN10" i="14"/>
  <c r="Q11" i="14"/>
  <c r="Q12" i="14" s="1"/>
  <c r="U11" i="14"/>
  <c r="U12" i="14" s="1"/>
  <c r="Y11" i="14"/>
  <c r="Y12" i="14" s="1"/>
  <c r="AC11" i="14"/>
  <c r="AC12" i="14" s="1"/>
  <c r="AG11" i="14"/>
  <c r="AG12" i="14" s="1"/>
  <c r="AK11" i="14"/>
  <c r="AK12" i="14" s="1"/>
  <c r="V39" i="14" l="1"/>
</calcChain>
</file>

<file path=xl/sharedStrings.xml><?xml version="1.0" encoding="utf-8"?>
<sst xmlns="http://schemas.openxmlformats.org/spreadsheetml/2006/main" count="1312" uniqueCount="744">
  <si>
    <t>（３）　サービス提供責任者</t>
    <rPh sb="8" eb="10">
      <t>テイキョウ</t>
    </rPh>
    <rPh sb="10" eb="13">
      <t>セキニンシャ</t>
    </rPh>
    <phoneticPr fontId="3"/>
  </si>
  <si>
    <t>問1</t>
    <rPh sb="0" eb="1">
      <t>トイ</t>
    </rPh>
    <phoneticPr fontId="3"/>
  </si>
  <si>
    <t>（１４）　保険給付の請求のための証明書の交付</t>
    <rPh sb="5" eb="7">
      <t>ホケン</t>
    </rPh>
    <rPh sb="7" eb="9">
      <t>キュウフ</t>
    </rPh>
    <rPh sb="10" eb="12">
      <t>セイキュウ</t>
    </rPh>
    <rPh sb="16" eb="19">
      <t>ショウメイショ</t>
    </rPh>
    <rPh sb="20" eb="22">
      <t>コウフ</t>
    </rPh>
    <phoneticPr fontId="3"/>
  </si>
  <si>
    <t>①体制要件</t>
    <rPh sb="1" eb="3">
      <t>タイセイ</t>
    </rPh>
    <rPh sb="3" eb="5">
      <t>ヨウケン</t>
    </rPh>
    <phoneticPr fontId="3"/>
  </si>
  <si>
    <t>②人材要件</t>
    <rPh sb="1" eb="3">
      <t>ジンザイ</t>
    </rPh>
    <rPh sb="3" eb="5">
      <t>ヨウケン</t>
    </rPh>
    <phoneticPr fontId="3"/>
  </si>
  <si>
    <t>③ 重度要介護者等対応要件</t>
    <rPh sb="2" eb="4">
      <t>ジュウド</t>
    </rPh>
    <rPh sb="4" eb="5">
      <t>ヨウ</t>
    </rPh>
    <rPh sb="5" eb="9">
      <t>カイゴシャナド</t>
    </rPh>
    <rPh sb="9" eb="11">
      <t>タイオウ</t>
    </rPh>
    <rPh sb="11" eb="13">
      <t>ヨウケン</t>
    </rPh>
    <phoneticPr fontId="3"/>
  </si>
  <si>
    <t>④ 割合の計算方法</t>
    <rPh sb="2" eb="4">
      <t>ワリアイ</t>
    </rPh>
    <rPh sb="5" eb="7">
      <t>ケイサン</t>
    </rPh>
    <rPh sb="7" eb="9">
      <t>ホウホウ</t>
    </rPh>
    <phoneticPr fontId="3"/>
  </si>
  <si>
    <t>問4</t>
    <rPh sb="0" eb="1">
      <t>トイ</t>
    </rPh>
    <phoneticPr fontId="3"/>
  </si>
  <si>
    <t>問5</t>
    <rPh sb="0" eb="1">
      <t>トイ</t>
    </rPh>
    <phoneticPr fontId="3"/>
  </si>
  <si>
    <t>指定訪問介護の利用の申込みに係る調整をすること。</t>
  </si>
  <si>
    <t>利用者の状態の変化やサービスに関する意向を定期的に把握すること。</t>
  </si>
  <si>
    <t>サービス担当者会議への出席等により、居宅介護支援事業者等と連携を図ること。</t>
  </si>
  <si>
    <t>訪問介護員等の業務の実施状況を把握すること。</t>
  </si>
  <si>
    <t>訪問介護員等の能力や希望を踏まえた業務管理を実施すること。</t>
  </si>
  <si>
    <t>訪問介護員等に対する研修、技術指導等を実施すること。</t>
  </si>
  <si>
    <t>以上で終了です。お疲れ様でした。</t>
  </si>
  <si>
    <t>所　在　地</t>
    <rPh sb="0" eb="1">
      <t>トコロ</t>
    </rPh>
    <rPh sb="2" eb="3">
      <t>ザイ</t>
    </rPh>
    <rPh sb="4" eb="5">
      <t>チ</t>
    </rPh>
    <phoneticPr fontId="3"/>
  </si>
  <si>
    <t>　</t>
  </si>
  <si>
    <t xml:space="preserve"> 点検日</t>
  </si>
  <si>
    <t xml:space="preserve"> 事業所</t>
    <rPh sb="1" eb="4">
      <t>ジギョウショ</t>
    </rPh>
    <phoneticPr fontId="3"/>
  </si>
  <si>
    <t xml:space="preserve"> フリガナ</t>
  </si>
  <si>
    <t xml:space="preserve"> 名　　称</t>
  </si>
  <si>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</si>
  <si>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</si>
  <si>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</si>
  <si>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</si>
  <si>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</si>
  <si>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</si>
  <si>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（２）　サービス提供拒否の禁止</t>
    <rPh sb="8" eb="10">
      <t>テイキョウ</t>
    </rPh>
    <rPh sb="10" eb="12">
      <t>キョヒ</t>
    </rPh>
    <rPh sb="13" eb="15">
      <t>キンシ</t>
    </rPh>
    <phoneticPr fontId="3"/>
  </si>
  <si>
    <t>（３）　サービス提供困難時の対応</t>
    <rPh sb="8" eb="10">
      <t>テイキョウ</t>
    </rPh>
    <rPh sb="10" eb="12">
      <t>コンナン</t>
    </rPh>
    <rPh sb="12" eb="13">
      <t>ジ</t>
    </rPh>
    <rPh sb="14" eb="16">
      <t>タイオウ</t>
    </rPh>
    <phoneticPr fontId="3"/>
  </si>
  <si>
    <t>　当該加算を算定した場合には交通費を徴収していない。</t>
    <rPh sb="1" eb="3">
      <t>トウガイ</t>
    </rPh>
    <rPh sb="3" eb="5">
      <t>カサン</t>
    </rPh>
    <rPh sb="6" eb="8">
      <t>サンテイ</t>
    </rPh>
    <rPh sb="10" eb="12">
      <t>バアイ</t>
    </rPh>
    <rPh sb="14" eb="17">
      <t>コウツウヒ</t>
    </rPh>
    <rPh sb="18" eb="20">
      <t>チョウシュウ</t>
    </rPh>
    <phoneticPr fontId="3"/>
  </si>
  <si>
    <t xml:space="preserve"> 管理者氏名</t>
    <rPh sb="1" eb="4">
      <t>カンリシャ</t>
    </rPh>
    <phoneticPr fontId="3"/>
  </si>
  <si>
    <t>兼務</t>
  </si>
  <si>
    <t>　　・当該訪問介護事業所内で他の職種を兼務している場合には、その職種名（例：サービス提供責任者）</t>
    <rPh sb="5" eb="7">
      <t>ホウモン</t>
    </rPh>
    <rPh sb="7" eb="9">
      <t>カイゴ</t>
    </rPh>
    <rPh sb="9" eb="12">
      <t>ジギョウショ</t>
    </rPh>
    <rPh sb="42" eb="44">
      <t>テイキョウ</t>
    </rPh>
    <rPh sb="44" eb="47">
      <t>セキニンシャ</t>
    </rPh>
    <phoneticPr fontId="3"/>
  </si>
  <si>
    <t>当該訪問介護事業所で兼務する職種</t>
    <rPh sb="2" eb="4">
      <t>ホウモン</t>
    </rPh>
    <rPh sb="4" eb="6">
      <t>カイゴ</t>
    </rPh>
    <rPh sb="6" eb="9">
      <t>ジギョウショ</t>
    </rPh>
    <phoneticPr fontId="3"/>
  </si>
  <si>
    <t>問7</t>
    <rPh sb="0" eb="1">
      <t>トイ</t>
    </rPh>
    <phoneticPr fontId="3"/>
  </si>
  <si>
    <t>問8</t>
    <rPh sb="0" eb="1">
      <t>ト</t>
    </rPh>
    <phoneticPr fontId="3"/>
  </si>
  <si>
    <t xml:space="preserve"> 　非常勤職員のサービス提供責任者については、当該事業所における勤務時間が、当該事業所において定められている常勤の従業者が勤務すべき時間数の２分の１に達している。</t>
    <rPh sb="5" eb="7">
      <t>ショクイン</t>
    </rPh>
    <phoneticPr fontId="3"/>
  </si>
  <si>
    <t>２．設備基準について</t>
  </si>
  <si>
    <t>３．運営基準について</t>
  </si>
  <si>
    <t>　利用者本人が通所介護や入院などで居宅に不在の際に、居宅を訪問して洗濯、掃除等生活援助のサービスを提供したことについて、訪問介護として請求したことはない。</t>
    <rPh sb="60" eb="62">
      <t>ホウモン</t>
    </rPh>
    <rPh sb="62" eb="64">
      <t>カイゴ</t>
    </rPh>
    <rPh sb="67" eb="69">
      <t>セイキュウ</t>
    </rPh>
    <phoneticPr fontId="3"/>
  </si>
  <si>
    <t>　居宅を訪問し、話し相手をしながら見守りをしたことについて、訪問介護として請求したことはない。</t>
    <rPh sb="1" eb="3">
      <t>キョタク</t>
    </rPh>
    <rPh sb="4" eb="6">
      <t>ホウモン</t>
    </rPh>
    <rPh sb="8" eb="9">
      <t>ハナ</t>
    </rPh>
    <rPh sb="10" eb="12">
      <t>アイテ</t>
    </rPh>
    <rPh sb="17" eb="19">
      <t>ミマモ</t>
    </rPh>
    <phoneticPr fontId="3"/>
  </si>
  <si>
    <t>　マッサージ、代筆、理美容を行ったことについて、訪問介護として請求したことがない。</t>
    <rPh sb="7" eb="9">
      <t>ダイヒツ</t>
    </rPh>
    <rPh sb="10" eb="13">
      <t>リビヨウ</t>
    </rPh>
    <rPh sb="14" eb="15">
      <t>オコナ</t>
    </rPh>
    <rPh sb="24" eb="26">
      <t>ホウモン</t>
    </rPh>
    <rPh sb="26" eb="28">
      <t>カイゴ</t>
    </rPh>
    <rPh sb="31" eb="33">
      <t>セイキュウ</t>
    </rPh>
    <phoneticPr fontId="3"/>
  </si>
  <si>
    <t>　院内介助に係るサービス提供について、院内介助のサービス内容がわかるような提供記録を作成している。</t>
    <rPh sb="1" eb="3">
      <t>インナイ</t>
    </rPh>
    <rPh sb="3" eb="5">
      <t>カイジョ</t>
    </rPh>
    <rPh sb="6" eb="7">
      <t>カカワ</t>
    </rPh>
    <rPh sb="12" eb="14">
      <t>テイキョウ</t>
    </rPh>
    <rPh sb="19" eb="21">
      <t>インナイ</t>
    </rPh>
    <rPh sb="21" eb="23">
      <t>カイジョ</t>
    </rPh>
    <rPh sb="28" eb="30">
      <t>ナイヨウ</t>
    </rPh>
    <rPh sb="37" eb="39">
      <t>テイキョウ</t>
    </rPh>
    <rPh sb="39" eb="41">
      <t>キロク</t>
    </rPh>
    <rPh sb="42" eb="44">
      <t>サクセイ</t>
    </rPh>
    <phoneticPr fontId="3"/>
  </si>
  <si>
    <t>次の添付書類を忘れずに作成し、添付して下さい。</t>
    <rPh sb="0" eb="1">
      <t>ツギ</t>
    </rPh>
    <phoneticPr fontId="3"/>
  </si>
  <si>
    <t>問9</t>
    <rPh sb="0" eb="1">
      <t>ト</t>
    </rPh>
    <phoneticPr fontId="3"/>
  </si>
  <si>
    <t>①</t>
    <phoneticPr fontId="3"/>
  </si>
  <si>
    <t>②</t>
    <phoneticPr fontId="3"/>
  </si>
  <si>
    <t>（５）　「通院等乗降介助」の単位を算定する場合（該当する事業所のみ記入）</t>
    <rPh sb="5" eb="8">
      <t>ツウインナド</t>
    </rPh>
    <rPh sb="8" eb="10">
      <t>ジョウコウ</t>
    </rPh>
    <rPh sb="10" eb="12">
      <t>カイジョ</t>
    </rPh>
    <rPh sb="14" eb="16">
      <t>タンイ</t>
    </rPh>
    <rPh sb="17" eb="19">
      <t>サンテイ</t>
    </rPh>
    <rPh sb="21" eb="23">
      <t>バアイ</t>
    </rPh>
    <rPh sb="24" eb="26">
      <t>ガイトウ</t>
    </rPh>
    <rPh sb="28" eb="31">
      <t>ジギョウショ</t>
    </rPh>
    <rPh sb="33" eb="35">
      <t>キニュウ</t>
    </rPh>
    <phoneticPr fontId="3"/>
  </si>
  <si>
    <t>　利用者が短期入所生活介護、短期入所療養介護若しくは特定施設入居者生活介護、定期巡回・随時対応型訪問介護看護、小規模多機能型居宅介護、又は認知症対応型共同生活介護、地域密着型特定施設入居者生活介護、地域密着型介護老人福祉施設入所者生活介護、複合型サービスを受けている間は、訪問介護費は、算定していない。</t>
    <rPh sb="38" eb="40">
      <t>テイキ</t>
    </rPh>
    <rPh sb="40" eb="42">
      <t>ジュンカイ</t>
    </rPh>
    <rPh sb="43" eb="45">
      <t>ズイジ</t>
    </rPh>
    <rPh sb="45" eb="48">
      <t>タイオウガタ</t>
    </rPh>
    <rPh sb="48" eb="50">
      <t>ホウモン</t>
    </rPh>
    <rPh sb="50" eb="52">
      <t>カイゴ</t>
    </rPh>
    <rPh sb="52" eb="54">
      <t>カンゴ</t>
    </rPh>
    <rPh sb="55" eb="58">
      <t>ショウキボ</t>
    </rPh>
    <rPh sb="58" eb="61">
      <t>タキノウ</t>
    </rPh>
    <rPh sb="61" eb="62">
      <t>ガタ</t>
    </rPh>
    <rPh sb="62" eb="64">
      <t>キョタク</t>
    </rPh>
    <rPh sb="64" eb="66">
      <t>カイゴ</t>
    </rPh>
    <rPh sb="120" eb="123">
      <t>フクゴウガタ</t>
    </rPh>
    <phoneticPr fontId="3"/>
  </si>
  <si>
    <t>（１）　加算算定の前に</t>
    <rPh sb="4" eb="6">
      <t>カサン</t>
    </rPh>
    <rPh sb="6" eb="8">
      <t>サンテイ</t>
    </rPh>
    <rPh sb="9" eb="10">
      <t>マエ</t>
    </rPh>
    <phoneticPr fontId="3"/>
  </si>
  <si>
    <t>　訪問介護の所要時間については、実際に行われた指定訪問介護の時間ではなく、訪問介護計画において位置づけられた内容の指定訪問介護を行うのに要する標準的な時間としている。</t>
    <rPh sb="1" eb="3">
      <t>ホウモン</t>
    </rPh>
    <rPh sb="3" eb="5">
      <t>カイゴ</t>
    </rPh>
    <rPh sb="6" eb="8">
      <t>ショヨウ</t>
    </rPh>
    <rPh sb="8" eb="10">
      <t>ジカン</t>
    </rPh>
    <rPh sb="16" eb="18">
      <t>ジッサイ</t>
    </rPh>
    <rPh sb="19" eb="20">
      <t>オコナ</t>
    </rPh>
    <rPh sb="23" eb="25">
      <t>シテイ</t>
    </rPh>
    <rPh sb="25" eb="27">
      <t>ホウモン</t>
    </rPh>
    <rPh sb="27" eb="29">
      <t>カイゴ</t>
    </rPh>
    <rPh sb="30" eb="32">
      <t>ジカン</t>
    </rPh>
    <rPh sb="37" eb="39">
      <t>ホウモン</t>
    </rPh>
    <rPh sb="39" eb="41">
      <t>カイゴ</t>
    </rPh>
    <rPh sb="41" eb="43">
      <t>ケイカク</t>
    </rPh>
    <rPh sb="47" eb="49">
      <t>イチ</t>
    </rPh>
    <rPh sb="54" eb="56">
      <t>ナイヨウ</t>
    </rPh>
    <rPh sb="57" eb="59">
      <t>シテイ</t>
    </rPh>
    <rPh sb="59" eb="61">
      <t>ホウモン</t>
    </rPh>
    <rPh sb="61" eb="63">
      <t>カイゴ</t>
    </rPh>
    <rPh sb="64" eb="65">
      <t>オコナ</t>
    </rPh>
    <rPh sb="68" eb="69">
      <t>ヨウ</t>
    </rPh>
    <rPh sb="71" eb="74">
      <t>ヒョウジュンテキ</t>
    </rPh>
    <rPh sb="75" eb="77">
      <t>ジカン</t>
    </rPh>
    <phoneticPr fontId="3"/>
  </si>
  <si>
    <t>年</t>
    <rPh sb="0" eb="1">
      <t>ネン</t>
    </rPh>
    <phoneticPr fontId="3"/>
  </si>
  <si>
    <t>月</t>
    <rPh sb="0" eb="1">
      <t>ガツ</t>
    </rPh>
    <phoneticPr fontId="3"/>
  </si>
  <si>
    <t>④</t>
    <phoneticPr fontId="3"/>
  </si>
  <si>
    <t>⑥</t>
    <phoneticPr fontId="3"/>
  </si>
  <si>
    <t>※定期巡回・随時対応型訪問介護看護を受けている利用者に対して、通院等乗降介助を行う場合は除く。</t>
    <rPh sb="1" eb="3">
      <t>テイキ</t>
    </rPh>
    <rPh sb="3" eb="5">
      <t>ジュンカイ</t>
    </rPh>
    <rPh sb="6" eb="8">
      <t>ズイジ</t>
    </rPh>
    <rPh sb="8" eb="11">
      <t>タイオウガタ</t>
    </rPh>
    <rPh sb="11" eb="13">
      <t>ホウモン</t>
    </rPh>
    <rPh sb="13" eb="15">
      <t>カイゴ</t>
    </rPh>
    <rPh sb="15" eb="17">
      <t>カンゴ</t>
    </rPh>
    <rPh sb="18" eb="19">
      <t>ウ</t>
    </rPh>
    <rPh sb="23" eb="26">
      <t>リヨウシャ</t>
    </rPh>
    <rPh sb="27" eb="28">
      <t>タイ</t>
    </rPh>
    <rPh sb="31" eb="34">
      <t>ツウイントウ</t>
    </rPh>
    <rPh sb="34" eb="36">
      <t>ジョウコウ</t>
    </rPh>
    <rPh sb="36" eb="38">
      <t>カイジョ</t>
    </rPh>
    <rPh sb="39" eb="40">
      <t>オコナ</t>
    </rPh>
    <rPh sb="41" eb="43">
      <t>バアイ</t>
    </rPh>
    <rPh sb="44" eb="45">
      <t>ノゾ</t>
    </rPh>
    <phoneticPr fontId="3"/>
  </si>
  <si>
    <t>　自立生活支援のための見守り的援助や、移動介助にあたらない、単なる気分転換やリハビリを目的とした歩行介助をしたことについて、訪問介護として請求したことはない。</t>
    <rPh sb="1" eb="3">
      <t>ジリツ</t>
    </rPh>
    <rPh sb="3" eb="5">
      <t>セイカツ</t>
    </rPh>
    <rPh sb="5" eb="7">
      <t>シエン</t>
    </rPh>
    <rPh sb="11" eb="13">
      <t>ミマモ</t>
    </rPh>
    <rPh sb="14" eb="15">
      <t>テキ</t>
    </rPh>
    <rPh sb="15" eb="17">
      <t>エンジョ</t>
    </rPh>
    <rPh sb="19" eb="21">
      <t>イドウ</t>
    </rPh>
    <rPh sb="21" eb="23">
      <t>カイジョ</t>
    </rPh>
    <rPh sb="30" eb="31">
      <t>タン</t>
    </rPh>
    <rPh sb="33" eb="35">
      <t>キブン</t>
    </rPh>
    <rPh sb="35" eb="37">
      <t>テンカン</t>
    </rPh>
    <rPh sb="43" eb="45">
      <t>モクテキ</t>
    </rPh>
    <rPh sb="48" eb="50">
      <t>ホコウ</t>
    </rPh>
    <rPh sb="50" eb="52">
      <t>カイジョ</t>
    </rPh>
    <phoneticPr fontId="3"/>
  </si>
  <si>
    <t>適切にできていなかったものについては、速やかに改善してください。</t>
    <rPh sb="0" eb="2">
      <t>テキセツ</t>
    </rPh>
    <rPh sb="19" eb="20">
      <t>スミ</t>
    </rPh>
    <phoneticPr fontId="3"/>
  </si>
  <si>
    <t>　訪問介護従事者に身分を証する書類を携行させ、初回訪問時及び利用者又はその家族から求められたときは、これを提示すべき旨を指導している。</t>
    <rPh sb="3" eb="5">
      <t>カイゴ</t>
    </rPh>
    <rPh sb="5" eb="8">
      <t>ジュウジシャ</t>
    </rPh>
    <phoneticPr fontId="3"/>
  </si>
  <si>
    <t>　常に利用者の心身の状況、その置かれている環境等の的確な把握に努め、利用者又はその家族に対し、適切な相談及び助言を行っている。</t>
    <rPh sb="1" eb="2">
      <t>ツネ</t>
    </rPh>
    <rPh sb="3" eb="6">
      <t>リヨウシャ</t>
    </rPh>
    <rPh sb="7" eb="9">
      <t>シンシン</t>
    </rPh>
    <rPh sb="10" eb="12">
      <t>ジョウキョウ</t>
    </rPh>
    <rPh sb="15" eb="16">
      <t>オ</t>
    </rPh>
    <rPh sb="21" eb="23">
      <t>カンキョウ</t>
    </rPh>
    <rPh sb="23" eb="24">
      <t>トウ</t>
    </rPh>
    <rPh sb="25" eb="27">
      <t>テキカク</t>
    </rPh>
    <rPh sb="28" eb="30">
      <t>ハアク</t>
    </rPh>
    <rPh sb="31" eb="32">
      <t>ツト</t>
    </rPh>
    <rPh sb="34" eb="36">
      <t>リヨウ</t>
    </rPh>
    <phoneticPr fontId="3"/>
  </si>
  <si>
    <t>　訪問介護員、サービス提供責任者を雇用する際、資格証、修了証等により資格等を確認し、そのコピ－を保管している。</t>
    <rPh sb="1" eb="3">
      <t>ホウモン</t>
    </rPh>
    <rPh sb="3" eb="5">
      <t>カイゴ</t>
    </rPh>
    <rPh sb="11" eb="13">
      <t>テイキョウ</t>
    </rPh>
    <rPh sb="13" eb="16">
      <t>セキニンシャ</t>
    </rPh>
    <rPh sb="27" eb="29">
      <t>シュウリョウ</t>
    </rPh>
    <rPh sb="29" eb="30">
      <t>ショウ</t>
    </rPh>
    <rPh sb="30" eb="31">
      <t>トウ</t>
    </rPh>
    <rPh sb="36" eb="37">
      <t>トウ</t>
    </rPh>
    <phoneticPr fontId="3"/>
  </si>
  <si>
    <t>点検者（職・氏名）※原則として管理者が行ってください。　</t>
    <phoneticPr fontId="3"/>
  </si>
  <si>
    <t>〒</t>
    <phoneticPr fontId="3"/>
  </si>
  <si>
    <t>（配置状況）</t>
    <phoneticPr fontId="3"/>
  </si>
  <si>
    <t>　貴事業所の管理者の配置状況について記載してください。</t>
    <phoneticPr fontId="3"/>
  </si>
  <si>
    <t>　また管理者の兼務状況についても併せて記載してください。</t>
    <phoneticPr fontId="3"/>
  </si>
  <si>
    <t>　　　及び１週間あたりの勤務時間数を記載してください。</t>
    <phoneticPr fontId="3"/>
  </si>
  <si>
    <t>　　　（例：○○ケアセンター（居宅介護支援事業）管理者　週20時間）</t>
    <phoneticPr fontId="3"/>
  </si>
  <si>
    <t>（８）　法定代理受領サービスの提供を受けるための援助</t>
    <phoneticPr fontId="3"/>
  </si>
  <si>
    <t>（１０）　居宅サービス計画等の変更の援助</t>
    <phoneticPr fontId="3"/>
  </si>
  <si>
    <t>（１１）　身分を証する書類の携行</t>
    <phoneticPr fontId="3"/>
  </si>
  <si>
    <t>　　　　</t>
    <phoneticPr fontId="3"/>
  </si>
  <si>
    <t>　全職員について、タイムカード等により、勤務実績が分かるようにしている。</t>
    <phoneticPr fontId="3"/>
  </si>
  <si>
    <t>②</t>
    <phoneticPr fontId="3"/>
  </si>
  <si>
    <t>③</t>
    <phoneticPr fontId="3"/>
  </si>
  <si>
    <t>④</t>
    <phoneticPr fontId="3"/>
  </si>
  <si>
    <t>⑤</t>
    <phoneticPr fontId="3"/>
  </si>
  <si>
    <t>⑥</t>
    <phoneticPr fontId="3"/>
  </si>
  <si>
    <t>⑦</t>
    <phoneticPr fontId="3"/>
  </si>
  <si>
    <t>⑧</t>
    <phoneticPr fontId="3"/>
  </si>
  <si>
    <t>　事故の状況及び事故に際して採った処置について記録している。</t>
    <phoneticPr fontId="3"/>
  </si>
  <si>
    <t xml:space="preserve">　従業者、設備、備品及び会計に関する諸記録を整備している。
</t>
    <phoneticPr fontId="3"/>
  </si>
  <si>
    <t>４．介護報酬の算定について</t>
    <phoneticPr fontId="3"/>
  </si>
  <si>
    <t>　生活援助中心型を算定する場合の所要時間については、２０分以上としている。</t>
    <phoneticPr fontId="3"/>
  </si>
  <si>
    <t>　ペットの世話、草むしり、花木の水やり、落ち葉掃きを行ったことについて、訪問介護として請求したことはない。</t>
    <phoneticPr fontId="3"/>
  </si>
  <si>
    <t>　日常生活では行わない大掃除、模様替えやおせち料理等特別な食事の調理、園芸を行ったことについて、訪問介護として請求したことはない。</t>
    <phoneticPr fontId="3"/>
  </si>
  <si>
    <t>イ</t>
    <phoneticPr fontId="3"/>
  </si>
  <si>
    <t>　１回の要請につき１回を限度として算定している。</t>
    <phoneticPr fontId="3"/>
  </si>
  <si>
    <t>　　　</t>
    <phoneticPr fontId="3"/>
  </si>
  <si>
    <t>●</t>
    <phoneticPr fontId="3"/>
  </si>
  <si>
    <t>●</t>
    <phoneticPr fontId="3"/>
  </si>
  <si>
    <t>　「通院等のための乗車又は降車の介助」においては片道につき所定単位数を算定する。通院等乗降介助は乗車と降車のそれぞれ分けて算定していない。</t>
    <rPh sb="40" eb="42">
      <t>ツウイン</t>
    </rPh>
    <rPh sb="42" eb="43">
      <t>トウ</t>
    </rPh>
    <rPh sb="43" eb="45">
      <t>ジョウコウ</t>
    </rPh>
    <rPh sb="45" eb="47">
      <t>カイジョ</t>
    </rPh>
    <rPh sb="48" eb="50">
      <t>ジョウシャ</t>
    </rPh>
    <rPh sb="51" eb="53">
      <t>コウシャ</t>
    </rPh>
    <rPh sb="58" eb="59">
      <t>ワ</t>
    </rPh>
    <rPh sb="61" eb="63">
      <t>サンテイ</t>
    </rPh>
    <phoneticPr fontId="3"/>
  </si>
  <si>
    <t>問6</t>
    <rPh sb="0" eb="1">
      <t>トイ</t>
    </rPh>
    <phoneticPr fontId="3"/>
  </si>
  <si>
    <t>問2</t>
    <rPh sb="0" eb="1">
      <t>トイ</t>
    </rPh>
    <phoneticPr fontId="3"/>
  </si>
  <si>
    <t>問7</t>
    <rPh sb="0" eb="1">
      <t>ト</t>
    </rPh>
    <phoneticPr fontId="3"/>
  </si>
  <si>
    <t>（１）　訪問介護の所要時間</t>
    <rPh sb="4" eb="6">
      <t>ホウモン</t>
    </rPh>
    <rPh sb="6" eb="8">
      <t>カイゴ</t>
    </rPh>
    <rPh sb="9" eb="11">
      <t>ショヨウ</t>
    </rPh>
    <rPh sb="11" eb="13">
      <t>ジカン</t>
    </rPh>
    <phoneticPr fontId="3"/>
  </si>
  <si>
    <t>（２）　「生活援助中心型」の単位を算定する場合</t>
    <rPh sb="5" eb="7">
      <t>セイカツ</t>
    </rPh>
    <rPh sb="7" eb="9">
      <t>エンジョ</t>
    </rPh>
    <rPh sb="9" eb="12">
      <t>チュウシンガタ</t>
    </rPh>
    <rPh sb="14" eb="16">
      <t>タンイ</t>
    </rPh>
    <rPh sb="17" eb="19">
      <t>サンテイ</t>
    </rPh>
    <rPh sb="21" eb="23">
      <t>バアイ</t>
    </rPh>
    <phoneticPr fontId="3"/>
  </si>
  <si>
    <t>（３）　「身体介護中心型」の単位を算定する場合</t>
    <rPh sb="5" eb="7">
      <t>シンタイ</t>
    </rPh>
    <rPh sb="7" eb="9">
      <t>カイゴ</t>
    </rPh>
    <rPh sb="9" eb="12">
      <t>チュウシンガタ</t>
    </rPh>
    <rPh sb="14" eb="16">
      <t>タンイ</t>
    </rPh>
    <rPh sb="17" eb="19">
      <t>サンテイ</t>
    </rPh>
    <rPh sb="21" eb="23">
      <t>バアイ</t>
    </rPh>
    <phoneticPr fontId="3"/>
  </si>
  <si>
    <t>問3</t>
    <rPh sb="0" eb="1">
      <t>トイ</t>
    </rPh>
    <phoneticPr fontId="3"/>
  </si>
  <si>
    <t>　月ごとの勤務表を作成している。</t>
    <rPh sb="1" eb="2">
      <t>ツキ</t>
    </rPh>
    <phoneticPr fontId="3"/>
  </si>
  <si>
    <t>日</t>
    <rPh sb="0" eb="1">
      <t>ニチ</t>
    </rPh>
    <phoneticPr fontId="3"/>
  </si>
  <si>
    <t>　研修の受講中等でまだ資格証の交付を受けていない者に訪問介護員としてサービスを提供させたことはない。</t>
    <rPh sb="1" eb="3">
      <t>ケンシュウ</t>
    </rPh>
    <phoneticPr fontId="3"/>
  </si>
  <si>
    <t>（６）　２人の訪問介護員等による訪問介護の取扱い等</t>
    <phoneticPr fontId="3"/>
  </si>
  <si>
    <t>(７)　 早朝・夜間、深夜の訪問介護の取扱い</t>
    <phoneticPr fontId="3"/>
  </si>
  <si>
    <t>（１０）　訪問サービスにおける利用者の居宅について</t>
    <rPh sb="5" eb="7">
      <t>ホウモン</t>
    </rPh>
    <rPh sb="15" eb="18">
      <t>リヨウシャ</t>
    </rPh>
    <rPh sb="19" eb="21">
      <t>キョタク</t>
    </rPh>
    <phoneticPr fontId="3"/>
  </si>
  <si>
    <t>(１１)　その他</t>
    <rPh sb="7" eb="8">
      <t>タ</t>
    </rPh>
    <phoneticPr fontId="3"/>
  </si>
  <si>
    <t>・勤務形態一覧表（点検月の前月分）</t>
    <rPh sb="3" eb="5">
      <t>ケイタイ</t>
    </rPh>
    <rPh sb="5" eb="7">
      <t>イチラン</t>
    </rPh>
    <rPh sb="9" eb="11">
      <t>テンケン</t>
    </rPh>
    <rPh sb="11" eb="12">
      <t>ツキ</t>
    </rPh>
    <rPh sb="13" eb="15">
      <t>ゼンゲツ</t>
    </rPh>
    <rPh sb="15" eb="16">
      <t>ブン</t>
    </rPh>
    <phoneticPr fontId="3"/>
  </si>
  <si>
    <t>◎「勤務形態一覧表」等を添付してください。</t>
    <rPh sb="2" eb="4">
      <t>キンム</t>
    </rPh>
    <rPh sb="4" eb="6">
      <t>ケイタイ</t>
    </rPh>
    <rPh sb="6" eb="9">
      <t>イチランヒョウ</t>
    </rPh>
    <rPh sb="10" eb="11">
      <t>トウ</t>
    </rPh>
    <rPh sb="12" eb="14">
      <t>テンプ</t>
    </rPh>
    <phoneticPr fontId="3"/>
  </si>
  <si>
    <t>（２）　特定事業所加算</t>
    <rPh sb="4" eb="6">
      <t>トクテイ</t>
    </rPh>
    <rPh sb="6" eb="9">
      <t>ジギョウショ</t>
    </rPh>
    <rPh sb="9" eb="11">
      <t>カサン</t>
    </rPh>
    <phoneticPr fontId="3"/>
  </si>
  <si>
    <t>(４)　初回加算の取扱い</t>
    <rPh sb="4" eb="6">
      <t>ショカイ</t>
    </rPh>
    <rPh sb="6" eb="8">
      <t>カサン</t>
    </rPh>
    <rPh sb="9" eb="11">
      <t>トリアツカ</t>
    </rPh>
    <phoneticPr fontId="3"/>
  </si>
  <si>
    <t>　サービス提供責任者は、当該訪問介護事業所の管理者、もしくは当該訪問介護事業所と一体的に運営している指定定期巡回・随時対応型訪問介護看護、指定夜間対応型訪問介護及び障害者総合支援法の指定居宅介護、指定重度訪問介護、指定同行援護、指定行動援護及び移動支援のサービス提供責任者以外の職種と兼務していない。</t>
    <rPh sb="12" eb="14">
      <t>トウガイ</t>
    </rPh>
    <rPh sb="30" eb="32">
      <t>トウガイ</t>
    </rPh>
    <rPh sb="32" eb="34">
      <t>ホウモン</t>
    </rPh>
    <rPh sb="34" eb="36">
      <t>カイゴ</t>
    </rPh>
    <rPh sb="36" eb="39">
      <t>ジギョウショ</t>
    </rPh>
    <rPh sb="85" eb="87">
      <t>ソウゴウ</t>
    </rPh>
    <rPh sb="107" eb="109">
      <t>シテイ</t>
    </rPh>
    <rPh sb="120" eb="121">
      <t>オヨ</t>
    </rPh>
    <rPh sb="122" eb="124">
      <t>イドウ</t>
    </rPh>
    <rPh sb="124" eb="126">
      <t>シエン</t>
    </rPh>
    <rPh sb="136" eb="138">
      <t>イガイ</t>
    </rPh>
    <phoneticPr fontId="3"/>
  </si>
  <si>
    <t>　すべてのサービス提供責任者は、下記資格のいずれかを有している。</t>
    <rPh sb="9" eb="11">
      <t>テイキョウ</t>
    </rPh>
    <rPh sb="11" eb="14">
      <t>セキニンシャ</t>
    </rPh>
    <rPh sb="16" eb="18">
      <t>カキ</t>
    </rPh>
    <rPh sb="18" eb="20">
      <t>シカク</t>
    </rPh>
    <rPh sb="26" eb="27">
      <t>ユウ</t>
    </rPh>
    <phoneticPr fontId="3"/>
  </si>
  <si>
    <t>　重要事項説明書に、次の項目を記載している。</t>
    <rPh sb="1" eb="3">
      <t>ジュウヨウ</t>
    </rPh>
    <rPh sb="3" eb="5">
      <t>ジコウ</t>
    </rPh>
    <rPh sb="5" eb="8">
      <t>セツメイショ</t>
    </rPh>
    <rPh sb="10" eb="11">
      <t>ツギ</t>
    </rPh>
    <rPh sb="12" eb="14">
      <t>コウモク</t>
    </rPh>
    <rPh sb="15" eb="17">
      <t>キサイ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</si>
  <si>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</si>
  <si>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</si>
  <si>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</si>
  <si>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</si>
  <si>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</si>
  <si>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</si>
  <si>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</si>
  <si>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</si>
  <si>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事業所の営業日、営業時間、サービス提供日又はサービス提供時間</t>
    <phoneticPr fontId="3"/>
  </si>
  <si>
    <t>指定訪問介護の内容及び利用料その他の費用の額</t>
    <phoneticPr fontId="3"/>
  </si>
  <si>
    <t>通常の事業の実施地域</t>
    <phoneticPr fontId="3"/>
  </si>
  <si>
    <t>従業者の勤務体制</t>
    <phoneticPr fontId="3"/>
  </si>
  <si>
    <t>事故発生時の対応</t>
    <phoneticPr fontId="3"/>
  </si>
  <si>
    <t>その他利用申込者がサービスを選択するために必要な重要事項</t>
    <phoneticPr fontId="3"/>
  </si>
  <si>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3"/>
  </si>
  <si>
    <t>　偽りその他不正な行為によって保険給付を受け、又は受けようとしたとき。</t>
    <phoneticPr fontId="3"/>
  </si>
  <si>
    <t>　サービス提供中に利用者に病状の急変が生じた場合などには、速やかに主治の医師への連絡を行う等の必要な措置を講じている。</t>
    <rPh sb="7" eb="8">
      <t>チュウ</t>
    </rPh>
    <phoneticPr fontId="3"/>
  </si>
  <si>
    <t>　管理者自身を含む従業者全員の雇用契約等の写しを事業所に保管している。</t>
    <rPh sb="9" eb="11">
      <t>ジュウギョウ</t>
    </rPh>
    <phoneticPr fontId="3"/>
  </si>
  <si>
    <t>　サービス提供責任者は、訪問介護計画の作成等の業務のほか、次の各号に掲げる業務を行っている。</t>
    <rPh sb="12" eb="14">
      <t>ホウモン</t>
    </rPh>
    <rPh sb="14" eb="16">
      <t>カイゴ</t>
    </rPh>
    <rPh sb="16" eb="18">
      <t>ケイカク</t>
    </rPh>
    <rPh sb="19" eb="21">
      <t>サクセイ</t>
    </rPh>
    <rPh sb="21" eb="22">
      <t>トウ</t>
    </rPh>
    <rPh sb="23" eb="25">
      <t>ギョウム</t>
    </rPh>
    <phoneticPr fontId="3"/>
  </si>
  <si>
    <t>訪問介護員等(サービス提供責任者を除く。以下この問において同じ。)に対し、具体的な援助目標及び援助内容を指示するとともに、利用者の状況についての情報を伝達すること。</t>
    <rPh sb="24" eb="25">
      <t>トイ</t>
    </rPh>
    <phoneticPr fontId="3"/>
  </si>
  <si>
    <t>⑤</t>
    <phoneticPr fontId="3"/>
  </si>
  <si>
    <t>⑨</t>
    <phoneticPr fontId="3"/>
  </si>
  <si>
    <t>⑩</t>
    <phoneticPr fontId="3"/>
  </si>
  <si>
    <t>⑪</t>
    <phoneticPr fontId="3"/>
  </si>
  <si>
    <t>事業の目的、運営の方針、事業所名称、事業所所在地</t>
    <rPh sb="12" eb="15">
      <t>ジギョウショ</t>
    </rPh>
    <rPh sb="15" eb="17">
      <t>メイショウ</t>
    </rPh>
    <rPh sb="18" eb="21">
      <t>ジギョウショ</t>
    </rPh>
    <rPh sb="21" eb="24">
      <t>ショザイチ</t>
    </rPh>
    <phoneticPr fontId="3"/>
  </si>
  <si>
    <t>従業者の職種、員数及び職務の内容</t>
    <phoneticPr fontId="3"/>
  </si>
  <si>
    <t>営業日及び営業時間、サービス提供日及びサービス提供時間</t>
    <rPh sb="14" eb="16">
      <t>テイキョウ</t>
    </rPh>
    <rPh sb="16" eb="17">
      <t>ビ</t>
    </rPh>
    <rPh sb="17" eb="18">
      <t>オヨ</t>
    </rPh>
    <rPh sb="23" eb="25">
      <t>テイキョウ</t>
    </rPh>
    <rPh sb="25" eb="27">
      <t>ジカン</t>
    </rPh>
    <phoneticPr fontId="3"/>
  </si>
  <si>
    <t>指定訪問介護の内容及び利用料その他の費用の額</t>
    <rPh sb="4" eb="6">
      <t>カイゴ</t>
    </rPh>
    <phoneticPr fontId="3"/>
  </si>
  <si>
    <t>通常の事業の実施地域</t>
    <phoneticPr fontId="3"/>
  </si>
  <si>
    <t>事故発生時の対応</t>
    <rPh sb="0" eb="2">
      <t>ジコ</t>
    </rPh>
    <rPh sb="2" eb="4">
      <t>ハッセイ</t>
    </rPh>
    <rPh sb="4" eb="5">
      <t>ジ</t>
    </rPh>
    <rPh sb="6" eb="8">
      <t>タイオウ</t>
    </rPh>
    <phoneticPr fontId="3"/>
  </si>
  <si>
    <t>従業者及び退職後の秘密保持</t>
    <rPh sb="0" eb="3">
      <t>ジュウギョウシャ</t>
    </rPh>
    <rPh sb="3" eb="4">
      <t>オヨ</t>
    </rPh>
    <rPh sb="5" eb="8">
      <t>タイショクゴ</t>
    </rPh>
    <rPh sb="9" eb="11">
      <t>ヒミツ</t>
    </rPh>
    <rPh sb="11" eb="13">
      <t>ホジ</t>
    </rPh>
    <phoneticPr fontId="3"/>
  </si>
  <si>
    <t>苦情・相談体制</t>
    <rPh sb="0" eb="2">
      <t>クジョウ</t>
    </rPh>
    <rPh sb="3" eb="5">
      <t>ソウダン</t>
    </rPh>
    <rPh sb="5" eb="7">
      <t>タイセイ</t>
    </rPh>
    <phoneticPr fontId="3"/>
  </si>
  <si>
    <t>従業者の研修</t>
    <rPh sb="0" eb="3">
      <t>ジュウギョウシャ</t>
    </rPh>
    <rPh sb="4" eb="6">
      <t>ケンシュウ</t>
    </rPh>
    <phoneticPr fontId="3"/>
  </si>
  <si>
    <t>その他運営に関する重要事項</t>
    <phoneticPr fontId="3"/>
  </si>
  <si>
    <t>　訪問介護員等の資質の向上のために、その研修の機会を確保している。</t>
    <rPh sb="3" eb="5">
      <t>カイゴ</t>
    </rPh>
    <rPh sb="5" eb="6">
      <t>イン</t>
    </rPh>
    <rPh sb="6" eb="7">
      <t>トウ</t>
    </rPh>
    <phoneticPr fontId="3"/>
  </si>
  <si>
    <t>　サービスの提供の開始に際しては、あらかじめ、利用申込者又はその家族に対し、運営規程の概要、従業者の勤務の体制その他の利用申込者のサービスの選択に資すると認められる重要事項を記した文書を交付して説明を行い、当該提供の開始について利用申込者の同意を得ている。</t>
    <rPh sb="23" eb="25">
      <t>リヨウ</t>
    </rPh>
    <phoneticPr fontId="3"/>
  </si>
  <si>
    <t>介護給付費の受領の日から５年間保存している。</t>
    <rPh sb="0" eb="2">
      <t>カイゴ</t>
    </rPh>
    <rPh sb="2" eb="4">
      <t>キュウフ</t>
    </rPh>
    <rPh sb="4" eb="5">
      <t>ヒ</t>
    </rPh>
    <rPh sb="6" eb="8">
      <t>ジュリョウ</t>
    </rPh>
    <rPh sb="9" eb="10">
      <t>ヒ</t>
    </rPh>
    <rPh sb="13" eb="14">
      <t>ネン</t>
    </rPh>
    <rPh sb="14" eb="15">
      <t>カン</t>
    </rPh>
    <rPh sb="15" eb="17">
      <t>ホゾン</t>
    </rPh>
    <phoneticPr fontId="3"/>
  </si>
  <si>
    <t>法人及び事業所の概要（法人名、事業所名、事業所番号、併設サービスなど）</t>
    <phoneticPr fontId="3"/>
  </si>
  <si>
    <t>苦情・相談体制（事業所担当、市町村、国民健康保険団体連合会などの窓口も記載）</t>
    <phoneticPr fontId="3"/>
  </si>
  <si>
    <t>　 訪問介護の内容が単なる本人の安否確認や健康チェック等であり、それに伴い若干の身体介護又は生活援助を行う場合は、算定していない。</t>
    <rPh sb="2" eb="4">
      <t>ホウモン</t>
    </rPh>
    <rPh sb="4" eb="6">
      <t>カイゴ</t>
    </rPh>
    <rPh sb="7" eb="9">
      <t>ナイヨウ</t>
    </rPh>
    <phoneticPr fontId="3"/>
  </si>
  <si>
    <t>　当該所定単位数を算定するに当たっては、道路運送法（昭和２６年法律第１８３号）等他の法令等に抵触しないよう留意している。</t>
    <phoneticPr fontId="3"/>
  </si>
  <si>
    <t>　乗降時に車両内から見守るのみでは算定対象としていない。
　また、「自らの運転する車両への乗車又は降車の介助」に加えて、「乗車前若しくは降車後の屋内外における移動等の介助」又は、「通院先若しくは外出先での受診等の手続き、移動等の介助」を行った場合のみ算定している。</t>
    <phoneticPr fontId="3"/>
  </si>
  <si>
    <t>　通院等に伴い、関連して行われる居宅内での「声かけ、説明」「目的地に行くための準備」や通院先での「院内の移動等の介助」を別に身体介護として算定していない。</t>
    <rPh sb="1" eb="3">
      <t>ツウイン</t>
    </rPh>
    <rPh sb="3" eb="4">
      <t>トウ</t>
    </rPh>
    <rPh sb="5" eb="6">
      <t>トモナ</t>
    </rPh>
    <rPh sb="8" eb="10">
      <t>カンレン</t>
    </rPh>
    <rPh sb="12" eb="13">
      <t>オコナ</t>
    </rPh>
    <rPh sb="16" eb="18">
      <t>キョタク</t>
    </rPh>
    <rPh sb="18" eb="19">
      <t>ナイ</t>
    </rPh>
    <rPh sb="22" eb="23">
      <t>コエ</t>
    </rPh>
    <rPh sb="26" eb="28">
      <t>セツメイ</t>
    </rPh>
    <rPh sb="30" eb="33">
      <t>モクテキチ</t>
    </rPh>
    <rPh sb="34" eb="35">
      <t>イ</t>
    </rPh>
    <phoneticPr fontId="3"/>
  </si>
  <si>
    <t>　アセスメントを通じて、生活全般の解決すべき課題に対応した様々なサービス内容　「通院等のための乗車又は降車の介助」の単位を算定するに当たっては、適切なの一つとして、総合的な援助の一環としてあらかじめ居宅サービス計画に位置付けられている必要があり、居宅サービス計画において、次のことが明確に記載されている。</t>
    <phoneticPr fontId="3"/>
  </si>
  <si>
    <t>通院等が必要であることその他車両への乗降が必要な理由</t>
    <phoneticPr fontId="3"/>
  </si>
  <si>
    <t>利用者の心身の状況から乗降時の介助行為を要すると判断した旨</t>
    <phoneticPr fontId="3"/>
  </si>
  <si>
    <t>総合的な援助の一環として、解決すべき課題に応じた他の援助と均衡していること</t>
    <phoneticPr fontId="3"/>
  </si>
  <si>
    <t>ア</t>
    <phoneticPr fontId="3"/>
  </si>
  <si>
    <t>イ</t>
    <phoneticPr fontId="3"/>
  </si>
  <si>
    <t>ウ</t>
    <phoneticPr fontId="3"/>
  </si>
  <si>
    <t>利用者の身体的理由により１人の訪問介護員等による介護が困難と認められる場合　　</t>
    <rPh sb="7" eb="9">
      <t>リユウ</t>
    </rPh>
    <phoneticPr fontId="3"/>
  </si>
  <si>
    <t>暴力行為、著しい迷惑行為、器物破損行為等が認められる場合　　</t>
    <phoneticPr fontId="3"/>
  </si>
  <si>
    <t>その他利用者の状況等から判断して、イ又はロに準ずると認められる場合</t>
    <phoneticPr fontId="3"/>
  </si>
  <si>
    <t>　同一時間帯に複数種類の訪問サービス（訪問看護や訪問入浴介護など）を提供していない（介護上必要な場合を除く）。</t>
    <rPh sb="19" eb="21">
      <t>ホウモン</t>
    </rPh>
    <rPh sb="21" eb="23">
      <t>カンゴ</t>
    </rPh>
    <rPh sb="24" eb="26">
      <t>ホウモン</t>
    </rPh>
    <rPh sb="26" eb="28">
      <t>ニュウヨク</t>
    </rPh>
    <rPh sb="28" eb="30">
      <t>カイゴ</t>
    </rPh>
    <phoneticPr fontId="3"/>
  </si>
  <si>
    <t>（８）　サービス種類相互の算定関係について</t>
    <phoneticPr fontId="3"/>
  </si>
  <si>
    <t>（９）　複数の要介護者がいる世帯において同一時間帯に訪問サービスを利用した場合の取扱い</t>
    <rPh sb="4" eb="6">
      <t>フクスウ</t>
    </rPh>
    <rPh sb="7" eb="11">
      <t>ヨウカイゴシャ</t>
    </rPh>
    <rPh sb="14" eb="16">
      <t>セタイ</t>
    </rPh>
    <rPh sb="20" eb="22">
      <t>ドウイツ</t>
    </rPh>
    <rPh sb="22" eb="25">
      <t>ジカンタイ</t>
    </rPh>
    <rPh sb="26" eb="28">
      <t>ホウモン</t>
    </rPh>
    <rPh sb="33" eb="35">
      <t>リヨウ</t>
    </rPh>
    <rPh sb="37" eb="39">
      <t>バアイ</t>
    </rPh>
    <phoneticPr fontId="3"/>
  </si>
  <si>
    <t>　それぞれに標準的な所要時間を見込んで居宅サービス計画上に位置付けている（生活援助については、適宜所要時間を振り分けている）。</t>
    <rPh sb="6" eb="8">
      <t>ヒョウジュン</t>
    </rPh>
    <rPh sb="8" eb="9">
      <t>テキ</t>
    </rPh>
    <rPh sb="10" eb="12">
      <t>ショヨウ</t>
    </rPh>
    <rPh sb="12" eb="14">
      <t>ジカン</t>
    </rPh>
    <rPh sb="15" eb="17">
      <t>ミコ</t>
    </rPh>
    <rPh sb="19" eb="21">
      <t>キョタク</t>
    </rPh>
    <rPh sb="25" eb="28">
      <t>ケイカクジョウ</t>
    </rPh>
    <rPh sb="29" eb="32">
      <t>イチヅ</t>
    </rPh>
    <phoneticPr fontId="3"/>
  </si>
  <si>
    <t>　問3にある会議は、概ね月に１回以上開催し、サービス提供責任者が主宰し、登録ヘルパーも含めて、当該事業所においてサービス提供に当たる訪問介護員等のすべてが参加している。　また、会議の開催状況については、その概要を記録している。</t>
    <rPh sb="1" eb="2">
      <t>ト</t>
    </rPh>
    <rPh sb="10" eb="11">
      <t>オオム</t>
    </rPh>
    <rPh sb="12" eb="13">
      <t>ツキ</t>
    </rPh>
    <rPh sb="15" eb="16">
      <t>カイ</t>
    </rPh>
    <rPh sb="16" eb="18">
      <t>イジョウ</t>
    </rPh>
    <rPh sb="18" eb="20">
      <t>カイサイ</t>
    </rPh>
    <phoneticPr fontId="3"/>
  </si>
  <si>
    <t>　サービスの提供に当たっては、サービス提供責任者が、当該利用者を担当する訪問介護員等に対し、当該利用者に関する情報やサービス提供に当たっての留意事項を文書等確実な方法により伝達してから開始するとともに、サービス提供終了後、担当する訪問介護員等から適宜報告を受けている。</t>
    <phoneticPr fontId="3"/>
  </si>
  <si>
    <t>A</t>
    <phoneticPr fontId="3"/>
  </si>
  <si>
    <t>B</t>
    <phoneticPr fontId="3"/>
  </si>
  <si>
    <t>前３月の実績により届出を行った事業所については、届出を行った月以降においても、直近３月間の職員又は利用者の割合につき、毎月継続的に所定の割合を維持している。また、その割合については、毎月ごとに記録するものとし、所定の割合を下回った場合については、直ちに「加算の取り下げ」を行うこととしている。</t>
    <phoneticPr fontId="3"/>
  </si>
  <si>
    <t>前年度の実績が６月に満たない事業所（新たに事業を開始し、又は再開した事業所を含む。）については、前年度の実績による加算の届出はしていない。</t>
    <phoneticPr fontId="3"/>
  </si>
  <si>
    <t>　サービス提供責任者が、事前に指定居宅介護支援事業所の介護支援専門員と連携を図り、当該介護支援専門員が、利用者又はその家族等から要請された日時又は時間帯に身体介護中心型の訪問介護を提供する必要があると判断した場合に加算している。</t>
    <phoneticPr fontId="3"/>
  </si>
  <si>
    <t>やむを得ない事由により、介護支援専門員と事前の連携が図れない場合に、指定訪問介護事業所により緊急に身体介護中心型の訪問介護が行われた場合であって、事後に介護支援専門員によって、当該訪問が必要であったと判断された場合には、加算の算定は可能</t>
    <phoneticPr fontId="3"/>
  </si>
  <si>
    <t>※</t>
    <phoneticPr fontId="3"/>
  </si>
  <si>
    <t>　当該加算の対象となる訪問介護の所要時間については、サービス提供責任者と介護支援専門員が連携を図った上、利用者又はその家族等からの要請内容から、当該訪問介護に要する標準的な時間を、介護支援専門員が判断している。</t>
    <phoneticPr fontId="3"/>
  </si>
  <si>
    <t>問8</t>
    <rPh sb="0" eb="1">
      <t>トイ</t>
    </rPh>
    <phoneticPr fontId="3"/>
  </si>
  <si>
    <t>　運営規程で定めている通常の事業の実施地域内の利用者に対してサービス提供を行った場合には当該加算を算定していない。</t>
    <rPh sb="1" eb="3">
      <t>ウンエイ</t>
    </rPh>
    <rPh sb="3" eb="5">
      <t>キテイ</t>
    </rPh>
    <rPh sb="6" eb="7">
      <t>サダ</t>
    </rPh>
    <rPh sb="11" eb="13">
      <t>ツウジョウ</t>
    </rPh>
    <rPh sb="14" eb="16">
      <t>ジギョウ</t>
    </rPh>
    <rPh sb="17" eb="19">
      <t>ジッシ</t>
    </rPh>
    <rPh sb="19" eb="21">
      <t>チイキ</t>
    </rPh>
    <rPh sb="21" eb="22">
      <t>ナイ</t>
    </rPh>
    <rPh sb="23" eb="26">
      <t>リヨウシャ</t>
    </rPh>
    <rPh sb="27" eb="28">
      <t>タイ</t>
    </rPh>
    <rPh sb="34" eb="36">
      <t>テイキョウ</t>
    </rPh>
    <phoneticPr fontId="3"/>
  </si>
  <si>
    <t>　相模原市緑区（旧津久井町（鳥屋、青根を除く））、相模原市緑区（旧藤野町（牧野を除く））に事業所が所在している。</t>
    <rPh sb="5" eb="7">
      <t>ミドリク</t>
    </rPh>
    <rPh sb="8" eb="9">
      <t>キュウ</t>
    </rPh>
    <rPh sb="9" eb="13">
      <t>ツクイマチ</t>
    </rPh>
    <rPh sb="29" eb="31">
      <t>ミドリク</t>
    </rPh>
    <rPh sb="32" eb="33">
      <t>キュウ</t>
    </rPh>
    <rPh sb="33" eb="36">
      <t>フジノマチ</t>
    </rPh>
    <rPh sb="37" eb="39">
      <t>マキノ</t>
    </rPh>
    <phoneticPr fontId="3"/>
  </si>
  <si>
    <t>　新規に訪問介護計画を作成した利用者に対して、サービス提供責任者が初回もしくは初回の指定訪問介護を行った日の属する月に指定訪問介護を行った場合又は当該指定訪問介護事業所のその他の訪問介護員等が初回若しくは初回の指定訪問介護を行った日の属する月に指定訪問介護を行った際にサービス提供責任者が同行した場合に算定している。</t>
    <phoneticPr fontId="3"/>
  </si>
  <si>
    <t>（３）　 緊急時訪問介護加算</t>
    <rPh sb="5" eb="8">
      <t>キンキュウジ</t>
    </rPh>
    <rPh sb="8" eb="12">
      <t>ホウモンカイゴ</t>
    </rPh>
    <rPh sb="12" eb="14">
      <t>カサン</t>
    </rPh>
    <phoneticPr fontId="3"/>
  </si>
  <si>
    <t>介護報酬の請求に不適切又は不正な内容が認められた場合、指定基準等の違反として監査等の対象となります。なお、重大な違反状態の場合には、指定取消となる場合もありますので、十分な注意が必要です。</t>
    <phoneticPr fontId="3"/>
  </si>
  <si>
    <t>有</t>
    <phoneticPr fontId="3"/>
  </si>
  <si>
    <t>・</t>
    <phoneticPr fontId="3"/>
  </si>
  <si>
    <t>無</t>
    <phoneticPr fontId="3"/>
  </si>
  <si>
    <t>電話番号</t>
    <rPh sb="0" eb="2">
      <t>デンワ</t>
    </rPh>
    <rPh sb="2" eb="4">
      <t>バンゴウ</t>
    </rPh>
    <phoneticPr fontId="3"/>
  </si>
  <si>
    <t>介護保険事業所番号</t>
    <phoneticPr fontId="3"/>
  </si>
  <si>
    <t>（５）　要介護・要支援認定の申請に係る援助</t>
    <rPh sb="4" eb="5">
      <t>ヨウ</t>
    </rPh>
    <rPh sb="5" eb="7">
      <t>カイゴ</t>
    </rPh>
    <rPh sb="14" eb="16">
      <t>シンセイ</t>
    </rPh>
    <rPh sb="17" eb="18">
      <t>カカ</t>
    </rPh>
    <rPh sb="19" eb="21">
      <t>エンジョ</t>
    </rPh>
    <phoneticPr fontId="3"/>
  </si>
  <si>
    <t>　サービスの提供の開始に際し、要介護・要支援認定を受けていない利用申込者については、要介護認定等の申請が既に行われているかどうかを確認し、申請が行われていない場合は、当該利用申込者の意思を踏まえて速やかに当該申請が行われるよう必要な援助を行っている。</t>
    <rPh sb="19" eb="22">
      <t>ヨウシエン</t>
    </rPh>
    <rPh sb="47" eb="48">
      <t>トウ</t>
    </rPh>
    <phoneticPr fontId="3"/>
  </si>
  <si>
    <t>　サービスの提供に当たっては、利用者に係る居宅介護支援事業者等が開催するサービス担当者会議等を通じて、利用者の心身の状況、その置かれている環境、他の保健医療サービス又は福祉サービスの利用状況等の把握に努めている。</t>
    <rPh sb="30" eb="31">
      <t>トウ</t>
    </rPh>
    <phoneticPr fontId="3"/>
  </si>
  <si>
    <t>　サービスを提供するに当たっては、居宅介護支援事業者又は介護予防支援事業者、地域包括支援センターその他保健医療サービス又は福祉サービスを提供する者との密接な連携に努めている。</t>
    <rPh sb="38" eb="40">
      <t>チイキ</t>
    </rPh>
    <rPh sb="40" eb="42">
      <t>ホウカツ</t>
    </rPh>
    <rPh sb="42" eb="44">
      <t>シエン</t>
    </rPh>
    <phoneticPr fontId="3"/>
  </si>
  <si>
    <t>　サービスの提供の終了に際しては、利用者又はその家族に対して適切な指導を行うとともに、当該利用者に係る居宅介護支援事業者等に対する情報の提供及び地域包括支援センター又は保健医療サービス若しくは福祉サービスを提供する者との密接な連携に努めている。</t>
    <rPh sb="60" eb="61">
      <t>トウ</t>
    </rPh>
    <rPh sb="72" eb="74">
      <t>チイキ</t>
    </rPh>
    <rPh sb="74" eb="76">
      <t>ホウカツ</t>
    </rPh>
    <rPh sb="76" eb="78">
      <t>シエン</t>
    </rPh>
    <rPh sb="82" eb="83">
      <t>マタ</t>
    </rPh>
    <rPh sb="92" eb="93">
      <t>モ</t>
    </rPh>
    <phoneticPr fontId="3"/>
  </si>
  <si>
    <t>※</t>
    <phoneticPr fontId="3"/>
  </si>
  <si>
    <t>「介護保険法施行規則第６４条各号又は第８３条の９各号のいずれにも該当しないとき」とは、償還払いとなる利用予定者等が該当します。</t>
    <rPh sb="16" eb="17">
      <t>マタ</t>
    </rPh>
    <rPh sb="18" eb="19">
      <t>ダイ</t>
    </rPh>
    <rPh sb="21" eb="22">
      <t>ジョウ</t>
    </rPh>
    <rPh sb="24" eb="26">
      <t>カクゴウ</t>
    </rPh>
    <rPh sb="43" eb="45">
      <t>ショウカン</t>
    </rPh>
    <rPh sb="45" eb="46">
      <t>バラ</t>
    </rPh>
    <rPh sb="50" eb="52">
      <t>リヨウ</t>
    </rPh>
    <rPh sb="52" eb="56">
      <t>ヨテイシャナド</t>
    </rPh>
    <rPh sb="57" eb="59">
      <t>ガイトウ</t>
    </rPh>
    <phoneticPr fontId="3"/>
  </si>
  <si>
    <t xml:space="preserve">  利用者がその有する能力を最大限活用することができるような方法によるサービスの提供に努めている。</t>
    <phoneticPr fontId="3"/>
  </si>
  <si>
    <t xml:space="preserve">  利用者とのコミュニケーションを十分に図ることその他の様々な方法により、利用者が主体的に事業に参加するよう適切な働きかけに努めている。</t>
    <phoneticPr fontId="3"/>
  </si>
  <si>
    <t>　介護技術の進歩に対応し、適切な介護技術をもって行っている。</t>
    <rPh sb="1" eb="3">
      <t>カイゴ</t>
    </rPh>
    <rPh sb="3" eb="5">
      <t>ギジュツ</t>
    </rPh>
    <rPh sb="16" eb="18">
      <t>カイゴ</t>
    </rPh>
    <phoneticPr fontId="3"/>
  </si>
  <si>
    <t>　自らその提供するサービスの質の評価を行い、常にその改善を図っている。</t>
    <rPh sb="1" eb="2">
      <t>ミズカ</t>
    </rPh>
    <rPh sb="5" eb="7">
      <t>テイキョウ</t>
    </rPh>
    <rPh sb="14" eb="15">
      <t>シツ</t>
    </rPh>
    <rPh sb="16" eb="18">
      <t>ヒョウカ</t>
    </rPh>
    <rPh sb="19" eb="20">
      <t>オコナ</t>
    </rPh>
    <rPh sb="22" eb="23">
      <t>ツネ</t>
    </rPh>
    <rPh sb="26" eb="28">
      <t>カイゼン</t>
    </rPh>
    <rPh sb="29" eb="30">
      <t>ハカ</t>
    </rPh>
    <phoneticPr fontId="3"/>
  </si>
  <si>
    <t>※利用者全員に実施していなければ×</t>
    <rPh sb="1" eb="4">
      <t>リヨウシャ</t>
    </rPh>
    <rPh sb="7" eb="9">
      <t>ジッシ</t>
    </rPh>
    <phoneticPr fontId="3"/>
  </si>
  <si>
    <t>　提供したサービスに係る利用者及びその家族からの苦情に迅速かつ適切に対応するために、苦情を受け付けるための窓口を設置する等の必要な措置を講じている。</t>
    <phoneticPr fontId="3"/>
  </si>
  <si>
    <t>　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なっている。また、市町村からの求めがあった場合には、改善の内容を市町村に報告している。</t>
    <phoneticPr fontId="3"/>
  </si>
  <si>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なっている。
　また、国民健康保険団体連合会からの求めがあった場合には、改善の内容を国民健康保険団体連合会に報告している。</t>
    <phoneticPr fontId="3"/>
  </si>
  <si>
    <t>　利用者に対するサービスの提供により事故が発生した場合は、市町村、当該利用者の家族、当該利用者に係る居宅介護支援事業者等に連絡を行うとともに、必要な措置を講じている。</t>
    <phoneticPr fontId="3"/>
  </si>
  <si>
    <t>　利用者に対するサービスの提供により賠償すべき事故が発生した場合は、損害賠償を速やかに行なっている。</t>
    <phoneticPr fontId="3"/>
  </si>
  <si>
    <t>　利用者に対するサービスの提供に関する次に掲げる記録を整備し、記録の種類に応じて定められた期間保存している。</t>
    <rPh sb="31" eb="33">
      <t>キロク</t>
    </rPh>
    <phoneticPr fontId="3"/>
  </si>
  <si>
    <t>サービスの提供の完結の日から２年間又は介護給付費の受領の日から５年間のいずれか長い期間保存している。</t>
    <rPh sb="5" eb="7">
      <t>テイキョウ</t>
    </rPh>
    <rPh sb="8" eb="10">
      <t>カンケツ</t>
    </rPh>
    <rPh sb="11" eb="12">
      <t>ヒ</t>
    </rPh>
    <rPh sb="15" eb="17">
      <t>ネンカン</t>
    </rPh>
    <rPh sb="17" eb="18">
      <t>マタ</t>
    </rPh>
    <rPh sb="19" eb="21">
      <t>カイゴ</t>
    </rPh>
    <rPh sb="21" eb="23">
      <t>キュウフ</t>
    </rPh>
    <rPh sb="23" eb="24">
      <t>ヒ</t>
    </rPh>
    <rPh sb="25" eb="27">
      <t>ジュリョウ</t>
    </rPh>
    <rPh sb="28" eb="29">
      <t>ヒ</t>
    </rPh>
    <rPh sb="32" eb="33">
      <t>ネン</t>
    </rPh>
    <phoneticPr fontId="3"/>
  </si>
  <si>
    <t>サービスの提供の完結の日から２年間保存している。</t>
    <rPh sb="5" eb="7">
      <t>テイキョウ</t>
    </rPh>
    <rPh sb="8" eb="10">
      <t>カンケツ</t>
    </rPh>
    <rPh sb="11" eb="12">
      <t>ヒ</t>
    </rPh>
    <rPh sb="15" eb="17">
      <t>ネンカン</t>
    </rPh>
    <rPh sb="17" eb="19">
      <t>ホゾン</t>
    </rPh>
    <phoneticPr fontId="3"/>
  </si>
  <si>
    <t>　利用者以外の家族等に係る調理、買い物、掃除を行ったことについて、訪問介護として請求したことはない（共用部分を除く）。</t>
    <rPh sb="50" eb="52">
      <t>キョウヨウ</t>
    </rPh>
    <rPh sb="52" eb="54">
      <t>ブブン</t>
    </rPh>
    <rPh sb="55" eb="56">
      <t>ノゾ</t>
    </rPh>
    <phoneticPr fontId="3"/>
  </si>
  <si>
    <t>（１９）　同居家族に対するサービス提供の禁止</t>
    <rPh sb="5" eb="7">
      <t>ドウキョ</t>
    </rPh>
    <rPh sb="7" eb="9">
      <t>カゾク</t>
    </rPh>
    <rPh sb="10" eb="11">
      <t>タイ</t>
    </rPh>
    <rPh sb="17" eb="19">
      <t>テイキョウ</t>
    </rPh>
    <rPh sb="20" eb="22">
      <t>キンシ</t>
    </rPh>
    <phoneticPr fontId="3"/>
  </si>
  <si>
    <t>（２０）　利用者に関する市町村への通知</t>
    <phoneticPr fontId="3"/>
  </si>
  <si>
    <t>（２１）　緊急時等の対応</t>
    <phoneticPr fontId="3"/>
  </si>
  <si>
    <t>（２２）　管理者の責務</t>
    <rPh sb="5" eb="8">
      <t>カンリシャ</t>
    </rPh>
    <rPh sb="9" eb="11">
      <t>セキム</t>
    </rPh>
    <phoneticPr fontId="3"/>
  </si>
  <si>
    <t>（２３）　サービス提供責任者の責務</t>
    <rPh sb="9" eb="11">
      <t>テイキョウ</t>
    </rPh>
    <rPh sb="11" eb="14">
      <t>セキニンシャ</t>
    </rPh>
    <rPh sb="15" eb="17">
      <t>セキム</t>
    </rPh>
    <phoneticPr fontId="3"/>
  </si>
  <si>
    <t>（２５）　介護等の総合的な提供</t>
    <rPh sb="5" eb="7">
      <t>カイゴ</t>
    </rPh>
    <rPh sb="7" eb="8">
      <t>トウ</t>
    </rPh>
    <rPh sb="9" eb="12">
      <t>ソウゴウテキ</t>
    </rPh>
    <rPh sb="13" eb="15">
      <t>テイキョウ</t>
    </rPh>
    <phoneticPr fontId="3"/>
  </si>
  <si>
    <t>(１)</t>
    <phoneticPr fontId="3"/>
  </si>
  <si>
    <t>(２)</t>
  </si>
  <si>
    <t>(３)</t>
  </si>
  <si>
    <t>(４)</t>
  </si>
  <si>
    <t>(５)</t>
  </si>
  <si>
    <t>介護福祉士</t>
    <phoneticPr fontId="3"/>
  </si>
  <si>
    <t>実務者研修修了者</t>
    <rPh sb="0" eb="3">
      <t>ジツムシャ</t>
    </rPh>
    <rPh sb="3" eb="5">
      <t>ケンシュウ</t>
    </rPh>
    <rPh sb="5" eb="8">
      <t>シュウリョウシャ</t>
    </rPh>
    <phoneticPr fontId="3"/>
  </si>
  <si>
    <t>介護職員基礎研修課程修了者</t>
    <rPh sb="8" eb="10">
      <t>カテイ</t>
    </rPh>
    <phoneticPr fontId="3"/>
  </si>
  <si>
    <t>保健師・看護師・准看護師</t>
    <phoneticPr fontId="3"/>
  </si>
  <si>
    <t>提供した具体的なサービスの内容等の記録</t>
    <phoneticPr fontId="3"/>
  </si>
  <si>
    <t>市町村への通知に係る記録</t>
    <phoneticPr fontId="3"/>
  </si>
  <si>
    <t>苦情の内容等の記録</t>
    <phoneticPr fontId="3"/>
  </si>
  <si>
    <t>事故の状況及び事故に際して採った処置についての記録</t>
    <phoneticPr fontId="3"/>
  </si>
  <si>
    <t>介護給付費の請求、受領等に係る書類</t>
    <rPh sb="0" eb="2">
      <t>カイゴ</t>
    </rPh>
    <rPh sb="2" eb="4">
      <t>キュウフ</t>
    </rPh>
    <rPh sb="4" eb="5">
      <t>ヒ</t>
    </rPh>
    <rPh sb="6" eb="8">
      <t>セイキュウ</t>
    </rPh>
    <rPh sb="9" eb="11">
      <t>ジュリョウ</t>
    </rPh>
    <rPh sb="11" eb="12">
      <t>トウ</t>
    </rPh>
    <rPh sb="13" eb="14">
      <t>カカ</t>
    </rPh>
    <rPh sb="15" eb="17">
      <t>ショルイ</t>
    </rPh>
    <phoneticPr fontId="3"/>
  </si>
  <si>
    <t>利用者又は入所者から支払を受ける利用料の請求、受領等に関する記録</t>
    <rPh sb="0" eb="3">
      <t>リヨウシャ</t>
    </rPh>
    <rPh sb="3" eb="4">
      <t>マタ</t>
    </rPh>
    <rPh sb="5" eb="8">
      <t>ニュウショシャ</t>
    </rPh>
    <rPh sb="10" eb="12">
      <t>シハライ</t>
    </rPh>
    <rPh sb="13" eb="14">
      <t>ウ</t>
    </rPh>
    <rPh sb="16" eb="19">
      <t>リヨウリョウ</t>
    </rPh>
    <rPh sb="20" eb="22">
      <t>セイキュウ</t>
    </rPh>
    <rPh sb="23" eb="25">
      <t>ジュリョウ</t>
    </rPh>
    <rPh sb="25" eb="26">
      <t>トウ</t>
    </rPh>
    <rPh sb="27" eb="28">
      <t>カン</t>
    </rPh>
    <rPh sb="30" eb="32">
      <t>キロク</t>
    </rPh>
    <phoneticPr fontId="3"/>
  </si>
  <si>
    <t>従業者の勤務の実績に関する記録</t>
    <rPh sb="0" eb="3">
      <t>ジュウギョウシャ</t>
    </rPh>
    <rPh sb="4" eb="6">
      <t>キンム</t>
    </rPh>
    <rPh sb="7" eb="9">
      <t>ジッセキ</t>
    </rPh>
    <rPh sb="10" eb="11">
      <t>カン</t>
    </rPh>
    <rPh sb="13" eb="15">
      <t>キロク</t>
    </rPh>
    <phoneticPr fontId="3"/>
  </si>
  <si>
    <t>その他市長が特に必要と認める記録</t>
    <rPh sb="2" eb="3">
      <t>タ</t>
    </rPh>
    <rPh sb="3" eb="5">
      <t>シチョウ</t>
    </rPh>
    <rPh sb="6" eb="7">
      <t>トク</t>
    </rPh>
    <rPh sb="8" eb="10">
      <t>ヒツヨウ</t>
    </rPh>
    <rPh sb="11" eb="12">
      <t>ミト</t>
    </rPh>
    <rPh sb="14" eb="16">
      <t>キロク</t>
    </rPh>
    <phoneticPr fontId="3"/>
  </si>
  <si>
    <t>・</t>
    <phoneticPr fontId="3"/>
  </si>
  <si>
    <t>利用者のＡＤＬや意欲</t>
    <phoneticPr fontId="3"/>
  </si>
  <si>
    <t>利用者の主な訴えやサービス提供時の特段の要望</t>
    <phoneticPr fontId="3"/>
  </si>
  <si>
    <t>家族を含む環境</t>
    <phoneticPr fontId="3"/>
  </si>
  <si>
    <t>前回のサービス提供時の状況</t>
    <phoneticPr fontId="3"/>
  </si>
  <si>
    <t>その他サービス提供に当たって必要な事項</t>
    <phoneticPr fontId="3"/>
  </si>
  <si>
    <t>　事業所におけるサービス従事者の資質向上のための研修内容の全体像と当該研修実施のための勤務体制の確保を定めるとともに、訪問介護員等について個別具体的な研修の目標、内容、研修期間、実施時期等を定めた計画を策定している。</t>
    <phoneticPr fontId="3"/>
  </si>
  <si>
    <t>　事業所におけるすべての訪問介護員等に対し、健康診断等を定期的（少なくとも１年以内ごとに１回）に実施している。
　また、健康診断等については、労働安全衛生法により定期に実施することが義務付けられた「常時使用する労働者」に該当しない訪問介護員等も含めて、少なくとも１年以内ごとに１回、事業主の費用負担により実施している。</t>
    <phoneticPr fontId="3"/>
  </si>
  <si>
    <t>名　称</t>
    <rPh sb="0" eb="1">
      <t>ナ</t>
    </rPh>
    <rPh sb="2" eb="3">
      <t>ショウ</t>
    </rPh>
    <phoneticPr fontId="5"/>
  </si>
  <si>
    <t>サービス名</t>
    <rPh sb="4" eb="5">
      <t>ナ</t>
    </rPh>
    <phoneticPr fontId="3"/>
  </si>
  <si>
    <t>職　種</t>
    <phoneticPr fontId="5"/>
  </si>
  <si>
    <t>時間数
(１週)</t>
    <phoneticPr fontId="5"/>
  </si>
  <si>
    <t>　事業所の通常の事業の実施地域等を勘案し、利用申込者に対し自ら適切なサービスを提供することが困難であると認めた場合は、当該利用申込者に係る居宅介護支援事業者又は介護予防支援事業者への連絡、適当な他の指定訪問介護事業者等の紹介その他の必要な措置を速やかに講じている。</t>
    <rPh sb="78" eb="79">
      <t>マタ</t>
    </rPh>
    <rPh sb="101" eb="103">
      <t>ホウモン</t>
    </rPh>
    <phoneticPr fontId="3"/>
  </si>
  <si>
    <t>　利用者が居宅サービス計画等の変更を希望する場合は、当該利用者に係る居宅介護支援事業者等への連絡その他の必要な援助を行っている。</t>
    <rPh sb="13" eb="14">
      <t>トウ</t>
    </rPh>
    <rPh sb="43" eb="44">
      <t>トウ</t>
    </rPh>
    <phoneticPr fontId="3"/>
  </si>
  <si>
    <t>　サービスの提供に当たっては、懇切丁寧に行うことを旨とし、利用者又はその家族に対し、サービス提供方法等について、理解しやすいように説明を行っている。</t>
    <phoneticPr fontId="3"/>
  </si>
  <si>
    <t xml:space="preserve">　正当な理由なしにサービスの利用に関する指示に従わないことにより、要介護状態等の程度を増進させたと認められるとき。 </t>
    <rPh sb="38" eb="39">
      <t>トウ</t>
    </rPh>
    <phoneticPr fontId="3"/>
  </si>
  <si>
    <t>　サービス担当者会議等において、利用者やその家族の個人情報を用いる場合は、それぞれの同意を、あらかじめ文書により得ている。</t>
    <phoneticPr fontId="3"/>
  </si>
  <si>
    <t>　利用者又はその家族等からの要請に基づき、居宅サービス計画に位置付けられていない訪問介護（身体介護が中心のものに限る）を、緊急に行った場合に算定している。
　また、利用者又はその家族等から要請を受けてから２４時間以内に緊急訪問を行った場合のみ算定している。</t>
    <rPh sb="17" eb="18">
      <t>モト</t>
    </rPh>
    <phoneticPr fontId="3"/>
  </si>
  <si>
    <t>※常勤換算方法による配置の場合は非常勤職員のサービス提供責任者を除く。</t>
    <rPh sb="1" eb="3">
      <t>ジョウキン</t>
    </rPh>
    <rPh sb="3" eb="5">
      <t>カンサン</t>
    </rPh>
    <rPh sb="5" eb="7">
      <t>ホウホウ</t>
    </rPh>
    <rPh sb="10" eb="12">
      <t>ハイチ</t>
    </rPh>
    <rPh sb="13" eb="15">
      <t>バアイ</t>
    </rPh>
    <rPh sb="16" eb="19">
      <t>ヒジョウキン</t>
    </rPh>
    <rPh sb="19" eb="21">
      <t>ショクイン</t>
    </rPh>
    <rPh sb="26" eb="28">
      <t>テイキョウ</t>
    </rPh>
    <rPh sb="28" eb="31">
      <t>セキニンシャ</t>
    </rPh>
    <rPh sb="32" eb="33">
      <t>ノゾ</t>
    </rPh>
    <phoneticPr fontId="3"/>
  </si>
  <si>
    <t>　相模原市緑区の「鳥屋」「青根」「牧野」のいずれかに事業所が所在している。</t>
    <rPh sb="5" eb="7">
      <t>ミドリク</t>
    </rPh>
    <phoneticPr fontId="3"/>
  </si>
  <si>
    <t>　サービスの提供を求められた場合は、その者の提示する被保険者証によって、被保険者資格、要介護認定の有無及び要介護認定の有効期間を確かめている。</t>
    <phoneticPr fontId="3"/>
  </si>
  <si>
    <t>　被保険者証に、認定審査会意見が記載されているときは、当該認定審査会意見に配慮して、サービスを提供するように努めている。</t>
    <phoneticPr fontId="3"/>
  </si>
  <si>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3"/>
  </si>
  <si>
    <t>　指定訪問介護事業所の設備及び備品等について、衛生的な管理に努めている。</t>
    <rPh sb="5" eb="7">
      <t>カイゴ</t>
    </rPh>
    <rPh sb="7" eb="10">
      <t>ジギョウショ</t>
    </rPh>
    <rPh sb="11" eb="13">
      <t>セツビ</t>
    </rPh>
    <rPh sb="13" eb="14">
      <t>オヨ</t>
    </rPh>
    <rPh sb="15" eb="17">
      <t>ビヒン</t>
    </rPh>
    <rPh sb="17" eb="18">
      <t>トウ</t>
    </rPh>
    <rPh sb="23" eb="26">
      <t>エイセイテキ</t>
    </rPh>
    <rPh sb="27" eb="29">
      <t>カンリ</t>
    </rPh>
    <rPh sb="30" eb="31">
      <t>ツト</t>
    </rPh>
    <phoneticPr fontId="3"/>
  </si>
  <si>
    <t>　</t>
    <phoneticPr fontId="3"/>
  </si>
  <si>
    <t>②</t>
    <phoneticPr fontId="3"/>
  </si>
  <si>
    <t>問2</t>
    <phoneticPr fontId="3"/>
  </si>
  <si>
    <t>問3</t>
    <phoneticPr fontId="3"/>
  </si>
  <si>
    <t>　２４時間体制で利用者又はその家族等からの電話等による連絡に常時対応できる体制である。</t>
    <phoneticPr fontId="3"/>
  </si>
  <si>
    <t>問4</t>
    <phoneticPr fontId="3"/>
  </si>
  <si>
    <t>問5</t>
    <phoneticPr fontId="3"/>
  </si>
  <si>
    <t>　当該サービス提供が「頻回の訪問」にあたるものであることについて、居宅サービス計画において、明確に位置付けられている。</t>
    <rPh sb="1" eb="3">
      <t>トウガイ</t>
    </rPh>
    <rPh sb="7" eb="9">
      <t>テイキョウ</t>
    </rPh>
    <rPh sb="11" eb="12">
      <t>ヒン</t>
    </rPh>
    <rPh sb="12" eb="13">
      <t>カイ</t>
    </rPh>
    <rPh sb="14" eb="16">
      <t>ホウモン</t>
    </rPh>
    <rPh sb="33" eb="35">
      <t>キョタク</t>
    </rPh>
    <rPh sb="39" eb="41">
      <t>ケイカク</t>
    </rPh>
    <rPh sb="46" eb="48">
      <t>メイカク</t>
    </rPh>
    <rPh sb="49" eb="52">
      <t>イチヅ</t>
    </rPh>
    <phoneticPr fontId="3"/>
  </si>
  <si>
    <t>①　利用者が日々の暮らしの中で可能な限り自立して行おうとしている行為の内容</t>
    <phoneticPr fontId="3"/>
  </si>
  <si>
    <t>③　②の目標を達成するために経過的に達成すべき各月の目標</t>
    <phoneticPr fontId="3"/>
  </si>
  <si>
    <t>④　②及び③の目標を達成するために、訪問介護員等が行う介助等の内容</t>
    <phoneticPr fontId="3"/>
  </si>
  <si>
    <t>問10</t>
    <rPh sb="0" eb="1">
      <t>ト</t>
    </rPh>
    <phoneticPr fontId="3"/>
  </si>
  <si>
    <t>Ｃ</t>
    <phoneticPr fontId="3"/>
  </si>
  <si>
    <t>　夜間（１８時～２２時）又は早朝（６時～８時）に指定訪問介護を行った場合は、１回につき所定単位数の25/100に相当する単位数を所定単位数に加算し、深夜（２２時～６時）に指定訪問介護を行った場合は、１回につき所定単位数の50/100に相当する単位数を所定単位数に加算している。</t>
    <phoneticPr fontId="3"/>
  </si>
  <si>
    <t>　請求書や領収書には、サービスを提供した日、請求単位数等、利用者にとって支払う利用料等の内訳がわかるようになっている。</t>
    <rPh sb="1" eb="4">
      <t>セイキュウショ</t>
    </rPh>
    <rPh sb="5" eb="8">
      <t>リョウシュウショ</t>
    </rPh>
    <rPh sb="16" eb="18">
      <t>テイキョウ</t>
    </rPh>
    <rPh sb="20" eb="21">
      <t>ヒ</t>
    </rPh>
    <rPh sb="22" eb="24">
      <t>セイキュウ</t>
    </rPh>
    <rPh sb="24" eb="27">
      <t>タンイスウ</t>
    </rPh>
    <rPh sb="27" eb="28">
      <t>トウ</t>
    </rPh>
    <rPh sb="29" eb="32">
      <t>リヨウシャ</t>
    </rPh>
    <rPh sb="36" eb="38">
      <t>シハラ</t>
    </rPh>
    <rPh sb="39" eb="42">
      <t>リヨウリョウ</t>
    </rPh>
    <rPh sb="42" eb="43">
      <t>トウ</t>
    </rPh>
    <rPh sb="44" eb="46">
      <t>ウチワケ</t>
    </rPh>
    <phoneticPr fontId="3"/>
  </si>
  <si>
    <t>　苦情を受け付けた場合には、当該苦情の内容等を記録している。</t>
    <phoneticPr fontId="3"/>
  </si>
  <si>
    <t>要介護１又は２の利用者であって、周囲の者による日常生活に対する注意を必要とする認知症のもの（「周囲の者による日常生活に対する注意を必要とする認知症のもの」とは、日常生活自立度のランクⅡ、Ⅲ、Ⅳ又はＭに該当する利用者を指すものとする。）</t>
    <rPh sb="4" eb="5">
      <t>マタ</t>
    </rPh>
    <phoneticPr fontId="3"/>
  </si>
  <si>
    <t>　問1の要件を満たす利用者を担当する介護支援専門員が開催するサービス担当者会議において、概ね1週間のうち5日以上、頻回の訪問を含むの２０分未満の身体介護の提供が必要と判断された者に対して行った指定訪問介護である。</t>
    <rPh sb="1" eb="2">
      <t>ト</t>
    </rPh>
    <rPh sb="44" eb="45">
      <t>オオム</t>
    </rPh>
    <phoneticPr fontId="3"/>
  </si>
  <si>
    <t>②　生活機能アセスメントの結果に基づき、①の内容のについて定めた３月を目途とする達成
　目標（３月を超えて算定しようとする場合は再度訪問介護計画を見直す必要がある。）</t>
    <phoneticPr fontId="3"/>
  </si>
  <si>
    <t>同一敷地内で
兼務する
他の事業所等</t>
    <rPh sb="17" eb="18">
      <t>トウ</t>
    </rPh>
    <phoneticPr fontId="5"/>
  </si>
  <si>
    <t>訪問介護員養成研修１級課程修了者</t>
    <rPh sb="0" eb="2">
      <t>ホウモン</t>
    </rPh>
    <rPh sb="2" eb="4">
      <t>カイゴ</t>
    </rPh>
    <rPh sb="4" eb="5">
      <t>イン</t>
    </rPh>
    <rPh sb="5" eb="7">
      <t>ヨウセイ</t>
    </rPh>
    <rPh sb="7" eb="9">
      <t>ケンシュウ</t>
    </rPh>
    <rPh sb="11" eb="13">
      <t>カテイ</t>
    </rPh>
    <rPh sb="13" eb="16">
      <t>シュウリョウシャ</t>
    </rPh>
    <phoneticPr fontId="3"/>
  </si>
  <si>
    <t>　サービス提供責任者は、利用者の数が４０人又はその端数を増すごとに１人以上配置している（問４に該当する場合を除く。）。</t>
    <rPh sb="12" eb="15">
      <t>リヨウシャ</t>
    </rPh>
    <rPh sb="16" eb="17">
      <t>カズ</t>
    </rPh>
    <rPh sb="20" eb="21">
      <t>ニン</t>
    </rPh>
    <rPh sb="21" eb="22">
      <t>マタ</t>
    </rPh>
    <rPh sb="25" eb="27">
      <t>ハスウ</t>
    </rPh>
    <rPh sb="28" eb="29">
      <t>マ</t>
    </rPh>
    <rPh sb="34" eb="37">
      <t>ニンイジョウ</t>
    </rPh>
    <rPh sb="37" eb="39">
      <t>ハイチ</t>
    </rPh>
    <rPh sb="44" eb="45">
      <t>トイ</t>
    </rPh>
    <rPh sb="47" eb="49">
      <t>ガイトウ</t>
    </rPh>
    <rPh sb="51" eb="53">
      <t>バアイ</t>
    </rPh>
    <rPh sb="54" eb="55">
      <t>ノゾ</t>
    </rPh>
    <phoneticPr fontId="3"/>
  </si>
  <si>
    <t>　常勤換算方法によりサービス提供責任者を配置する場合、利用者の数を４０（問４に該当する場合は、５０）で除して得られた数（端数を切り上げた数）以上を配置している。</t>
    <rPh sb="1" eb="3">
      <t>ジョウキン</t>
    </rPh>
    <rPh sb="3" eb="5">
      <t>カンサン</t>
    </rPh>
    <rPh sb="5" eb="7">
      <t>ホウホウ</t>
    </rPh>
    <rPh sb="14" eb="16">
      <t>テイキョウ</t>
    </rPh>
    <rPh sb="16" eb="19">
      <t>セキニンシャ</t>
    </rPh>
    <rPh sb="20" eb="22">
      <t>ハイチ</t>
    </rPh>
    <rPh sb="24" eb="26">
      <t>バアイ</t>
    </rPh>
    <rPh sb="27" eb="30">
      <t>リヨウシャ</t>
    </rPh>
    <rPh sb="31" eb="32">
      <t>カズ</t>
    </rPh>
    <rPh sb="36" eb="37">
      <t>トイ</t>
    </rPh>
    <rPh sb="39" eb="41">
      <t>ガイトウ</t>
    </rPh>
    <rPh sb="43" eb="45">
      <t>バアイ</t>
    </rPh>
    <rPh sb="51" eb="52">
      <t>ジョ</t>
    </rPh>
    <rPh sb="54" eb="55">
      <t>エ</t>
    </rPh>
    <rPh sb="58" eb="59">
      <t>カズ</t>
    </rPh>
    <rPh sb="60" eb="62">
      <t>ハスウ</t>
    </rPh>
    <rPh sb="63" eb="64">
      <t>キ</t>
    </rPh>
    <rPh sb="65" eb="66">
      <t>ア</t>
    </rPh>
    <rPh sb="68" eb="69">
      <t>カズ</t>
    </rPh>
    <rPh sb="70" eb="72">
      <t>イジョウ</t>
    </rPh>
    <rPh sb="73" eb="75">
      <t>ハイチ</t>
    </rPh>
    <phoneticPr fontId="3"/>
  </si>
  <si>
    <t>　常勤換算方法によりサービス提供責任者を配置する場合において、利用者の数が４０人超２００人以下（問４に該当する場合は、１５０人超２５０人以下）の事業所である場合、「必要なサービス提供責任者数－１」以上の常勤のサービス提供責任者を配置している。</t>
    <rPh sb="1" eb="3">
      <t>ジョウキン</t>
    </rPh>
    <rPh sb="3" eb="5">
      <t>カンサン</t>
    </rPh>
    <rPh sb="5" eb="7">
      <t>ホウホウ</t>
    </rPh>
    <rPh sb="14" eb="16">
      <t>テイキョウ</t>
    </rPh>
    <rPh sb="16" eb="19">
      <t>セキニンシャ</t>
    </rPh>
    <rPh sb="20" eb="22">
      <t>ハイチ</t>
    </rPh>
    <rPh sb="24" eb="26">
      <t>バアイ</t>
    </rPh>
    <rPh sb="31" eb="34">
      <t>リヨウシャ</t>
    </rPh>
    <rPh sb="35" eb="36">
      <t>カズ</t>
    </rPh>
    <rPh sb="39" eb="40">
      <t>ニン</t>
    </rPh>
    <rPh sb="40" eb="41">
      <t>コ</t>
    </rPh>
    <rPh sb="44" eb="45">
      <t>ニン</t>
    </rPh>
    <rPh sb="45" eb="47">
      <t>イカ</t>
    </rPh>
    <rPh sb="48" eb="49">
      <t>トイ</t>
    </rPh>
    <rPh sb="51" eb="53">
      <t>ガイトウ</t>
    </rPh>
    <rPh sb="55" eb="57">
      <t>バアイ</t>
    </rPh>
    <rPh sb="62" eb="63">
      <t>ニン</t>
    </rPh>
    <rPh sb="63" eb="64">
      <t>コ</t>
    </rPh>
    <rPh sb="67" eb="68">
      <t>ニン</t>
    </rPh>
    <rPh sb="68" eb="70">
      <t>イカ</t>
    </rPh>
    <rPh sb="72" eb="75">
      <t>ジギョウショ</t>
    </rPh>
    <rPh sb="78" eb="80">
      <t>バアイ</t>
    </rPh>
    <rPh sb="82" eb="84">
      <t>ヒツヨウ</t>
    </rPh>
    <rPh sb="89" eb="91">
      <t>テイキョウ</t>
    </rPh>
    <rPh sb="91" eb="94">
      <t>セキニンシャ</t>
    </rPh>
    <rPh sb="94" eb="95">
      <t>スウ</t>
    </rPh>
    <rPh sb="98" eb="100">
      <t>イジョウ</t>
    </rPh>
    <rPh sb="101" eb="103">
      <t>ジョウキン</t>
    </rPh>
    <rPh sb="108" eb="110">
      <t>テイキョウ</t>
    </rPh>
    <rPh sb="110" eb="113">
      <t>セキニンシャ</t>
    </rPh>
    <rPh sb="114" eb="116">
      <t>ハイチ</t>
    </rPh>
    <phoneticPr fontId="3"/>
  </si>
  <si>
    <t>　常勤換算方法によりサービス提供責任者を配置する場合において、利用者の数が２００人（問４に該当する場合は、２５０人）を超える事業所である場合、当該事業所におけるサービス提供責任者の数の３分の２（端数を切り上げた数）以上を常勤としている。</t>
    <rPh sb="5" eb="7">
      <t>ホウホウ</t>
    </rPh>
    <rPh sb="31" eb="34">
      <t>リヨウシャ</t>
    </rPh>
    <rPh sb="35" eb="36">
      <t>カズ</t>
    </rPh>
    <rPh sb="40" eb="41">
      <t>ニン</t>
    </rPh>
    <rPh sb="59" eb="60">
      <t>コ</t>
    </rPh>
    <rPh sb="62" eb="65">
      <t>ジギョウショ</t>
    </rPh>
    <rPh sb="68" eb="70">
      <t>バアイ</t>
    </rPh>
    <rPh sb="71" eb="73">
      <t>トウガイ</t>
    </rPh>
    <rPh sb="73" eb="76">
      <t>ジギョウショ</t>
    </rPh>
    <rPh sb="84" eb="86">
      <t>テイキョウ</t>
    </rPh>
    <rPh sb="86" eb="89">
      <t>セキニンシャ</t>
    </rPh>
    <rPh sb="90" eb="91">
      <t>スウ</t>
    </rPh>
    <rPh sb="93" eb="94">
      <t>ブン</t>
    </rPh>
    <rPh sb="97" eb="99">
      <t>ハスウ</t>
    </rPh>
    <rPh sb="100" eb="101">
      <t>キ</t>
    </rPh>
    <rPh sb="102" eb="103">
      <t>ア</t>
    </rPh>
    <rPh sb="105" eb="106">
      <t>スウ</t>
    </rPh>
    <rPh sb="107" eb="109">
      <t>イジョウ</t>
    </rPh>
    <phoneticPr fontId="3"/>
  </si>
  <si>
    <t>　事務室（専用のもの又は他の事業と明確に区分されたもの）、プライバシーの確保された相談室（専用の部屋でない場合はパーテーション等で囲われている相談スペース）を確保し、鍵付書庫等で利用者の個人情報書類を保管している。</t>
    <rPh sb="1" eb="4">
      <t>ジムシツ</t>
    </rPh>
    <rPh sb="5" eb="7">
      <t>センヨウ</t>
    </rPh>
    <rPh sb="10" eb="11">
      <t>マタ</t>
    </rPh>
    <rPh sb="12" eb="13">
      <t>タ</t>
    </rPh>
    <rPh sb="14" eb="16">
      <t>ジギョウ</t>
    </rPh>
    <rPh sb="17" eb="19">
      <t>メイカク</t>
    </rPh>
    <rPh sb="20" eb="22">
      <t>クブン</t>
    </rPh>
    <rPh sb="36" eb="38">
      <t>カクホ</t>
    </rPh>
    <rPh sb="41" eb="44">
      <t>ソウダンシツ</t>
    </rPh>
    <rPh sb="45" eb="47">
      <t>センヨウ</t>
    </rPh>
    <rPh sb="48" eb="50">
      <t>ヘヤ</t>
    </rPh>
    <rPh sb="53" eb="55">
      <t>バアイ</t>
    </rPh>
    <rPh sb="83" eb="84">
      <t>カギ</t>
    </rPh>
    <rPh sb="84" eb="85">
      <t>ヅケ</t>
    </rPh>
    <rPh sb="85" eb="87">
      <t>ショコ</t>
    </rPh>
    <rPh sb="87" eb="88">
      <t>トウ</t>
    </rPh>
    <rPh sb="89" eb="92">
      <t>リヨウシャ</t>
    </rPh>
    <rPh sb="93" eb="95">
      <t>コジン</t>
    </rPh>
    <rPh sb="95" eb="97">
      <t>ジョウホウ</t>
    </rPh>
    <rPh sb="97" eb="99">
      <t>ショルイ</t>
    </rPh>
    <rPh sb="100" eb="102">
      <t>ホカン</t>
    </rPh>
    <phoneticPr fontId="3"/>
  </si>
  <si>
    <t>　手指を洗浄するための設備等、感染症予防に必要な設備等を備えている。</t>
    <rPh sb="1" eb="2">
      <t>テ</t>
    </rPh>
    <rPh sb="2" eb="3">
      <t>ユビ</t>
    </rPh>
    <rPh sb="4" eb="6">
      <t>センジョウ</t>
    </rPh>
    <rPh sb="11" eb="14">
      <t>セツビトウ</t>
    </rPh>
    <rPh sb="15" eb="18">
      <t>カンセンショウ</t>
    </rPh>
    <rPh sb="18" eb="20">
      <t>ヨボウ</t>
    </rPh>
    <rPh sb="21" eb="23">
      <t>ヒツヨウ</t>
    </rPh>
    <rPh sb="24" eb="26">
      <t>セツビ</t>
    </rPh>
    <rPh sb="26" eb="27">
      <t>トウ</t>
    </rPh>
    <rPh sb="28" eb="29">
      <t>ソナ</t>
    </rPh>
    <phoneticPr fontId="3"/>
  </si>
  <si>
    <t>　居宅介護支援又は介護予防支援が利用者に対して行われていない等の場合であって、サービスの利用のために必要と認めるときは、遅くとも当該利用者が受けている認定の有効期間が終了する３０日前には、要介護・要支援認定の更新の申請が行われるよう、必要な援助を行っている。</t>
    <rPh sb="44" eb="46">
      <t>リヨウ</t>
    </rPh>
    <rPh sb="110" eb="111">
      <t>オコナ</t>
    </rPh>
    <phoneticPr fontId="3"/>
  </si>
  <si>
    <t>　利用者の要介護状態の軽減又は悪化の防止に資するよう、又は要支援認定を受けている利用者については要介護状態にならないよう、その目標を設定し、計画的にサービスを行っている。</t>
    <rPh sb="1" eb="4">
      <t>リヨウシャ</t>
    </rPh>
    <rPh sb="5" eb="8">
      <t>ヨウカイゴ</t>
    </rPh>
    <rPh sb="8" eb="10">
      <t>ジョウタイ</t>
    </rPh>
    <rPh sb="11" eb="13">
      <t>ケイゲン</t>
    </rPh>
    <rPh sb="13" eb="14">
      <t>マタ</t>
    </rPh>
    <rPh sb="15" eb="17">
      <t>アッカ</t>
    </rPh>
    <rPh sb="18" eb="20">
      <t>ボウシ</t>
    </rPh>
    <rPh sb="21" eb="22">
      <t>シ</t>
    </rPh>
    <rPh sb="27" eb="28">
      <t>マタ</t>
    </rPh>
    <rPh sb="29" eb="32">
      <t>ヨウシエン</t>
    </rPh>
    <rPh sb="32" eb="34">
      <t>ニンテイ</t>
    </rPh>
    <rPh sb="35" eb="36">
      <t>ウ</t>
    </rPh>
    <rPh sb="40" eb="43">
      <t>リヨウシャ</t>
    </rPh>
    <rPh sb="48" eb="51">
      <t>ヨウカイゴ</t>
    </rPh>
    <rPh sb="51" eb="53">
      <t>ジョウタイ</t>
    </rPh>
    <rPh sb="63" eb="65">
      <t>モクヒョウ</t>
    </rPh>
    <rPh sb="66" eb="68">
      <t>セッテイ</t>
    </rPh>
    <rPh sb="70" eb="72">
      <t>ケイカク</t>
    </rPh>
    <phoneticPr fontId="3"/>
  </si>
  <si>
    <t>　訪問介護員等の清潔の保持及び健康状態について、必要な管理を行っている。</t>
    <rPh sb="3" eb="5">
      <t>カイゴ</t>
    </rPh>
    <rPh sb="5" eb="6">
      <t>イン</t>
    </rPh>
    <rPh sb="6" eb="7">
      <t>トウ</t>
    </rPh>
    <phoneticPr fontId="3"/>
  </si>
  <si>
    <t>　前回提供した指定訪問介護から概ね２時間未満の間隔で指定訪問介護が行われた場合には、それぞれの所要時間を合算し報酬請求している。また、この取扱いについては、それぞれの所要時間が訪問介護費の算定要件を満たす指定訪問介護（緊急時訪問介護加算を算定する場合を除く。）に限り適用している。ただし、所要時間20分未満の身体介護中心型の指定訪問介護（頻回の訪問）をおおむね２時間未満の間隔で提供する場合は、上記の規定にかかわらず、20分未満の身体介護中心型について、所要時間を合算せずにそれぞれの所定単位数を算定するものとする。</t>
    <rPh sb="109" eb="112">
      <t>キンキュウジ</t>
    </rPh>
    <rPh sb="112" eb="114">
      <t>ホウモン</t>
    </rPh>
    <rPh sb="114" eb="116">
      <t>カイゴ</t>
    </rPh>
    <rPh sb="116" eb="118">
      <t>カサン</t>
    </rPh>
    <rPh sb="119" eb="121">
      <t>サンテイ</t>
    </rPh>
    <rPh sb="123" eb="125">
      <t>バアイ</t>
    </rPh>
    <rPh sb="126" eb="127">
      <t>ノゾ</t>
    </rPh>
    <rPh sb="144" eb="146">
      <t>ショヨウ</t>
    </rPh>
    <rPh sb="146" eb="148">
      <t>ジカン</t>
    </rPh>
    <rPh sb="150" eb="151">
      <t>フン</t>
    </rPh>
    <rPh sb="151" eb="153">
      <t>ミマン</t>
    </rPh>
    <rPh sb="154" eb="156">
      <t>シンタイ</t>
    </rPh>
    <rPh sb="156" eb="158">
      <t>カイゴ</t>
    </rPh>
    <rPh sb="158" eb="160">
      <t>チュウシン</t>
    </rPh>
    <rPh sb="160" eb="161">
      <t>ガタ</t>
    </rPh>
    <rPh sb="162" eb="164">
      <t>シテイ</t>
    </rPh>
    <rPh sb="164" eb="166">
      <t>ホウモン</t>
    </rPh>
    <rPh sb="166" eb="168">
      <t>カイゴ</t>
    </rPh>
    <rPh sb="169" eb="170">
      <t>ヒン</t>
    </rPh>
    <rPh sb="170" eb="171">
      <t>カイ</t>
    </rPh>
    <rPh sb="172" eb="174">
      <t>ホウモン</t>
    </rPh>
    <rPh sb="181" eb="183">
      <t>ジカン</t>
    </rPh>
    <rPh sb="183" eb="185">
      <t>ミマン</t>
    </rPh>
    <rPh sb="186" eb="188">
      <t>カンカク</t>
    </rPh>
    <rPh sb="189" eb="191">
      <t>テイキョウ</t>
    </rPh>
    <rPh sb="193" eb="195">
      <t>バアイ</t>
    </rPh>
    <rPh sb="197" eb="199">
      <t>ジョウキ</t>
    </rPh>
    <rPh sb="200" eb="202">
      <t>キテイ</t>
    </rPh>
    <rPh sb="211" eb="212">
      <t>フン</t>
    </rPh>
    <rPh sb="212" eb="214">
      <t>ミマン</t>
    </rPh>
    <rPh sb="215" eb="217">
      <t>シンタイ</t>
    </rPh>
    <rPh sb="217" eb="219">
      <t>カイゴ</t>
    </rPh>
    <rPh sb="219" eb="221">
      <t>チュウシン</t>
    </rPh>
    <rPh sb="221" eb="222">
      <t>ガタ</t>
    </rPh>
    <rPh sb="227" eb="229">
      <t>ショヨウ</t>
    </rPh>
    <rPh sb="229" eb="231">
      <t>ジカン</t>
    </rPh>
    <rPh sb="232" eb="234">
      <t>ガッサン</t>
    </rPh>
    <rPh sb="242" eb="244">
      <t>ショテイ</t>
    </rPh>
    <rPh sb="244" eb="247">
      <t>タンイスウ</t>
    </rPh>
    <rPh sb="248" eb="250">
      <t>サンテイ</t>
    </rPh>
    <phoneticPr fontId="3"/>
  </si>
  <si>
    <t>（４）　「20分未満の身体介護中心型（頻回の訪問）」の単位を算定する場合</t>
    <rPh sb="7" eb="8">
      <t>フン</t>
    </rPh>
    <rPh sb="8" eb="10">
      <t>ミマン</t>
    </rPh>
    <rPh sb="11" eb="13">
      <t>シンタイ</t>
    </rPh>
    <rPh sb="13" eb="15">
      <t>カイゴ</t>
    </rPh>
    <rPh sb="15" eb="18">
      <t>チュウシンガタ</t>
    </rPh>
    <rPh sb="19" eb="20">
      <t>ヒン</t>
    </rPh>
    <rPh sb="20" eb="21">
      <t>カイ</t>
    </rPh>
    <rPh sb="22" eb="24">
      <t>ホウモン</t>
    </rPh>
    <rPh sb="27" eb="29">
      <t>タンイ</t>
    </rPh>
    <rPh sb="30" eb="32">
      <t>サンテイ</t>
    </rPh>
    <rPh sb="34" eb="36">
      <t>バアイ</t>
    </rPh>
    <phoneticPr fontId="3"/>
  </si>
  <si>
    <t>　次のいずれかに該当する者に対して提供している。</t>
    <rPh sb="1" eb="2">
      <t>ツギ</t>
    </rPh>
    <rPh sb="8" eb="10">
      <t>ガイトウ</t>
    </rPh>
    <rPh sb="12" eb="13">
      <t>モノ</t>
    </rPh>
    <rPh sb="14" eb="15">
      <t>タイ</t>
    </rPh>
    <rPh sb="17" eb="19">
      <t>テイキョウ</t>
    </rPh>
    <phoneticPr fontId="3"/>
  </si>
  <si>
    <t>要介護３～５の利用者であって、「障害高齢者の日常生活自立度（寝たきり度）判定基準」がランクＢ以上に該当するもの</t>
    <rPh sb="18" eb="21">
      <t>コ</t>
    </rPh>
    <rPh sb="36" eb="38">
      <t>ハンテイ</t>
    </rPh>
    <rPh sb="38" eb="40">
      <t>キジュン</t>
    </rPh>
    <rPh sb="49" eb="51">
      <t>ガイトウ</t>
    </rPh>
    <phoneticPr fontId="3"/>
  </si>
  <si>
    <t>　1月あたりの訪問介護費は、定期巡回・随時対応型訪問介護看護費のイ（1）（訪問看護サービスを行わない場合）のうち当該利用者の要介護状態区分に応じた所定単位数を限度としている。</t>
    <rPh sb="2" eb="3">
      <t>ツキ</t>
    </rPh>
    <rPh sb="7" eb="11">
      <t>ホ</t>
    </rPh>
    <rPh sb="11" eb="12">
      <t>ヒ</t>
    </rPh>
    <rPh sb="14" eb="16">
      <t>テイキ</t>
    </rPh>
    <rPh sb="16" eb="18">
      <t>ジュンカイ</t>
    </rPh>
    <rPh sb="19" eb="21">
      <t>ズイジ</t>
    </rPh>
    <rPh sb="21" eb="24">
      <t>タイオウガタ</t>
    </rPh>
    <rPh sb="24" eb="28">
      <t>ホ</t>
    </rPh>
    <rPh sb="28" eb="30">
      <t>カンゴ</t>
    </rPh>
    <rPh sb="30" eb="31">
      <t>ヒ</t>
    </rPh>
    <rPh sb="37" eb="41">
      <t>ホ</t>
    </rPh>
    <rPh sb="46" eb="47">
      <t>オコナ</t>
    </rPh>
    <rPh sb="50" eb="52">
      <t>バアイ</t>
    </rPh>
    <rPh sb="56" eb="58">
      <t>トウガイ</t>
    </rPh>
    <rPh sb="58" eb="61">
      <t>リヨウシャ</t>
    </rPh>
    <rPh sb="62" eb="65">
      <t>ヨウカイゴ</t>
    </rPh>
    <rPh sb="65" eb="67">
      <t>ジョウタイ</t>
    </rPh>
    <rPh sb="67" eb="69">
      <t>クブン</t>
    </rPh>
    <rPh sb="70" eb="71">
      <t>オウ</t>
    </rPh>
    <rPh sb="73" eb="75">
      <t>ショテイ</t>
    </rPh>
    <rPh sb="75" eb="77">
      <t>タンイ</t>
    </rPh>
    <rPh sb="77" eb="78">
      <t>スウ</t>
    </rPh>
    <rPh sb="79" eb="81">
      <t>ゲンド</t>
    </rPh>
    <phoneticPr fontId="3"/>
  </si>
  <si>
    <t>　居宅サービス計画上又は訪問介護計画上、訪問介護のサービス開始時刻が加算の対象となる時間帯にある場合に、当該加算を算定している。
　また、利用時間が長時間にわたる場合に、加算の対象となる時間帯におけるサービス提供時間が全体のサービス提供時間に占める割合がごくわずかな場合（概ね２０％以下）においては、当該加算は算定していない。</t>
    <rPh sb="136" eb="137">
      <t>オオム</t>
    </rPh>
    <rPh sb="141" eb="143">
      <t>イカ</t>
    </rPh>
    <phoneticPr fontId="3"/>
  </si>
  <si>
    <t>　算定している各加算については、事前に算定要件及び趣旨を重要事項説明書等により利用者に説明し、同意を得ている。</t>
    <rPh sb="1" eb="3">
      <t>サンテイ</t>
    </rPh>
    <rPh sb="7" eb="8">
      <t>カク</t>
    </rPh>
    <rPh sb="8" eb="10">
      <t>カサン</t>
    </rPh>
    <rPh sb="16" eb="18">
      <t>ジゼン</t>
    </rPh>
    <rPh sb="19" eb="21">
      <t>サンテイ</t>
    </rPh>
    <rPh sb="21" eb="23">
      <t>ヨウケン</t>
    </rPh>
    <rPh sb="23" eb="24">
      <t>オヨ</t>
    </rPh>
    <rPh sb="25" eb="27">
      <t>シュシ</t>
    </rPh>
    <rPh sb="28" eb="30">
      <t>ジュウヨウ</t>
    </rPh>
    <rPh sb="30" eb="32">
      <t>ジコウ</t>
    </rPh>
    <rPh sb="32" eb="35">
      <t>セツメイショ</t>
    </rPh>
    <rPh sb="35" eb="36">
      <t>トウ</t>
    </rPh>
    <phoneticPr fontId="3"/>
  </si>
  <si>
    <t>　②人材要件の職員及び③重度要介護者等対応要件の利用実人員の割合の計算は、次の取扱いとしている。</t>
    <rPh sb="2" eb="4">
      <t>ジンザイ</t>
    </rPh>
    <rPh sb="4" eb="6">
      <t>ヨウケン</t>
    </rPh>
    <rPh sb="9" eb="10">
      <t>オヨ</t>
    </rPh>
    <rPh sb="12" eb="14">
      <t>ジュウド</t>
    </rPh>
    <rPh sb="14" eb="18">
      <t>ヨウカイゴシャ</t>
    </rPh>
    <rPh sb="18" eb="19">
      <t>トウ</t>
    </rPh>
    <rPh sb="19" eb="21">
      <t>タイオウ</t>
    </rPh>
    <rPh sb="21" eb="23">
      <t>ヨウケン</t>
    </rPh>
    <phoneticPr fontId="3"/>
  </si>
  <si>
    <t>②の2</t>
    <phoneticPr fontId="3"/>
  </si>
  <si>
    <t>居宅介護支援事業者等に対し、指定訪問介護の提供に当たり把握した利用者の服薬</t>
    <rPh sb="0" eb="2">
      <t>キョタク</t>
    </rPh>
    <rPh sb="2" eb="4">
      <t>カイゴ</t>
    </rPh>
    <rPh sb="4" eb="6">
      <t>シエン</t>
    </rPh>
    <rPh sb="6" eb="9">
      <t>ジギョウシャ</t>
    </rPh>
    <rPh sb="9" eb="10">
      <t>トウ</t>
    </rPh>
    <rPh sb="11" eb="12">
      <t>タイ</t>
    </rPh>
    <rPh sb="14" eb="16">
      <t>シテイ</t>
    </rPh>
    <rPh sb="16" eb="18">
      <t>ホウモン</t>
    </rPh>
    <rPh sb="18" eb="20">
      <t>カイゴ</t>
    </rPh>
    <rPh sb="21" eb="23">
      <t>テイキョウ</t>
    </rPh>
    <rPh sb="24" eb="25">
      <t>ア</t>
    </rPh>
    <rPh sb="27" eb="29">
      <t>ハアク</t>
    </rPh>
    <rPh sb="31" eb="34">
      <t>リヨウシャ</t>
    </rPh>
    <rPh sb="35" eb="37">
      <t>フクヤク</t>
    </rPh>
    <phoneticPr fontId="3"/>
  </si>
  <si>
    <t>状況、口腔機能その他の利用者の心身の状態及び生活の状況に係る必要な情報の提供を行うこと。</t>
    <rPh sb="3" eb="5">
      <t>コウクウ</t>
    </rPh>
    <rPh sb="5" eb="7">
      <t>キノウ</t>
    </rPh>
    <rPh sb="9" eb="10">
      <t>タ</t>
    </rPh>
    <rPh sb="11" eb="14">
      <t>リヨウシャ</t>
    </rPh>
    <rPh sb="15" eb="17">
      <t>シンシン</t>
    </rPh>
    <rPh sb="18" eb="20">
      <t>ジョウタイ</t>
    </rPh>
    <rPh sb="20" eb="21">
      <t>オヨ</t>
    </rPh>
    <rPh sb="22" eb="24">
      <t>セイカツ</t>
    </rPh>
    <rPh sb="25" eb="27">
      <t>ジョウキョウ</t>
    </rPh>
    <rPh sb="28" eb="29">
      <t>カカ</t>
    </rPh>
    <rPh sb="30" eb="32">
      <t>ヒツヨウ</t>
    </rPh>
    <rPh sb="33" eb="35">
      <t>ジョウホウ</t>
    </rPh>
    <rPh sb="36" eb="38">
      <t>テイキョウ</t>
    </rPh>
    <rPh sb="39" eb="40">
      <t>オコナ</t>
    </rPh>
    <phoneticPr fontId="3"/>
  </si>
  <si>
    <t>生活援助従事者研修修了者を含む訪問介護員等であって、指定訪問介護に従事したこと</t>
    <rPh sb="0" eb="2">
      <t>セイカツ</t>
    </rPh>
    <rPh sb="2" eb="4">
      <t>エンジョ</t>
    </rPh>
    <rPh sb="4" eb="7">
      <t>ジュウジシャ</t>
    </rPh>
    <rPh sb="7" eb="9">
      <t>ケンシュウ</t>
    </rPh>
    <rPh sb="9" eb="12">
      <t>シュウリョウシャ</t>
    </rPh>
    <rPh sb="13" eb="14">
      <t>フク</t>
    </rPh>
    <rPh sb="15" eb="17">
      <t>ホウモン</t>
    </rPh>
    <rPh sb="17" eb="19">
      <t>カイゴ</t>
    </rPh>
    <rPh sb="19" eb="20">
      <t>イン</t>
    </rPh>
    <rPh sb="20" eb="21">
      <t>トウ</t>
    </rPh>
    <rPh sb="26" eb="28">
      <t>シテイ</t>
    </rPh>
    <rPh sb="28" eb="30">
      <t>ホウモン</t>
    </rPh>
    <rPh sb="30" eb="32">
      <t>カイゴ</t>
    </rPh>
    <rPh sb="33" eb="35">
      <t>ジュウジ</t>
    </rPh>
    <phoneticPr fontId="3"/>
  </si>
  <si>
    <t>問１</t>
    <rPh sb="0" eb="1">
      <t>トイ</t>
    </rPh>
    <phoneticPr fontId="3"/>
  </si>
  <si>
    <t>(５)　生活機能向上連携加算(Ⅱ)</t>
    <rPh sb="4" eb="6">
      <t>セイカツ</t>
    </rPh>
    <rPh sb="6" eb="8">
      <t>キノウ</t>
    </rPh>
    <rPh sb="8" eb="10">
      <t>コウジョウ</t>
    </rPh>
    <rPh sb="10" eb="12">
      <t>レンケイ</t>
    </rPh>
    <rPh sb="12" eb="14">
      <t>カサン</t>
    </rPh>
    <phoneticPr fontId="3"/>
  </si>
  <si>
    <t>　計画作成から３月経過後、目標の達成度合いにつき、利用者及び理学療法士等に報告している。</t>
    <rPh sb="1" eb="3">
      <t>ケイカク</t>
    </rPh>
    <rPh sb="3" eb="5">
      <t>サクセイ</t>
    </rPh>
    <rPh sb="8" eb="9">
      <t>ツキ</t>
    </rPh>
    <rPh sb="9" eb="11">
      <t>ケイカ</t>
    </rPh>
    <rPh sb="11" eb="12">
      <t>ゴ</t>
    </rPh>
    <rPh sb="13" eb="15">
      <t>モクヒョウ</t>
    </rPh>
    <rPh sb="16" eb="18">
      <t>タッセイ</t>
    </rPh>
    <rPh sb="18" eb="19">
      <t>ド</t>
    </rPh>
    <rPh sb="19" eb="20">
      <t>ア</t>
    </rPh>
    <rPh sb="25" eb="28">
      <t>リヨウシャ</t>
    </rPh>
    <rPh sb="28" eb="29">
      <t>オヨ</t>
    </rPh>
    <rPh sb="30" eb="32">
      <t>リガク</t>
    </rPh>
    <rPh sb="32" eb="36">
      <t>リョウホウシトウ</t>
    </rPh>
    <rPh sb="37" eb="39">
      <t>ホウコク</t>
    </rPh>
    <phoneticPr fontId="3"/>
  </si>
  <si>
    <t xml:space="preserve">　同一敷地内建物等に５０人以上居住する建物に居住する利用者に対して、指定訪問介護を行った場合は、１回につき１５％減算している。
</t>
    <rPh sb="6" eb="8">
      <t>タテモノ</t>
    </rPh>
    <rPh sb="8" eb="9">
      <t>トウ</t>
    </rPh>
    <rPh sb="12" eb="15">
      <t>ニンイジョウ</t>
    </rPh>
    <rPh sb="15" eb="17">
      <t>キョジュウ</t>
    </rPh>
    <rPh sb="19" eb="21">
      <t>タテモノ</t>
    </rPh>
    <rPh sb="22" eb="24">
      <t>キョジュウ</t>
    </rPh>
    <rPh sb="26" eb="29">
      <t>リヨウシャ</t>
    </rPh>
    <rPh sb="30" eb="31">
      <t>タイ</t>
    </rPh>
    <rPh sb="34" eb="36">
      <t>シテイ</t>
    </rPh>
    <rPh sb="36" eb="38">
      <t>ホウモン</t>
    </rPh>
    <rPh sb="38" eb="40">
      <t>カイゴ</t>
    </rPh>
    <rPh sb="41" eb="42">
      <t>オコナ</t>
    </rPh>
    <rPh sb="44" eb="46">
      <t>バアイ</t>
    </rPh>
    <rPh sb="49" eb="50">
      <t>カイ</t>
    </rPh>
    <rPh sb="56" eb="58">
      <t>ゲンサン</t>
    </rPh>
    <phoneticPr fontId="3"/>
  </si>
  <si>
    <t>　同一の建物については、当該建築物の管理、運営法人が当該事業所の事業者と異なる場合であっても該当させている。</t>
    <rPh sb="1" eb="3">
      <t>ドウイツ</t>
    </rPh>
    <rPh sb="4" eb="6">
      <t>タテモノ</t>
    </rPh>
    <rPh sb="12" eb="14">
      <t>トウガイ</t>
    </rPh>
    <rPh sb="14" eb="17">
      <t>ケンチクブツ</t>
    </rPh>
    <rPh sb="18" eb="20">
      <t>カンリ</t>
    </rPh>
    <rPh sb="21" eb="23">
      <t>ウンエイ</t>
    </rPh>
    <rPh sb="23" eb="25">
      <t>ホウジン</t>
    </rPh>
    <rPh sb="26" eb="28">
      <t>トウガイ</t>
    </rPh>
    <rPh sb="28" eb="31">
      <t>ジギョウショ</t>
    </rPh>
    <rPh sb="32" eb="35">
      <t>ジギョウシャ</t>
    </rPh>
    <rPh sb="36" eb="37">
      <t>コト</t>
    </rPh>
    <rPh sb="39" eb="41">
      <t>バアイ</t>
    </rPh>
    <rPh sb="46" eb="48">
      <t>ガイトウ</t>
    </rPh>
    <phoneticPr fontId="3"/>
  </si>
  <si>
    <t>７　共生型訪問介護</t>
    <rPh sb="2" eb="5">
      <t>キョウセイガタ</t>
    </rPh>
    <rPh sb="5" eb="7">
      <t>ホウモン</t>
    </rPh>
    <rPh sb="7" eb="9">
      <t>カイゴ</t>
    </rPh>
    <phoneticPr fontId="3"/>
  </si>
  <si>
    <t>　６５歳に達した日の前日において、障害者居宅介護従業者基礎研修課程修了者及び重度訪問介護従業者養成研修課程修了者等が勤務する指定居宅介護事業所又は指定重度訪問介護事業所において、指定居宅介護又は指定重度訪問介護を利用していた高齢障害者に対してのみ、サービスを提供している。</t>
    <rPh sb="3" eb="4">
      <t>サイ</t>
    </rPh>
    <rPh sb="5" eb="6">
      <t>タッ</t>
    </rPh>
    <rPh sb="8" eb="9">
      <t>ヒ</t>
    </rPh>
    <rPh sb="10" eb="12">
      <t>ゼンジツ</t>
    </rPh>
    <rPh sb="17" eb="20">
      <t>ショウガイシャ</t>
    </rPh>
    <rPh sb="20" eb="22">
      <t>キョタク</t>
    </rPh>
    <rPh sb="22" eb="24">
      <t>カイゴ</t>
    </rPh>
    <rPh sb="24" eb="27">
      <t>ジュウギョウシャ</t>
    </rPh>
    <rPh sb="27" eb="29">
      <t>キソ</t>
    </rPh>
    <rPh sb="29" eb="31">
      <t>ケンシュウ</t>
    </rPh>
    <rPh sb="31" eb="33">
      <t>カテイ</t>
    </rPh>
    <rPh sb="33" eb="36">
      <t>シュウリョウシャ</t>
    </rPh>
    <rPh sb="36" eb="37">
      <t>オヨ</t>
    </rPh>
    <rPh sb="38" eb="40">
      <t>ジュウド</t>
    </rPh>
    <rPh sb="40" eb="42">
      <t>ホウモン</t>
    </rPh>
    <rPh sb="42" eb="44">
      <t>カイゴ</t>
    </rPh>
    <rPh sb="44" eb="47">
      <t>ジュウギョウシャ</t>
    </rPh>
    <rPh sb="47" eb="49">
      <t>ヨウセイ</t>
    </rPh>
    <rPh sb="49" eb="51">
      <t>ケンシュウ</t>
    </rPh>
    <rPh sb="51" eb="53">
      <t>カテイ</t>
    </rPh>
    <rPh sb="53" eb="56">
      <t>シュウリョウシャ</t>
    </rPh>
    <rPh sb="56" eb="57">
      <t>トウ</t>
    </rPh>
    <rPh sb="58" eb="60">
      <t>キンム</t>
    </rPh>
    <rPh sb="62" eb="64">
      <t>シテイ</t>
    </rPh>
    <rPh sb="64" eb="66">
      <t>キョタク</t>
    </rPh>
    <rPh sb="66" eb="68">
      <t>カイゴ</t>
    </rPh>
    <rPh sb="68" eb="71">
      <t>ジギョウショ</t>
    </rPh>
    <rPh sb="71" eb="72">
      <t>マタ</t>
    </rPh>
    <rPh sb="73" eb="75">
      <t>シテイ</t>
    </rPh>
    <rPh sb="75" eb="77">
      <t>ジュウド</t>
    </rPh>
    <rPh sb="77" eb="79">
      <t>ホウモン</t>
    </rPh>
    <rPh sb="79" eb="81">
      <t>カイゴ</t>
    </rPh>
    <rPh sb="81" eb="84">
      <t>ジギョウショ</t>
    </rPh>
    <rPh sb="89" eb="91">
      <t>シテイ</t>
    </rPh>
    <rPh sb="91" eb="93">
      <t>キョタク</t>
    </rPh>
    <rPh sb="93" eb="95">
      <t>カイゴ</t>
    </rPh>
    <rPh sb="95" eb="96">
      <t>マタ</t>
    </rPh>
    <rPh sb="97" eb="99">
      <t>シテイ</t>
    </rPh>
    <rPh sb="99" eb="101">
      <t>ジュウド</t>
    </rPh>
    <rPh sb="101" eb="103">
      <t>ホウモン</t>
    </rPh>
    <rPh sb="103" eb="105">
      <t>カイゴ</t>
    </rPh>
    <rPh sb="106" eb="108">
      <t>リヨウ</t>
    </rPh>
    <rPh sb="112" eb="114">
      <t>コウレイ</t>
    </rPh>
    <rPh sb="114" eb="117">
      <t>ショウガイシャ</t>
    </rPh>
    <rPh sb="118" eb="119">
      <t>タイ</t>
    </rPh>
    <rPh sb="129" eb="131">
      <t>テイキョウ</t>
    </rPh>
    <phoneticPr fontId="3"/>
  </si>
  <si>
    <t>障害福祉制度の指定重度訪問介護事業所が、要介護高齢者に対し訪問介護を提供する場合は、７％減算している。</t>
    <rPh sb="0" eb="2">
      <t>ショウガイ</t>
    </rPh>
    <rPh sb="2" eb="4">
      <t>フクシ</t>
    </rPh>
    <rPh sb="4" eb="6">
      <t>セイド</t>
    </rPh>
    <rPh sb="7" eb="9">
      <t>シテイ</t>
    </rPh>
    <rPh sb="9" eb="11">
      <t>ジュウド</t>
    </rPh>
    <rPh sb="11" eb="13">
      <t>ホウモン</t>
    </rPh>
    <rPh sb="13" eb="15">
      <t>カイゴ</t>
    </rPh>
    <rPh sb="15" eb="18">
      <t>ジギョウショ</t>
    </rPh>
    <rPh sb="20" eb="23">
      <t>ヨウカイゴ</t>
    </rPh>
    <rPh sb="23" eb="26">
      <t>コウレイシャ</t>
    </rPh>
    <rPh sb="27" eb="28">
      <t>タイ</t>
    </rPh>
    <rPh sb="29" eb="31">
      <t>ホウモン</t>
    </rPh>
    <rPh sb="31" eb="33">
      <t>カイゴ</t>
    </rPh>
    <rPh sb="34" eb="36">
      <t>テイキョウ</t>
    </rPh>
    <rPh sb="38" eb="40">
      <t>バアイ</t>
    </rPh>
    <rPh sb="44" eb="46">
      <t>ゲンサン</t>
    </rPh>
    <phoneticPr fontId="3"/>
  </si>
  <si>
    <t>　障害者居宅介護従業者基礎研修過程修了者、実務経験を有する者（平成１８年３月３１日において身体障害者居宅介護事業、知的障害者居宅介護等事業等に従事した経験を有する者であって、都道府県知事から知識及び技術を有すると証明書の交付を受けたもの。)及び廃止前の視覚障害者外出介護従業者要請研修、全身性障害者外出介護従業者要請研修等（以下「旧外出介護研修修了者」という。）が訪問介護（「旧外出介護研修修了者については、通院・外出介護（通院等乗降介助を含む。)を提供する場合は、３０%減算している。</t>
    <rPh sb="1" eb="4">
      <t>ショウガイシャ</t>
    </rPh>
    <rPh sb="4" eb="6">
      <t>キョタク</t>
    </rPh>
    <rPh sb="6" eb="8">
      <t>カイゴ</t>
    </rPh>
    <rPh sb="8" eb="11">
      <t>ジュウギョウシャ</t>
    </rPh>
    <rPh sb="11" eb="13">
      <t>キソ</t>
    </rPh>
    <rPh sb="13" eb="15">
      <t>ケンシュウ</t>
    </rPh>
    <rPh sb="15" eb="17">
      <t>カテイ</t>
    </rPh>
    <rPh sb="17" eb="20">
      <t>シュウリョウシャ</t>
    </rPh>
    <rPh sb="21" eb="23">
      <t>ジツム</t>
    </rPh>
    <rPh sb="23" eb="25">
      <t>ケイケン</t>
    </rPh>
    <rPh sb="26" eb="27">
      <t>ユウ</t>
    </rPh>
    <rPh sb="29" eb="30">
      <t>モノ</t>
    </rPh>
    <rPh sb="31" eb="33">
      <t>ヘイセイ</t>
    </rPh>
    <rPh sb="35" eb="36">
      <t>ネン</t>
    </rPh>
    <rPh sb="37" eb="38">
      <t>ツキ</t>
    </rPh>
    <rPh sb="40" eb="41">
      <t>ニチ</t>
    </rPh>
    <rPh sb="45" eb="47">
      <t>シンタイ</t>
    </rPh>
    <rPh sb="47" eb="50">
      <t>ショウガイシャ</t>
    </rPh>
    <rPh sb="50" eb="52">
      <t>キョタク</t>
    </rPh>
    <rPh sb="52" eb="54">
      <t>カイゴ</t>
    </rPh>
    <rPh sb="54" eb="56">
      <t>ジギョウ</t>
    </rPh>
    <rPh sb="57" eb="59">
      <t>チテキ</t>
    </rPh>
    <rPh sb="59" eb="62">
      <t>ショウガイシャ</t>
    </rPh>
    <rPh sb="62" eb="64">
      <t>キョタク</t>
    </rPh>
    <rPh sb="64" eb="66">
      <t>カイゴ</t>
    </rPh>
    <rPh sb="66" eb="67">
      <t>トウ</t>
    </rPh>
    <rPh sb="67" eb="69">
      <t>ジギョウ</t>
    </rPh>
    <rPh sb="69" eb="70">
      <t>トウ</t>
    </rPh>
    <rPh sb="71" eb="73">
      <t>ジュウジ</t>
    </rPh>
    <rPh sb="75" eb="77">
      <t>ケイケン</t>
    </rPh>
    <rPh sb="78" eb="79">
      <t>ユウ</t>
    </rPh>
    <rPh sb="81" eb="82">
      <t>モノ</t>
    </rPh>
    <rPh sb="87" eb="91">
      <t>トドウフケン</t>
    </rPh>
    <rPh sb="91" eb="93">
      <t>チジ</t>
    </rPh>
    <rPh sb="95" eb="97">
      <t>チシキ</t>
    </rPh>
    <rPh sb="97" eb="98">
      <t>オヨ</t>
    </rPh>
    <rPh sb="99" eb="101">
      <t>ギジュツ</t>
    </rPh>
    <rPh sb="102" eb="103">
      <t>ユウ</t>
    </rPh>
    <rPh sb="106" eb="109">
      <t>ショウメイショ</t>
    </rPh>
    <rPh sb="110" eb="112">
      <t>コウフ</t>
    </rPh>
    <rPh sb="113" eb="114">
      <t>ウ</t>
    </rPh>
    <rPh sb="120" eb="121">
      <t>オヨ</t>
    </rPh>
    <rPh sb="122" eb="124">
      <t>ハイシ</t>
    </rPh>
    <rPh sb="124" eb="125">
      <t>マエ</t>
    </rPh>
    <rPh sb="126" eb="128">
      <t>シカク</t>
    </rPh>
    <rPh sb="128" eb="130">
      <t>ショウガイ</t>
    </rPh>
    <rPh sb="130" eb="131">
      <t>シャ</t>
    </rPh>
    <rPh sb="131" eb="133">
      <t>ガイシュツ</t>
    </rPh>
    <rPh sb="133" eb="135">
      <t>カイゴ</t>
    </rPh>
    <rPh sb="135" eb="138">
      <t>ジュウギョウシャ</t>
    </rPh>
    <rPh sb="138" eb="140">
      <t>ヨウセイ</t>
    </rPh>
    <rPh sb="140" eb="142">
      <t>ケンシュウ</t>
    </rPh>
    <rPh sb="143" eb="146">
      <t>ゼンシンセイ</t>
    </rPh>
    <rPh sb="146" eb="149">
      <t>ショウガイシャ</t>
    </rPh>
    <rPh sb="149" eb="151">
      <t>ガイシュツ</t>
    </rPh>
    <rPh sb="151" eb="153">
      <t>カイゴ</t>
    </rPh>
    <rPh sb="153" eb="156">
      <t>ジュウギョウシャ</t>
    </rPh>
    <rPh sb="156" eb="158">
      <t>ヨウセイ</t>
    </rPh>
    <rPh sb="158" eb="160">
      <t>ケンシュウ</t>
    </rPh>
    <rPh sb="160" eb="161">
      <t>トウ</t>
    </rPh>
    <rPh sb="162" eb="164">
      <t>イカ</t>
    </rPh>
    <rPh sb="165" eb="166">
      <t>キュウ</t>
    </rPh>
    <rPh sb="166" eb="168">
      <t>ガイシュツ</t>
    </rPh>
    <rPh sb="168" eb="170">
      <t>カイゴ</t>
    </rPh>
    <rPh sb="170" eb="172">
      <t>ケンシュウ</t>
    </rPh>
    <rPh sb="172" eb="175">
      <t>シュウリョウシャ</t>
    </rPh>
    <rPh sb="182" eb="184">
      <t>ホウモン</t>
    </rPh>
    <rPh sb="184" eb="186">
      <t>カイゴ</t>
    </rPh>
    <rPh sb="204" eb="206">
      <t>ツウイン</t>
    </rPh>
    <rPh sb="207" eb="209">
      <t>ガイシュツ</t>
    </rPh>
    <rPh sb="209" eb="211">
      <t>カイゴ</t>
    </rPh>
    <rPh sb="212" eb="215">
      <t>ツウイントウ</t>
    </rPh>
    <rPh sb="215" eb="217">
      <t>ジョウコウ</t>
    </rPh>
    <rPh sb="217" eb="219">
      <t>カイジョ</t>
    </rPh>
    <rPh sb="220" eb="221">
      <t>フク</t>
    </rPh>
    <rPh sb="225" eb="227">
      <t>テイキョウ</t>
    </rPh>
    <rPh sb="229" eb="231">
      <t>バアイ</t>
    </rPh>
    <rPh sb="236" eb="238">
      <t>ゲンサン</t>
    </rPh>
    <phoneticPr fontId="3"/>
  </si>
  <si>
    <t>　重度訪問介護従業者養成研修課程修了者（相当する研修課程修了者を含む。）が訪問介護を提供する場合（早朝･深夜帯や年末年始などにおいて、一時的に人材確保の観点から相模原市がやむを得ないと認める場合に限る。）は、７％減算している。</t>
    <rPh sb="20" eb="22">
      <t>ソウトウ</t>
    </rPh>
    <rPh sb="24" eb="26">
      <t>ケンシュウ</t>
    </rPh>
    <rPh sb="26" eb="28">
      <t>カテイ</t>
    </rPh>
    <rPh sb="28" eb="31">
      <t>シュウリョウシャ</t>
    </rPh>
    <rPh sb="32" eb="33">
      <t>フク</t>
    </rPh>
    <rPh sb="37" eb="39">
      <t>ホウモン</t>
    </rPh>
    <rPh sb="39" eb="41">
      <t>カイゴ</t>
    </rPh>
    <rPh sb="42" eb="44">
      <t>テイキョウ</t>
    </rPh>
    <rPh sb="46" eb="48">
      <t>バアイ</t>
    </rPh>
    <rPh sb="49" eb="51">
      <t>ソウチョウ</t>
    </rPh>
    <rPh sb="52" eb="54">
      <t>シンヤ</t>
    </rPh>
    <rPh sb="54" eb="55">
      <t>タイ</t>
    </rPh>
    <rPh sb="56" eb="58">
      <t>ネンマツ</t>
    </rPh>
    <rPh sb="58" eb="60">
      <t>ネンシ</t>
    </rPh>
    <rPh sb="67" eb="70">
      <t>イチジテキ</t>
    </rPh>
    <rPh sb="71" eb="73">
      <t>ジンザイ</t>
    </rPh>
    <rPh sb="73" eb="75">
      <t>カクホ</t>
    </rPh>
    <rPh sb="76" eb="78">
      <t>カンテン</t>
    </rPh>
    <rPh sb="80" eb="84">
      <t>サガミハラシ</t>
    </rPh>
    <rPh sb="88" eb="89">
      <t>エ</t>
    </rPh>
    <rPh sb="92" eb="93">
      <t>ミト</t>
    </rPh>
    <rPh sb="95" eb="97">
      <t>バアイ</t>
    </rPh>
    <rPh sb="98" eb="99">
      <t>カギ</t>
    </rPh>
    <rPh sb="106" eb="108">
      <t>ゲンサン</t>
    </rPh>
    <phoneticPr fontId="3"/>
  </si>
  <si>
    <t>　訪問介護と訪問介護相当サービスを一体として重要事項説明書を作成する場合、それぞれの内容が記載されている。</t>
    <rPh sb="1" eb="3">
      <t>ホウモン</t>
    </rPh>
    <rPh sb="3" eb="5">
      <t>カイゴ</t>
    </rPh>
    <rPh sb="6" eb="8">
      <t>ホウモン</t>
    </rPh>
    <rPh sb="8" eb="10">
      <t>カイゴ</t>
    </rPh>
    <rPh sb="10" eb="12">
      <t>ソウトウ</t>
    </rPh>
    <rPh sb="17" eb="19">
      <t>イッタイ</t>
    </rPh>
    <rPh sb="22" eb="24">
      <t>ジュウヨウ</t>
    </rPh>
    <rPh sb="24" eb="26">
      <t>ジコウ</t>
    </rPh>
    <rPh sb="26" eb="29">
      <t>セツメイショ</t>
    </rPh>
    <rPh sb="30" eb="32">
      <t>サクセイ</t>
    </rPh>
    <rPh sb="34" eb="36">
      <t>バアイ</t>
    </rPh>
    <rPh sb="42" eb="44">
      <t>ナイヨウ</t>
    </rPh>
    <rPh sb="45" eb="47">
      <t>キサイ</t>
    </rPh>
    <phoneticPr fontId="3"/>
  </si>
  <si>
    <t>　正当な理由なく訪問介護・訪問介護相当サービスの提供を拒んでいない。</t>
    <rPh sb="10" eb="12">
      <t>カイゴ</t>
    </rPh>
    <phoneticPr fontId="3"/>
  </si>
  <si>
    <t>　居宅サービス計画等が作成されている場合は、当該計画に沿ったサービスを提供している。</t>
    <rPh sb="9" eb="10">
      <t>トウ</t>
    </rPh>
    <phoneticPr fontId="3"/>
  </si>
  <si>
    <t>　法定代理受領サービスに該当する指定訪問介護等を提供した際には、その利用者から利用料の一部として、当該指定訪問介護に係る居宅介護等サービス費用基準額から当該指定訪問介護事業者に支払われる居宅介護等サービス費の額を控除して得た額の支払を受けている。</t>
    <rPh sb="20" eb="22">
      <t>カイゴ</t>
    </rPh>
    <rPh sb="22" eb="23">
      <t>トウ</t>
    </rPh>
    <rPh sb="64" eb="65">
      <t>トウ</t>
    </rPh>
    <rPh sb="97" eb="98">
      <t>トウ</t>
    </rPh>
    <phoneticPr fontId="3"/>
  </si>
  <si>
    <t>　指定訪問介護事業者は、法定代理受領サービスに該当しない指定訪問介護等を提供した際にその利用者から支払を受ける利用料の額と、指定訪問介護等に係る居宅介護等サービス費用基準額との間に、不合理な差額が生じないようにしている。</t>
    <rPh sb="1" eb="3">
      <t>シテイ</t>
    </rPh>
    <rPh sb="3" eb="5">
      <t>ホウモン</t>
    </rPh>
    <rPh sb="5" eb="7">
      <t>カイゴ</t>
    </rPh>
    <rPh sb="7" eb="10">
      <t>ジギョウシャ</t>
    </rPh>
    <rPh sb="32" eb="34">
      <t>カイゴ</t>
    </rPh>
    <rPh sb="34" eb="35">
      <t>トウ</t>
    </rPh>
    <rPh sb="68" eb="69">
      <t>トウ</t>
    </rPh>
    <rPh sb="76" eb="77">
      <t>トウ</t>
    </rPh>
    <phoneticPr fontId="3"/>
  </si>
  <si>
    <t>訪問介護計画（訪問介護相当サービス計画）</t>
    <rPh sb="0" eb="2">
      <t>ホウモン</t>
    </rPh>
    <rPh sb="2" eb="4">
      <t>カイゴ</t>
    </rPh>
    <rPh sb="4" eb="6">
      <t>ケイカク</t>
    </rPh>
    <rPh sb="7" eb="9">
      <t>ホウモン</t>
    </rPh>
    <rPh sb="9" eb="11">
      <t>カイゴ</t>
    </rPh>
    <rPh sb="11" eb="13">
      <t>ソウトウ</t>
    </rPh>
    <rPh sb="17" eb="19">
      <t>ケイカク</t>
    </rPh>
    <phoneticPr fontId="3"/>
  </si>
  <si>
    <t>　サービスを提供した際には、当該サービスの提供日及び内容、居宅介護等サービス費の額その他必要な事項を、利用者の居宅サービス計画等を記載した書面又はこれに準ずる書面に記載している。</t>
    <rPh sb="33" eb="34">
      <t>トウ</t>
    </rPh>
    <rPh sb="63" eb="64">
      <t>トウ</t>
    </rPh>
    <phoneticPr fontId="3"/>
  </si>
  <si>
    <t>　法定代理受領サービスに該当しない指定訪問介護（訪問介護相当サービス）に係る利用料の支払を受けた場合は、提供したサービスの内容、費用の額その他必要と認められる事項を記載したサービス提供証明書を利用者に対して交付している。</t>
    <rPh sb="1" eb="3">
      <t>ホウテイ</t>
    </rPh>
    <rPh sb="3" eb="5">
      <t>ダイリ</t>
    </rPh>
    <rPh sb="5" eb="7">
      <t>ジュリョウ</t>
    </rPh>
    <rPh sb="12" eb="14">
      <t>ガイトウ</t>
    </rPh>
    <rPh sb="17" eb="19">
      <t>シテイ</t>
    </rPh>
    <rPh sb="19" eb="21">
      <t>ホウモン</t>
    </rPh>
    <rPh sb="21" eb="23">
      <t>カイゴ</t>
    </rPh>
    <rPh sb="36" eb="37">
      <t>カカ</t>
    </rPh>
    <rPh sb="38" eb="41">
      <t>リヨウリョウ</t>
    </rPh>
    <rPh sb="42" eb="44">
      <t>シハラ</t>
    </rPh>
    <rPh sb="45" eb="46">
      <t>ウ</t>
    </rPh>
    <phoneticPr fontId="3"/>
  </si>
  <si>
    <t>（１５）　指定訪問介護等の基本取扱方針</t>
    <rPh sb="5" eb="7">
      <t>シテイ</t>
    </rPh>
    <rPh sb="7" eb="9">
      <t>ホウモン</t>
    </rPh>
    <rPh sb="9" eb="11">
      <t>カイゴ</t>
    </rPh>
    <rPh sb="11" eb="12">
      <t>トウ</t>
    </rPh>
    <rPh sb="13" eb="15">
      <t>キホン</t>
    </rPh>
    <rPh sb="15" eb="17">
      <t>トリアツカイ</t>
    </rPh>
    <rPh sb="17" eb="19">
      <t>ホウシン</t>
    </rPh>
    <phoneticPr fontId="3"/>
  </si>
  <si>
    <t>（１６）　指定訪問介護等の具体的取扱方針</t>
    <rPh sb="9" eb="11">
      <t>カイゴ</t>
    </rPh>
    <rPh sb="11" eb="12">
      <t>トウ</t>
    </rPh>
    <rPh sb="13" eb="16">
      <t>グタイテキ</t>
    </rPh>
    <phoneticPr fontId="3"/>
  </si>
  <si>
    <t>　訪問介護計画（訪問介護相当サービス計画）に基づき、利用者が日常生活を営むのに必要な援助を行っている。</t>
    <rPh sb="1" eb="3">
      <t>ホウモン</t>
    </rPh>
    <rPh sb="3" eb="5">
      <t>カイゴ</t>
    </rPh>
    <rPh sb="5" eb="7">
      <t>ケイカク</t>
    </rPh>
    <rPh sb="18" eb="20">
      <t>ケイカク</t>
    </rPh>
    <rPh sb="22" eb="23">
      <t>モト</t>
    </rPh>
    <rPh sb="26" eb="29">
      <t>リヨウシャ</t>
    </rPh>
    <rPh sb="30" eb="32">
      <t>ニチジョウ</t>
    </rPh>
    <rPh sb="32" eb="34">
      <t>セイカツ</t>
    </rPh>
    <phoneticPr fontId="3"/>
  </si>
  <si>
    <t>　すでに居宅サービス計画等が作成されている場合は、当該計画の内容に沿って訪問介護計画書等を作成している。</t>
    <rPh sb="43" eb="44">
      <t>トウ</t>
    </rPh>
    <phoneticPr fontId="3"/>
  </si>
  <si>
    <t>　サービス提供責任者は利用者の日常生活全般の状況及び希望を踏まえて、指定訪問介護等の目標、当該目標を達成するための具体的なサービスの内容等を記載した訪問介護計画等を作成している。</t>
    <rPh sb="5" eb="7">
      <t>テイキョウ</t>
    </rPh>
    <rPh sb="7" eb="10">
      <t>セキニンシャ</t>
    </rPh>
    <rPh sb="15" eb="17">
      <t>ニチジョウ</t>
    </rPh>
    <rPh sb="17" eb="19">
      <t>セイカツ</t>
    </rPh>
    <rPh sb="19" eb="21">
      <t>ゼンパン</t>
    </rPh>
    <rPh sb="22" eb="24">
      <t>ジョウキョウ</t>
    </rPh>
    <rPh sb="24" eb="25">
      <t>オヨ</t>
    </rPh>
    <rPh sb="34" eb="36">
      <t>シテイ</t>
    </rPh>
    <rPh sb="36" eb="38">
      <t>ホウモン</t>
    </rPh>
    <rPh sb="40" eb="41">
      <t>トウ</t>
    </rPh>
    <rPh sb="80" eb="81">
      <t>トウ</t>
    </rPh>
    <phoneticPr fontId="3"/>
  </si>
  <si>
    <t>　サービス提供責任者は、利用者又はその家族にその内容を説明し、同意を得ており、かつ、決定した訪問介護計画等を利用者に交付している。また、当該説明・同意・交付が確認できるよう記録をしている。</t>
    <rPh sb="5" eb="7">
      <t>テイキョウ</t>
    </rPh>
    <rPh sb="7" eb="10">
      <t>セキニンシャ</t>
    </rPh>
    <rPh sb="12" eb="15">
      <t>リヨウシャ</t>
    </rPh>
    <rPh sb="15" eb="16">
      <t>マタ</t>
    </rPh>
    <rPh sb="19" eb="21">
      <t>カゾク</t>
    </rPh>
    <rPh sb="24" eb="26">
      <t>ナイヨウ</t>
    </rPh>
    <rPh sb="27" eb="29">
      <t>セツメイ</t>
    </rPh>
    <rPh sb="31" eb="33">
      <t>ドウイ</t>
    </rPh>
    <rPh sb="34" eb="35">
      <t>エ</t>
    </rPh>
    <rPh sb="42" eb="44">
      <t>ケッテイ</t>
    </rPh>
    <rPh sb="46" eb="48">
      <t>ホウモン</t>
    </rPh>
    <rPh sb="48" eb="50">
      <t>カイゴ</t>
    </rPh>
    <rPh sb="50" eb="52">
      <t>ケイカク</t>
    </rPh>
    <rPh sb="52" eb="53">
      <t>トウ</t>
    </rPh>
    <rPh sb="54" eb="57">
      <t>リヨウシャ</t>
    </rPh>
    <rPh sb="58" eb="60">
      <t>コウフ</t>
    </rPh>
    <rPh sb="68" eb="70">
      <t>トウガイ</t>
    </rPh>
    <rPh sb="70" eb="72">
      <t>セツメイ</t>
    </rPh>
    <rPh sb="73" eb="75">
      <t>ドウイ</t>
    </rPh>
    <rPh sb="76" eb="78">
      <t>コウフ</t>
    </rPh>
    <rPh sb="79" eb="81">
      <t>カクニン</t>
    </rPh>
    <rPh sb="86" eb="88">
      <t>キロク</t>
    </rPh>
    <phoneticPr fontId="3"/>
  </si>
  <si>
    <t>　サービス提供責任者は、訪問介護計画等の作成後、当該計画の実施状況の把握を行い、必要に応じて計画の変更を行っている。</t>
    <rPh sb="5" eb="7">
      <t>テイキョウ</t>
    </rPh>
    <rPh sb="7" eb="10">
      <t>セキニンシャ</t>
    </rPh>
    <rPh sb="12" eb="14">
      <t>ホウモン</t>
    </rPh>
    <rPh sb="14" eb="16">
      <t>カイゴ</t>
    </rPh>
    <rPh sb="16" eb="18">
      <t>ケイカク</t>
    </rPh>
    <rPh sb="18" eb="19">
      <t>トウ</t>
    </rPh>
    <rPh sb="20" eb="22">
      <t>サクセイ</t>
    </rPh>
    <rPh sb="22" eb="23">
      <t>ゴ</t>
    </rPh>
    <rPh sb="24" eb="26">
      <t>トウガイ</t>
    </rPh>
    <rPh sb="26" eb="28">
      <t>ケイカク</t>
    </rPh>
    <rPh sb="29" eb="31">
      <t>ジッシ</t>
    </rPh>
    <rPh sb="31" eb="33">
      <t>ジョウキョウ</t>
    </rPh>
    <phoneticPr fontId="3"/>
  </si>
  <si>
    <t>（１８）　訪問介護相当サービスのモニタリング</t>
    <rPh sb="5" eb="7">
      <t>ホウモン</t>
    </rPh>
    <rPh sb="7" eb="9">
      <t>カイゴ</t>
    </rPh>
    <rPh sb="9" eb="11">
      <t>ソウトウ</t>
    </rPh>
    <phoneticPr fontId="3"/>
  </si>
  <si>
    <t>　指定訪問介護事業所ごとに経理を区分するとともに、指定訪問介護等の事業の会計とその他の事業の会計を区分している。</t>
    <rPh sb="3" eb="5">
      <t>ホウモン</t>
    </rPh>
    <rPh sb="5" eb="7">
      <t>カイゴ</t>
    </rPh>
    <rPh sb="7" eb="10">
      <t>ジギョウショ</t>
    </rPh>
    <rPh sb="27" eb="29">
      <t>ホウモン</t>
    </rPh>
    <rPh sb="29" eb="31">
      <t>カイゴ</t>
    </rPh>
    <rPh sb="31" eb="32">
      <t>トウ</t>
    </rPh>
    <phoneticPr fontId="3"/>
  </si>
  <si>
    <t>　管理者は、指定訪問介護事業所の従業者の管理及び業務の実施状況の把握その他の管理を一元的に行っている。</t>
    <rPh sb="8" eb="10">
      <t>ホウモン</t>
    </rPh>
    <rPh sb="24" eb="26">
      <t>ギョウム</t>
    </rPh>
    <phoneticPr fontId="3"/>
  </si>
  <si>
    <t>　管理者は、当該指定訪問介護事業所の従業者に運営基準を遵守させるため必要な指揮命令を行っている。</t>
    <rPh sb="22" eb="24">
      <t>ウンエイ</t>
    </rPh>
    <rPh sb="24" eb="26">
      <t>キジュン</t>
    </rPh>
    <phoneticPr fontId="3"/>
  </si>
  <si>
    <t>　指定訪問介護事業所ごとに、次に掲げる事業の運営についての重要事項に関する規程を定めている。</t>
    <rPh sb="3" eb="5">
      <t>ホウモン</t>
    </rPh>
    <phoneticPr fontId="3"/>
  </si>
  <si>
    <t>　利用者に対し適切なサービスを提供できるよう、指定訪問介護事業所ごとに、訪問介護員等の勤務の体制を定めている。</t>
    <rPh sb="25" eb="27">
      <t>ホウモン</t>
    </rPh>
    <phoneticPr fontId="3"/>
  </si>
  <si>
    <t>　指定訪問介護事業所の訪問介護員等によってサービスを提供している。</t>
    <rPh sb="3" eb="5">
      <t>ホウモン</t>
    </rPh>
    <rPh sb="13" eb="15">
      <t>カイゴ</t>
    </rPh>
    <rPh sb="15" eb="16">
      <t>イン</t>
    </rPh>
    <rPh sb="16" eb="17">
      <t>トウ</t>
    </rPh>
    <phoneticPr fontId="3"/>
  </si>
  <si>
    <t xml:space="preserve">　指定訪問介護事業所の従業者は、正当な理由がなく、その業務上知り得た利用者又はその家族の秘密を漏らしていない。 </t>
    <rPh sb="3" eb="5">
      <t>ホウモン</t>
    </rPh>
    <phoneticPr fontId="3"/>
  </si>
  <si>
    <t>　指定訪問介護事業所の従業者であった者が、正当な理由がなく、その業務上知り得た利用者又はその家族の秘密を漏らすことがないよう、必要な措置（就業規則に定め、それを遵守する誓約書を徴するなど）を講じている。</t>
    <rPh sb="69" eb="71">
      <t>シュウギョウ</t>
    </rPh>
    <rPh sb="71" eb="73">
      <t>キソク</t>
    </rPh>
    <rPh sb="74" eb="75">
      <t>サダ</t>
    </rPh>
    <rPh sb="80" eb="82">
      <t>ジュンシュ</t>
    </rPh>
    <rPh sb="84" eb="87">
      <t>セイヤクショ</t>
    </rPh>
    <rPh sb="88" eb="89">
      <t>チョウ</t>
    </rPh>
    <phoneticPr fontId="3"/>
  </si>
  <si>
    <t>　指定訪問介護事業所について広告をする場合においては、その内容が虚偽又は誇大なものになっていない。</t>
    <rPh sb="1" eb="3">
      <t>シテイ</t>
    </rPh>
    <rPh sb="3" eb="5">
      <t>ホウモン</t>
    </rPh>
    <phoneticPr fontId="3"/>
  </si>
  <si>
    <t>　サービスの提供の開始に際し、利用申込者が介護保険法施行規則第６４条各号又は第８３条の９各号のいずれにも該当しないときは、当該利用申込者又はその家族に対し、居宅サービス計画等の作成を居宅介護支援事業者（介護予防支援事業者）に依頼する旨を市町村に対して届け出ること等により、指定訪問介護等の提供を法定代理受領サービスとして受けることができる旨を説明すること、居宅介護支援事業者等に関する情報を提供することその他の法定代理受領サービスを行うために必要な援助を行っている。</t>
    <rPh sb="86" eb="87">
      <t>トウ</t>
    </rPh>
    <rPh sb="138" eb="140">
      <t>ホウモン</t>
    </rPh>
    <rPh sb="142" eb="143">
      <t>トウ</t>
    </rPh>
    <phoneticPr fontId="3"/>
  </si>
  <si>
    <t>提供するサービスの第三者評価の実施状況</t>
    <phoneticPr fontId="3"/>
  </si>
  <si>
    <t>ケ</t>
    <phoneticPr fontId="3"/>
  </si>
  <si>
    <t>がない者については、初回訪問時に同行するなどのOJTを通じて支援を行うこと。</t>
    <rPh sb="16" eb="18">
      <t>ドウコウ</t>
    </rPh>
    <rPh sb="27" eb="28">
      <t>ツウ</t>
    </rPh>
    <rPh sb="30" eb="32">
      <t>シエン</t>
    </rPh>
    <rPh sb="33" eb="34">
      <t>オコナ</t>
    </rPh>
    <phoneticPr fontId="3"/>
  </si>
  <si>
    <t>(1)</t>
    <phoneticPr fontId="3"/>
  </si>
  <si>
    <t>(2)</t>
    <phoneticPr fontId="3"/>
  </si>
  <si>
    <t xml:space="preserve">　サービスを受けている利用者が次のいずれかに該当する場合は、遅滞なく、意見を付してその旨を市町村に通知している。 </t>
    <phoneticPr fontId="3"/>
  </si>
  <si>
    <t xml:space="preserve">  指定訪問介護事業者は、居宅サービスの作成又は変更に関し、指定居宅介護支援事業所の介護支援専門員又は被保険者に対して、利用者に必要のないサービスを位置づけるよう求めることその他の不当な働きかけを行っていない。</t>
    <rPh sb="2" eb="4">
      <t>シテイ</t>
    </rPh>
    <rPh sb="4" eb="6">
      <t>ホウモン</t>
    </rPh>
    <rPh sb="6" eb="8">
      <t>カイゴ</t>
    </rPh>
    <rPh sb="8" eb="11">
      <t>ジギョウシャ</t>
    </rPh>
    <rPh sb="13" eb="15">
      <t>キョタク</t>
    </rPh>
    <rPh sb="20" eb="22">
      <t>サクセイ</t>
    </rPh>
    <rPh sb="22" eb="23">
      <t>マタ</t>
    </rPh>
    <rPh sb="24" eb="26">
      <t>ヘンコウ</t>
    </rPh>
    <rPh sb="27" eb="28">
      <t>カン</t>
    </rPh>
    <rPh sb="30" eb="32">
      <t>シテイ</t>
    </rPh>
    <rPh sb="32" eb="34">
      <t>キョタク</t>
    </rPh>
    <rPh sb="34" eb="36">
      <t>カイゴ</t>
    </rPh>
    <rPh sb="36" eb="38">
      <t>シエン</t>
    </rPh>
    <rPh sb="38" eb="41">
      <t>ジギョウショ</t>
    </rPh>
    <rPh sb="42" eb="44">
      <t>カイゴ</t>
    </rPh>
    <rPh sb="44" eb="46">
      <t>シエン</t>
    </rPh>
    <rPh sb="46" eb="49">
      <t>センモンイン</t>
    </rPh>
    <rPh sb="49" eb="50">
      <t>マタ</t>
    </rPh>
    <rPh sb="51" eb="55">
      <t>ヒホケンシャ</t>
    </rPh>
    <rPh sb="56" eb="57">
      <t>タイ</t>
    </rPh>
    <rPh sb="60" eb="63">
      <t>リヨウシャ</t>
    </rPh>
    <rPh sb="64" eb="66">
      <t>ヒツヨウ</t>
    </rPh>
    <rPh sb="74" eb="76">
      <t>イチ</t>
    </rPh>
    <rPh sb="81" eb="82">
      <t>モト</t>
    </rPh>
    <rPh sb="88" eb="89">
      <t>タ</t>
    </rPh>
    <rPh sb="90" eb="92">
      <t>フトウ</t>
    </rPh>
    <rPh sb="93" eb="94">
      <t>ハタラ</t>
    </rPh>
    <rPh sb="98" eb="99">
      <t>オコナ</t>
    </rPh>
    <phoneticPr fontId="3"/>
  </si>
  <si>
    <t>　院内介助を行う場合は、介護支援専門員が作成する居宅サービス計画及び訪問介護計画に訪問介護員等が院内介助を行う理由、必要性が位置付けられている。</t>
    <rPh sb="6" eb="7">
      <t>オコナ</t>
    </rPh>
    <rPh sb="8" eb="10">
      <t>バアイ</t>
    </rPh>
    <rPh sb="12" eb="14">
      <t>カイゴ</t>
    </rPh>
    <rPh sb="14" eb="16">
      <t>シエン</t>
    </rPh>
    <rPh sb="16" eb="18">
      <t>センモン</t>
    </rPh>
    <rPh sb="18" eb="19">
      <t>イン</t>
    </rPh>
    <rPh sb="46" eb="47">
      <t>トウ</t>
    </rPh>
    <phoneticPr fontId="3"/>
  </si>
  <si>
    <t>　院内介助を身体介護で請求する場合、利用者の診療時間を除いた時間で算定している。また、訪問介護員等が利用者に対し直接介助を行わない時間は請求対象から除いている。</t>
    <rPh sb="1" eb="3">
      <t>インナイ</t>
    </rPh>
    <rPh sb="3" eb="5">
      <t>カイジョ</t>
    </rPh>
    <rPh sb="6" eb="8">
      <t>シンタイ</t>
    </rPh>
    <rPh sb="8" eb="10">
      <t>カイゴ</t>
    </rPh>
    <rPh sb="11" eb="13">
      <t>セイキュウ</t>
    </rPh>
    <rPh sb="15" eb="17">
      <t>バアイ</t>
    </rPh>
    <rPh sb="18" eb="21">
      <t>リヨウシャ</t>
    </rPh>
    <rPh sb="22" eb="24">
      <t>シンリョウ</t>
    </rPh>
    <rPh sb="24" eb="26">
      <t>ジカン</t>
    </rPh>
    <rPh sb="27" eb="28">
      <t>ノゾ</t>
    </rPh>
    <rPh sb="30" eb="32">
      <t>ジカン</t>
    </rPh>
    <rPh sb="33" eb="35">
      <t>サンテイ</t>
    </rPh>
    <rPh sb="43" eb="47">
      <t>ホウモンカイゴ</t>
    </rPh>
    <rPh sb="47" eb="48">
      <t>イン</t>
    </rPh>
    <rPh sb="48" eb="49">
      <t>トウ</t>
    </rPh>
    <rPh sb="50" eb="53">
      <t>リヨウシャ</t>
    </rPh>
    <rPh sb="54" eb="55">
      <t>タイ</t>
    </rPh>
    <rPh sb="56" eb="58">
      <t>チョクセツ</t>
    </rPh>
    <rPh sb="58" eb="60">
      <t>カイジョ</t>
    </rPh>
    <rPh sb="61" eb="62">
      <t>オコナ</t>
    </rPh>
    <rPh sb="65" eb="67">
      <t>ジカン</t>
    </rPh>
    <rPh sb="68" eb="70">
      <t>セイキュウ</t>
    </rPh>
    <rPh sb="70" eb="72">
      <t>タイショウ</t>
    </rPh>
    <rPh sb="74" eb="75">
      <t>ノゾ</t>
    </rPh>
    <phoneticPr fontId="3"/>
  </si>
  <si>
    <t>問4</t>
    <phoneticPr fontId="3"/>
  </si>
  <si>
    <t>　理学療法士等が自宅を訪問せずにＡＤＬ及びＩＡＤＬに関する利用者の状況について適切に把握した上でサービス提供責任者に助言を行い、サービス提供責任者が、助言に基づき訪問介護計画を作成(変更)するとともに、計画作成から3月経過後、目標の達成度合いにつき、利用者及び理学療法士等に報告することを定期的に実施している。　</t>
    <rPh sb="1" eb="3">
      <t>リガク</t>
    </rPh>
    <rPh sb="3" eb="6">
      <t>リョウホウシ</t>
    </rPh>
    <rPh sb="6" eb="7">
      <t>トウ</t>
    </rPh>
    <rPh sb="8" eb="10">
      <t>ジタク</t>
    </rPh>
    <rPh sb="11" eb="13">
      <t>ホウモン</t>
    </rPh>
    <rPh sb="19" eb="20">
      <t>オヨ</t>
    </rPh>
    <rPh sb="26" eb="27">
      <t>カン</t>
    </rPh>
    <rPh sb="29" eb="32">
      <t>リヨウシャ</t>
    </rPh>
    <rPh sb="33" eb="35">
      <t>ジョウキョウ</t>
    </rPh>
    <rPh sb="39" eb="41">
      <t>テキセツ</t>
    </rPh>
    <rPh sb="42" eb="44">
      <t>ハアク</t>
    </rPh>
    <rPh sb="46" eb="47">
      <t>ウエ</t>
    </rPh>
    <rPh sb="52" eb="54">
      <t>テイキョウ</t>
    </rPh>
    <rPh sb="54" eb="57">
      <t>セキニンシャ</t>
    </rPh>
    <rPh sb="58" eb="60">
      <t>ジョゲン</t>
    </rPh>
    <rPh sb="61" eb="62">
      <t>オコナ</t>
    </rPh>
    <rPh sb="68" eb="70">
      <t>テイキョウ</t>
    </rPh>
    <rPh sb="70" eb="73">
      <t>セキニンシャ</t>
    </rPh>
    <rPh sb="75" eb="77">
      <t>ジョゲン</t>
    </rPh>
    <rPh sb="78" eb="79">
      <t>モト</t>
    </rPh>
    <rPh sb="81" eb="83">
      <t>ホウモン</t>
    </rPh>
    <rPh sb="83" eb="85">
      <t>カイゴ</t>
    </rPh>
    <rPh sb="85" eb="87">
      <t>ケイカク</t>
    </rPh>
    <rPh sb="88" eb="90">
      <t>サクセイ</t>
    </rPh>
    <rPh sb="91" eb="93">
      <t>ヘンコウ</t>
    </rPh>
    <rPh sb="101" eb="103">
      <t>ケイカク</t>
    </rPh>
    <rPh sb="103" eb="105">
      <t>サクセイ</t>
    </rPh>
    <rPh sb="108" eb="109">
      <t>ツキ</t>
    </rPh>
    <rPh sb="109" eb="111">
      <t>ケイカ</t>
    </rPh>
    <rPh sb="111" eb="112">
      <t>ゴ</t>
    </rPh>
    <rPh sb="113" eb="115">
      <t>モクヒョウ</t>
    </rPh>
    <rPh sb="116" eb="118">
      <t>タッセイ</t>
    </rPh>
    <rPh sb="118" eb="119">
      <t>ド</t>
    </rPh>
    <rPh sb="119" eb="120">
      <t>ア</t>
    </rPh>
    <rPh sb="125" eb="128">
      <t>リヨウシャ</t>
    </rPh>
    <rPh sb="128" eb="129">
      <t>オヨ</t>
    </rPh>
    <rPh sb="130" eb="132">
      <t>リガク</t>
    </rPh>
    <rPh sb="132" eb="135">
      <t>リョウホウシ</t>
    </rPh>
    <rPh sb="135" eb="136">
      <t>トウ</t>
    </rPh>
    <rPh sb="137" eb="139">
      <t>ホウコク</t>
    </rPh>
    <rPh sb="144" eb="147">
      <t>テイキテキ</t>
    </rPh>
    <rPh sb="148" eb="150">
      <t>ジッシ</t>
    </rPh>
    <phoneticPr fontId="3"/>
  </si>
  <si>
    <t>　前年度（３月を除く）１月あたり延訪問回数が２００回（訪問介護相当サービスは実利用者数５人）以下である。</t>
    <rPh sb="25" eb="26">
      <t>カイ</t>
    </rPh>
    <rPh sb="27" eb="31">
      <t>ホウモンカイゴ</t>
    </rPh>
    <rPh sb="31" eb="33">
      <t>ソウトウ</t>
    </rPh>
    <rPh sb="38" eb="39">
      <t>ジツ</t>
    </rPh>
    <rPh sb="39" eb="41">
      <t>リヨウ</t>
    </rPh>
    <rPh sb="44" eb="45">
      <t>ニン</t>
    </rPh>
    <phoneticPr fontId="3"/>
  </si>
  <si>
    <t xml:space="preserve">　事業所の所在する建物と同一の敷地内又は隣接する敷地内の建物もしくは事業所と同一の建物（以下｢同一敷地内建物等」という。）に居住する利用者に対して指定訪問介護を行った場合は、１回につき１０％減算している。
</t>
    <rPh sb="5" eb="7">
      <t>ショザイ</t>
    </rPh>
    <rPh sb="9" eb="11">
      <t>タテモノ</t>
    </rPh>
    <rPh sb="18" eb="19">
      <t>マタ</t>
    </rPh>
    <rPh sb="34" eb="37">
      <t>ジギョウショ</t>
    </rPh>
    <rPh sb="38" eb="40">
      <t>ドウイツ</t>
    </rPh>
    <rPh sb="41" eb="43">
      <t>タテモノ</t>
    </rPh>
    <rPh sb="44" eb="46">
      <t>イカ</t>
    </rPh>
    <rPh sb="47" eb="49">
      <t>ドウイツ</t>
    </rPh>
    <rPh sb="49" eb="51">
      <t>シキチ</t>
    </rPh>
    <rPh sb="51" eb="52">
      <t>ナイ</t>
    </rPh>
    <rPh sb="52" eb="54">
      <t>タテモノ</t>
    </rPh>
    <rPh sb="54" eb="55">
      <t>トウ</t>
    </rPh>
    <rPh sb="62" eb="64">
      <t>キョジュウ</t>
    </rPh>
    <rPh sb="66" eb="69">
      <t>リヨウシャ</t>
    </rPh>
    <rPh sb="70" eb="71">
      <t>タイ</t>
    </rPh>
    <rPh sb="73" eb="75">
      <t>シテイ</t>
    </rPh>
    <rPh sb="75" eb="77">
      <t>ホウモン</t>
    </rPh>
    <rPh sb="77" eb="79">
      <t>カイゴ</t>
    </rPh>
    <rPh sb="80" eb="81">
      <t>オコナ</t>
    </rPh>
    <rPh sb="83" eb="85">
      <t>バアイ</t>
    </rPh>
    <rPh sb="88" eb="89">
      <t>カイ</t>
    </rPh>
    <rPh sb="95" eb="97">
      <t>ゲンサン</t>
    </rPh>
    <phoneticPr fontId="3"/>
  </si>
  <si>
    <t>　事業所における１月当たりの利用者が同一の建物に２０人以上居住する建物（同一敷地内建物等を除く。）に居住する利用者に対して指定訪問介護を行った場合は、１回につき１０％減算している。</t>
    <rPh sb="1" eb="4">
      <t>ジギョウショ</t>
    </rPh>
    <rPh sb="9" eb="10">
      <t>ツキ</t>
    </rPh>
    <rPh sb="10" eb="11">
      <t>ア</t>
    </rPh>
    <rPh sb="14" eb="17">
      <t>リヨウシャ</t>
    </rPh>
    <rPh sb="18" eb="20">
      <t>ドウイツ</t>
    </rPh>
    <rPh sb="21" eb="23">
      <t>タテモノ</t>
    </rPh>
    <rPh sb="26" eb="29">
      <t>ニンイジョウ</t>
    </rPh>
    <rPh sb="29" eb="31">
      <t>キョジュウ</t>
    </rPh>
    <rPh sb="33" eb="35">
      <t>タテモノ</t>
    </rPh>
    <rPh sb="36" eb="38">
      <t>ドウイツ</t>
    </rPh>
    <rPh sb="38" eb="40">
      <t>シキチ</t>
    </rPh>
    <rPh sb="40" eb="41">
      <t>ナイ</t>
    </rPh>
    <rPh sb="41" eb="43">
      <t>タテモノ</t>
    </rPh>
    <rPh sb="43" eb="44">
      <t>トウ</t>
    </rPh>
    <rPh sb="45" eb="46">
      <t>ノゾ</t>
    </rPh>
    <rPh sb="50" eb="52">
      <t>キョジュウ</t>
    </rPh>
    <rPh sb="54" eb="57">
      <t>リヨウシャ</t>
    </rPh>
    <rPh sb="58" eb="59">
      <t>タイ</t>
    </rPh>
    <rPh sb="61" eb="63">
      <t>シテイ</t>
    </rPh>
    <rPh sb="63" eb="65">
      <t>ホウモン</t>
    </rPh>
    <rPh sb="65" eb="67">
      <t>カイゴ</t>
    </rPh>
    <rPh sb="68" eb="69">
      <t>オコナ</t>
    </rPh>
    <rPh sb="71" eb="73">
      <t>バアイ</t>
    </rPh>
    <rPh sb="76" eb="77">
      <t>カイ</t>
    </rPh>
    <rPh sb="83" eb="85">
      <t>ゲンサン</t>
    </rPh>
    <phoneticPr fontId="3"/>
  </si>
  <si>
    <t>　指定訪問介護事業者は、訪問介護員等に、指定訪問介護を実際に行った時間を記録させるとともに、当該時間が指定訪問介護を行うのに要する時間に比べ著しく短時間となっている状態が続く場合には、サービス提供責任者に、介護支援専門員と調整の上、訪問介護計画の見直しを行わせている。</t>
    <rPh sb="1" eb="3">
      <t>シテイ</t>
    </rPh>
    <rPh sb="3" eb="5">
      <t>ホウモン</t>
    </rPh>
    <rPh sb="5" eb="7">
      <t>カイゴ</t>
    </rPh>
    <rPh sb="7" eb="10">
      <t>ジギョウシャ</t>
    </rPh>
    <rPh sb="12" eb="14">
      <t>ホウモン</t>
    </rPh>
    <rPh sb="14" eb="16">
      <t>カイゴ</t>
    </rPh>
    <rPh sb="16" eb="18">
      <t>イントウ</t>
    </rPh>
    <rPh sb="20" eb="22">
      <t>シテイ</t>
    </rPh>
    <rPh sb="22" eb="24">
      <t>ホウモン</t>
    </rPh>
    <rPh sb="24" eb="26">
      <t>カイゴ</t>
    </rPh>
    <rPh sb="27" eb="29">
      <t>ジッサイ</t>
    </rPh>
    <rPh sb="30" eb="31">
      <t>オコナ</t>
    </rPh>
    <rPh sb="33" eb="35">
      <t>ジカン</t>
    </rPh>
    <rPh sb="36" eb="38">
      <t>キロク</t>
    </rPh>
    <rPh sb="46" eb="48">
      <t>トウガイ</t>
    </rPh>
    <rPh sb="48" eb="50">
      <t>ジカン</t>
    </rPh>
    <rPh sb="51" eb="53">
      <t>シテイ</t>
    </rPh>
    <rPh sb="53" eb="55">
      <t>ホウモン</t>
    </rPh>
    <rPh sb="55" eb="57">
      <t>カイゴ</t>
    </rPh>
    <rPh sb="58" eb="59">
      <t>オコナ</t>
    </rPh>
    <rPh sb="62" eb="63">
      <t>ヨウ</t>
    </rPh>
    <rPh sb="65" eb="67">
      <t>ジカン</t>
    </rPh>
    <rPh sb="68" eb="69">
      <t>クラ</t>
    </rPh>
    <rPh sb="70" eb="71">
      <t>イチジル</t>
    </rPh>
    <rPh sb="73" eb="76">
      <t>タンジカン</t>
    </rPh>
    <rPh sb="82" eb="84">
      <t>ジョウタイ</t>
    </rPh>
    <rPh sb="85" eb="86">
      <t>ツヅ</t>
    </rPh>
    <rPh sb="87" eb="89">
      <t>バアイ</t>
    </rPh>
    <rPh sb="96" eb="98">
      <t>テイキョウ</t>
    </rPh>
    <rPh sb="98" eb="101">
      <t>セキニンシャ</t>
    </rPh>
    <rPh sb="103" eb="105">
      <t>カイゴ</t>
    </rPh>
    <rPh sb="105" eb="107">
      <t>シエン</t>
    </rPh>
    <rPh sb="107" eb="110">
      <t>センモンイン</t>
    </rPh>
    <rPh sb="111" eb="113">
      <t>チョウセイ</t>
    </rPh>
    <rPh sb="114" eb="115">
      <t>ウエ</t>
    </rPh>
    <rPh sb="116" eb="118">
      <t>ホウモン</t>
    </rPh>
    <rPh sb="118" eb="120">
      <t>カイゴ</t>
    </rPh>
    <rPh sb="120" eb="122">
      <t>ケイカク</t>
    </rPh>
    <rPh sb="123" eb="125">
      <t>ミナオ</t>
    </rPh>
    <rPh sb="127" eb="128">
      <t>オコナ</t>
    </rPh>
    <phoneticPr fontId="3"/>
  </si>
  <si>
    <t>令和</t>
    <rPh sb="0" eb="2">
      <t>レイワ</t>
    </rPh>
    <phoneticPr fontId="3"/>
  </si>
  <si>
    <t>(６)</t>
    <phoneticPr fontId="3"/>
  </si>
  <si>
    <t>６　減算</t>
    <rPh sb="2" eb="4">
      <t>ゲンサン</t>
    </rPh>
    <phoneticPr fontId="3"/>
  </si>
  <si>
    <t>１．人員基準について</t>
    <phoneticPr fontId="3"/>
  </si>
  <si>
    <t>訪問介護相当サービス　実施の有無</t>
    <rPh sb="11" eb="13">
      <t>ジッシ</t>
    </rPh>
    <phoneticPr fontId="3"/>
  </si>
  <si>
    <t>通常、利用者は法定代理受領サービスとして訪問介護サービスを受け、自己負担割合分を事業所へ支払いますが、例えば、自己作成プランで予め市町村に届け出ていない場合等は償還払い（一旦全額自己負担した後に保険者から自己負担分以外の還付を受けること）となります。事業所にこうした利用者がいない場合、回答欄に斜線を引いておいてください。</t>
    <rPh sb="0" eb="2">
      <t>ツウジョウ</t>
    </rPh>
    <rPh sb="3" eb="6">
      <t>リヨウシャ</t>
    </rPh>
    <rPh sb="20" eb="22">
      <t>ホウモン</t>
    </rPh>
    <rPh sb="22" eb="24">
      <t>カイゴ</t>
    </rPh>
    <rPh sb="29" eb="30">
      <t>ウ</t>
    </rPh>
    <rPh sb="32" eb="34">
      <t>ジコ</t>
    </rPh>
    <rPh sb="34" eb="36">
      <t>フタン</t>
    </rPh>
    <rPh sb="36" eb="38">
      <t>ワリアイ</t>
    </rPh>
    <rPh sb="38" eb="39">
      <t>ブン</t>
    </rPh>
    <rPh sb="40" eb="43">
      <t>ジギョウショ</t>
    </rPh>
    <rPh sb="44" eb="46">
      <t>シハラ</t>
    </rPh>
    <rPh sb="51" eb="52">
      <t>タト</t>
    </rPh>
    <rPh sb="55" eb="57">
      <t>ジコ</t>
    </rPh>
    <rPh sb="57" eb="59">
      <t>サクセイ</t>
    </rPh>
    <rPh sb="63" eb="64">
      <t>アラカジ</t>
    </rPh>
    <rPh sb="65" eb="68">
      <t>シチョウソン</t>
    </rPh>
    <rPh sb="69" eb="70">
      <t>トド</t>
    </rPh>
    <rPh sb="71" eb="72">
      <t>デ</t>
    </rPh>
    <rPh sb="76" eb="78">
      <t>バアイ</t>
    </rPh>
    <rPh sb="78" eb="79">
      <t>トウ</t>
    </rPh>
    <rPh sb="80" eb="82">
      <t>ショウカン</t>
    </rPh>
    <rPh sb="82" eb="83">
      <t>バラ</t>
    </rPh>
    <rPh sb="85" eb="87">
      <t>イッタン</t>
    </rPh>
    <rPh sb="87" eb="89">
      <t>ゼンガク</t>
    </rPh>
    <rPh sb="89" eb="91">
      <t>ジコ</t>
    </rPh>
    <rPh sb="91" eb="93">
      <t>フタン</t>
    </rPh>
    <rPh sb="95" eb="96">
      <t>ノチ</t>
    </rPh>
    <rPh sb="97" eb="100">
      <t>ホケンシャ</t>
    </rPh>
    <rPh sb="102" eb="104">
      <t>ジコ</t>
    </rPh>
    <rPh sb="104" eb="106">
      <t>フタン</t>
    </rPh>
    <rPh sb="106" eb="107">
      <t>ブン</t>
    </rPh>
    <rPh sb="107" eb="109">
      <t>イガイ</t>
    </rPh>
    <rPh sb="110" eb="112">
      <t>カンプ</t>
    </rPh>
    <rPh sb="113" eb="114">
      <t>ウ</t>
    </rPh>
    <rPh sb="125" eb="128">
      <t>ジギョウショ</t>
    </rPh>
    <rPh sb="133" eb="136">
      <t>リヨウシャ</t>
    </rPh>
    <rPh sb="140" eb="142">
      <t>バアイ</t>
    </rPh>
    <rPh sb="143" eb="145">
      <t>カイトウ</t>
    </rPh>
    <rPh sb="145" eb="146">
      <t>ラン</t>
    </rPh>
    <rPh sb="147" eb="149">
      <t>シャセン</t>
    </rPh>
    <rPh sb="150" eb="151">
      <t>ヒ</t>
    </rPh>
    <phoneticPr fontId="3"/>
  </si>
  <si>
    <t>虐待の防止のための措置に関する事項</t>
    <rPh sb="0" eb="2">
      <t>ギャクタイ</t>
    </rPh>
    <rPh sb="3" eb="5">
      <t>ボウシ</t>
    </rPh>
    <rPh sb="9" eb="11">
      <t>ソチ</t>
    </rPh>
    <rPh sb="12" eb="13">
      <t>カン</t>
    </rPh>
    <rPh sb="15" eb="17">
      <t>ジコウ</t>
    </rPh>
    <phoneticPr fontId="3"/>
  </si>
  <si>
    <t>⑧</t>
    <phoneticPr fontId="3"/>
  </si>
  <si>
    <t>⑫</t>
    <phoneticPr fontId="3"/>
  </si>
  <si>
    <t>　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る。</t>
    <rPh sb="1" eb="3">
      <t>ショクバ</t>
    </rPh>
    <rPh sb="7" eb="8">
      <t>オコナ</t>
    </rPh>
    <rPh sb="11" eb="13">
      <t>セイテキ</t>
    </rPh>
    <rPh sb="14" eb="16">
      <t>ゲンドウ</t>
    </rPh>
    <rPh sb="16" eb="17">
      <t>マタ</t>
    </rPh>
    <rPh sb="18" eb="21">
      <t>ユウエツテキ</t>
    </rPh>
    <rPh sb="22" eb="24">
      <t>カンケイ</t>
    </rPh>
    <rPh sb="25" eb="27">
      <t>ハイケイ</t>
    </rPh>
    <rPh sb="30" eb="32">
      <t>ゲンドウ</t>
    </rPh>
    <rPh sb="36" eb="39">
      <t>ギョウムジョウ</t>
    </rPh>
    <rPh sb="39" eb="41">
      <t>ヒツヨウ</t>
    </rPh>
    <rPh sb="43" eb="45">
      <t>ソウトウ</t>
    </rPh>
    <rPh sb="46" eb="48">
      <t>ハンイ</t>
    </rPh>
    <rPh sb="49" eb="50">
      <t>コ</t>
    </rPh>
    <rPh sb="57" eb="59">
      <t>ホウモン</t>
    </rPh>
    <rPh sb="59" eb="61">
      <t>カイゴ</t>
    </rPh>
    <rPh sb="61" eb="62">
      <t>イン</t>
    </rPh>
    <rPh sb="62" eb="63">
      <t>トウ</t>
    </rPh>
    <rPh sb="64" eb="66">
      <t>シュウギョウ</t>
    </rPh>
    <rPh sb="66" eb="68">
      <t>カンキョウ</t>
    </rPh>
    <rPh sb="69" eb="70">
      <t>ガイ</t>
    </rPh>
    <rPh sb="76" eb="78">
      <t>ボウシ</t>
    </rPh>
    <rPh sb="83" eb="85">
      <t>ホウシン</t>
    </rPh>
    <rPh sb="86" eb="89">
      <t>メイカクカ</t>
    </rPh>
    <rPh sb="89" eb="90">
      <t>トウ</t>
    </rPh>
    <rPh sb="91" eb="93">
      <t>ヒツヨウ</t>
    </rPh>
    <rPh sb="94" eb="96">
      <t>ソチ</t>
    </rPh>
    <rPh sb="97" eb="98">
      <t>コウ</t>
    </rPh>
    <phoneticPr fontId="3"/>
  </si>
  <si>
    <t>　事業所における感染症の予防及びまん延の防止のための対策を検討する委員会をおおむね６月に１回以上開催するとともに、その結果について、訪問介護員等に周知徹底を図っている。</t>
    <rPh sb="1" eb="4">
      <t>ジギョウショ</t>
    </rPh>
    <rPh sb="8" eb="11">
      <t>カンセンショウ</t>
    </rPh>
    <rPh sb="12" eb="14">
      <t>ヨボウ</t>
    </rPh>
    <rPh sb="14" eb="15">
      <t>オヨ</t>
    </rPh>
    <rPh sb="18" eb="19">
      <t>エン</t>
    </rPh>
    <rPh sb="20" eb="22">
      <t>ボウシ</t>
    </rPh>
    <rPh sb="26" eb="28">
      <t>タイサク</t>
    </rPh>
    <rPh sb="29" eb="31">
      <t>ケントウ</t>
    </rPh>
    <rPh sb="33" eb="36">
      <t>イインカイ</t>
    </rPh>
    <rPh sb="42" eb="43">
      <t>ガツ</t>
    </rPh>
    <rPh sb="45" eb="48">
      <t>カイイジョウ</t>
    </rPh>
    <rPh sb="48" eb="50">
      <t>カイサイ</t>
    </rPh>
    <rPh sb="59" eb="61">
      <t>ケッカ</t>
    </rPh>
    <rPh sb="66" eb="68">
      <t>ホウモン</t>
    </rPh>
    <rPh sb="68" eb="70">
      <t>カイゴ</t>
    </rPh>
    <rPh sb="70" eb="71">
      <t>イン</t>
    </rPh>
    <rPh sb="71" eb="72">
      <t>トウ</t>
    </rPh>
    <rPh sb="73" eb="75">
      <t>シュウチ</t>
    </rPh>
    <rPh sb="75" eb="77">
      <t>テッテイ</t>
    </rPh>
    <rPh sb="78" eb="79">
      <t>ハカ</t>
    </rPh>
    <phoneticPr fontId="3"/>
  </si>
  <si>
    <t>　事業所における感染症の予防及びまん延の防止のための指針を整備している。</t>
    <rPh sb="26" eb="28">
      <t>シシン</t>
    </rPh>
    <rPh sb="29" eb="31">
      <t>セイビ</t>
    </rPh>
    <phoneticPr fontId="3"/>
  </si>
  <si>
    <t>　事業所において、訪問介護員等に対し、感染症の予防及びまん延の防止のための研修及び訓練を定期的に実施している。</t>
    <rPh sb="1" eb="4">
      <t>ジギョウショ</t>
    </rPh>
    <rPh sb="9" eb="15">
      <t>ホウモンカイゴイントウ</t>
    </rPh>
    <rPh sb="16" eb="17">
      <t>タイ</t>
    </rPh>
    <rPh sb="19" eb="22">
      <t>カンセンショウ</t>
    </rPh>
    <rPh sb="23" eb="25">
      <t>ヨボウ</t>
    </rPh>
    <rPh sb="25" eb="26">
      <t>オヨ</t>
    </rPh>
    <rPh sb="29" eb="30">
      <t>エン</t>
    </rPh>
    <rPh sb="31" eb="33">
      <t>ボウシ</t>
    </rPh>
    <rPh sb="37" eb="39">
      <t>ケンシュウ</t>
    </rPh>
    <rPh sb="39" eb="40">
      <t>オヨ</t>
    </rPh>
    <rPh sb="41" eb="43">
      <t>クンレン</t>
    </rPh>
    <rPh sb="44" eb="47">
      <t>テイキテキ</t>
    </rPh>
    <rPh sb="48" eb="50">
      <t>ジッシ</t>
    </rPh>
    <phoneticPr fontId="3"/>
  </si>
  <si>
    <t>（２８）　衛生管理等</t>
    <rPh sb="5" eb="7">
      <t>エイセイ</t>
    </rPh>
    <rPh sb="7" eb="9">
      <t>カンリ</t>
    </rPh>
    <rPh sb="9" eb="10">
      <t>トウ</t>
    </rPh>
    <phoneticPr fontId="3"/>
  </si>
  <si>
    <t>（２９）　掲示</t>
    <rPh sb="5" eb="7">
      <t>ケイジ</t>
    </rPh>
    <phoneticPr fontId="3"/>
  </si>
  <si>
    <t>（３２）　不当な働きかけの禁止</t>
    <rPh sb="5" eb="7">
      <t>フトウ</t>
    </rPh>
    <rPh sb="8" eb="9">
      <t>ハタラ</t>
    </rPh>
    <rPh sb="13" eb="15">
      <t>キンシ</t>
    </rPh>
    <phoneticPr fontId="3"/>
  </si>
  <si>
    <t>（３３）　居宅介護支援事業者又は介護予防支援事業者に対する利益供与の禁止</t>
    <phoneticPr fontId="3"/>
  </si>
  <si>
    <t>（３５）　地域との連携等</t>
    <rPh sb="5" eb="7">
      <t>チイキ</t>
    </rPh>
    <rPh sb="9" eb="11">
      <t>レンケイ</t>
    </rPh>
    <rPh sb="11" eb="12">
      <t>トウ</t>
    </rPh>
    <phoneticPr fontId="3"/>
  </si>
  <si>
    <t>　事業所の所在する建物と同一の建物に居住する利用者に対して指定訪問介護を提供する場合には、当該建物に居住する利用者以外の者に対しても指定訪問介護の提供を行うよう努めている。</t>
    <rPh sb="1" eb="4">
      <t>ジギョウショ</t>
    </rPh>
    <rPh sb="5" eb="7">
      <t>ショザイ</t>
    </rPh>
    <rPh sb="9" eb="11">
      <t>タテモノ</t>
    </rPh>
    <rPh sb="12" eb="14">
      <t>ドウイツ</t>
    </rPh>
    <rPh sb="15" eb="17">
      <t>タテモノ</t>
    </rPh>
    <rPh sb="18" eb="20">
      <t>キョジュウ</t>
    </rPh>
    <rPh sb="22" eb="25">
      <t>リヨウシャ</t>
    </rPh>
    <rPh sb="26" eb="27">
      <t>タイ</t>
    </rPh>
    <rPh sb="29" eb="31">
      <t>シテイ</t>
    </rPh>
    <rPh sb="31" eb="33">
      <t>ホウモン</t>
    </rPh>
    <rPh sb="33" eb="35">
      <t>カイゴ</t>
    </rPh>
    <rPh sb="36" eb="38">
      <t>テイキョウ</t>
    </rPh>
    <rPh sb="40" eb="42">
      <t>バアイ</t>
    </rPh>
    <rPh sb="45" eb="47">
      <t>トウガイ</t>
    </rPh>
    <rPh sb="47" eb="49">
      <t>タテモノ</t>
    </rPh>
    <rPh sb="50" eb="52">
      <t>キョジュウ</t>
    </rPh>
    <rPh sb="54" eb="57">
      <t>リヨウシャ</t>
    </rPh>
    <rPh sb="57" eb="59">
      <t>イガイ</t>
    </rPh>
    <rPh sb="60" eb="61">
      <t>モノ</t>
    </rPh>
    <rPh sb="62" eb="63">
      <t>タイ</t>
    </rPh>
    <rPh sb="66" eb="72">
      <t>シテイホウモンカイゴ</t>
    </rPh>
    <rPh sb="73" eb="75">
      <t>テイキョウ</t>
    </rPh>
    <rPh sb="76" eb="77">
      <t>オコナ</t>
    </rPh>
    <rPh sb="80" eb="81">
      <t>ツト</t>
    </rPh>
    <phoneticPr fontId="3"/>
  </si>
  <si>
    <t>（３７）　虐待の防止</t>
    <rPh sb="5" eb="7">
      <t>ギャクタイ</t>
    </rPh>
    <rPh sb="8" eb="10">
      <t>ボウシ</t>
    </rPh>
    <phoneticPr fontId="3"/>
  </si>
  <si>
    <t>　事業所における虐待の防止のための対策を検討する委員会を定期的に開催するとともに、、その結果について、訪問介護員等に周知徹底を図っている。</t>
    <rPh sb="1" eb="4">
      <t>ジギョウショ</t>
    </rPh>
    <rPh sb="8" eb="10">
      <t>ギャクタイ</t>
    </rPh>
    <rPh sb="11" eb="13">
      <t>ボウシ</t>
    </rPh>
    <rPh sb="17" eb="19">
      <t>タイサク</t>
    </rPh>
    <rPh sb="20" eb="22">
      <t>ケントウ</t>
    </rPh>
    <rPh sb="24" eb="27">
      <t>イインカイ</t>
    </rPh>
    <rPh sb="28" eb="31">
      <t>テイキテキ</t>
    </rPh>
    <rPh sb="32" eb="34">
      <t>カイサイ</t>
    </rPh>
    <rPh sb="44" eb="46">
      <t>ケッカ</t>
    </rPh>
    <rPh sb="51" eb="57">
      <t>ホウモンカイゴイントウ</t>
    </rPh>
    <rPh sb="58" eb="62">
      <t>シュウチテッテイ</t>
    </rPh>
    <rPh sb="63" eb="64">
      <t>ハカ</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</si>
  <si>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</si>
  <si>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事業所において、訪問介護員等に対し、虐待の防止のための研修を定期的に実施している。</t>
    <rPh sb="1" eb="4">
      <t>ジギョウショ</t>
    </rPh>
    <rPh sb="9" eb="15">
      <t>ホウモンカイゴイントウ</t>
    </rPh>
    <rPh sb="16" eb="17">
      <t>タイ</t>
    </rPh>
    <rPh sb="19" eb="21">
      <t>ギャクタイ</t>
    </rPh>
    <rPh sb="22" eb="24">
      <t>ボウシ</t>
    </rPh>
    <rPh sb="28" eb="30">
      <t>ケンシュウ</t>
    </rPh>
    <rPh sb="31" eb="34">
      <t>テイキテキ</t>
    </rPh>
    <rPh sb="35" eb="37">
      <t>ジッシ</t>
    </rPh>
    <phoneticPr fontId="3"/>
  </si>
  <si>
    <t>　虐待の発生又はその再発を防止するための措置を適切に実施するための担当者を置いている。</t>
    <rPh sb="1" eb="3">
      <t>ギャクタイ</t>
    </rPh>
    <rPh sb="4" eb="6">
      <t>ハッセイ</t>
    </rPh>
    <rPh sb="6" eb="7">
      <t>マタ</t>
    </rPh>
    <rPh sb="10" eb="12">
      <t>サイハツ</t>
    </rPh>
    <rPh sb="13" eb="15">
      <t>ボウシ</t>
    </rPh>
    <rPh sb="20" eb="22">
      <t>ソチ</t>
    </rPh>
    <rPh sb="23" eb="25">
      <t>テキセツ</t>
    </rPh>
    <rPh sb="26" eb="28">
      <t>ジッシ</t>
    </rPh>
    <rPh sb="33" eb="36">
      <t>タントウシャ</t>
    </rPh>
    <rPh sb="37" eb="38">
      <t>オ</t>
    </rPh>
    <phoneticPr fontId="3"/>
  </si>
  <si>
    <t>（３８）　会計の区分</t>
    <phoneticPr fontId="3"/>
  </si>
  <si>
    <t>（３９）　記録の整備</t>
    <rPh sb="5" eb="7">
      <t>キロク</t>
    </rPh>
    <rPh sb="8" eb="10">
      <t>セイビ</t>
    </rPh>
    <phoneticPr fontId="3"/>
  </si>
  <si>
    <t>（４０）　暴力団排除</t>
    <rPh sb="5" eb="8">
      <t>ボウリョクダン</t>
    </rPh>
    <rPh sb="8" eb="10">
      <t>ハイジョ</t>
    </rPh>
    <phoneticPr fontId="3"/>
  </si>
  <si>
    <t>（５）の２　生活機能向上連携加算(Ⅰ)</t>
    <phoneticPr fontId="3"/>
  </si>
  <si>
    <t>（６）　認知症専門ケア加算(Ⅰ)</t>
    <rPh sb="4" eb="7">
      <t>ニンチショウ</t>
    </rPh>
    <rPh sb="7" eb="9">
      <t>センモン</t>
    </rPh>
    <rPh sb="11" eb="13">
      <t>カサン</t>
    </rPh>
    <phoneticPr fontId="3"/>
  </si>
  <si>
    <t>　従業者に対して、認知症ケアに関する留意事項の伝達又は技術的指導に係る会議を定期的に開催している。</t>
    <rPh sb="1" eb="4">
      <t>ジュウギョウシャ</t>
    </rPh>
    <rPh sb="5" eb="6">
      <t>タイ</t>
    </rPh>
    <rPh sb="9" eb="12">
      <t>ニンチショウ</t>
    </rPh>
    <rPh sb="15" eb="16">
      <t>カン</t>
    </rPh>
    <rPh sb="18" eb="20">
      <t>リュウイ</t>
    </rPh>
    <rPh sb="20" eb="22">
      <t>ジコウ</t>
    </rPh>
    <rPh sb="23" eb="25">
      <t>デンタツ</t>
    </rPh>
    <rPh sb="25" eb="26">
      <t>マタ</t>
    </rPh>
    <rPh sb="27" eb="30">
      <t>ギジュツテキ</t>
    </rPh>
    <rPh sb="30" eb="32">
      <t>シドウ</t>
    </rPh>
    <rPh sb="33" eb="34">
      <t>カカ</t>
    </rPh>
    <rPh sb="35" eb="37">
      <t>カイギ</t>
    </rPh>
    <rPh sb="38" eb="41">
      <t>テイキテキ</t>
    </rPh>
    <rPh sb="42" eb="44">
      <t>カイサイ</t>
    </rPh>
    <phoneticPr fontId="3"/>
  </si>
  <si>
    <t>（６）の２　認知症専門ケア加算(Ⅱ)</t>
    <phoneticPr fontId="3"/>
  </si>
  <si>
    <t>（７）　特別地域訪問介護加算について</t>
    <rPh sb="4" eb="6">
      <t>トクベツ</t>
    </rPh>
    <rPh sb="6" eb="8">
      <t>チイキ</t>
    </rPh>
    <rPh sb="8" eb="10">
      <t>ホウモン</t>
    </rPh>
    <rPh sb="10" eb="12">
      <t>カイゴ</t>
    </rPh>
    <rPh sb="12" eb="14">
      <t>カサン</t>
    </rPh>
    <phoneticPr fontId="3"/>
  </si>
  <si>
    <t>（８）　中山間地域等における小規模事業所加算について</t>
    <rPh sb="4" eb="5">
      <t>チュウ</t>
    </rPh>
    <rPh sb="5" eb="6">
      <t>サン</t>
    </rPh>
    <rPh sb="6" eb="7">
      <t>カン</t>
    </rPh>
    <rPh sb="7" eb="10">
      <t>チイキトウ</t>
    </rPh>
    <rPh sb="14" eb="17">
      <t>ショウキボ</t>
    </rPh>
    <rPh sb="17" eb="19">
      <t>ジギョウ</t>
    </rPh>
    <rPh sb="19" eb="20">
      <t>ショ</t>
    </rPh>
    <rPh sb="20" eb="22">
      <t>カサン</t>
    </rPh>
    <phoneticPr fontId="3"/>
  </si>
  <si>
    <t>（９）　中山間地域等に居住する者へのサービス提供加算について</t>
    <rPh sb="4" eb="5">
      <t>チュウ</t>
    </rPh>
    <rPh sb="5" eb="6">
      <t>サン</t>
    </rPh>
    <rPh sb="6" eb="7">
      <t>カン</t>
    </rPh>
    <rPh sb="7" eb="10">
      <t>チイキトウ</t>
    </rPh>
    <rPh sb="11" eb="13">
      <t>キョジュウ</t>
    </rPh>
    <rPh sb="15" eb="16">
      <t>モノ</t>
    </rPh>
    <rPh sb="22" eb="24">
      <t>テイキョウ</t>
    </rPh>
    <rPh sb="24" eb="26">
      <t>カサン</t>
    </rPh>
    <phoneticPr fontId="3"/>
  </si>
  <si>
    <t>　次の要件を満たす場合、サービス提供責任者は、利用者の数が５０人又はその端数を増すごとに１人以上配置している。
 (1) 常勤のサービス提供責任者を３人以上配置していること。
 (2) サービス提供責任者の業務に主として従事する者を１人以上配置していること。
 (3) サービス提供責任者が行う業務が効率的に行われていること（運営の手引きＰ５参照）。</t>
    <rPh sb="1" eb="2">
      <t>ツギ</t>
    </rPh>
    <rPh sb="3" eb="5">
      <t>ヨウケン</t>
    </rPh>
    <rPh sb="6" eb="7">
      <t>ミ</t>
    </rPh>
    <rPh sb="9" eb="11">
      <t>バアイ</t>
    </rPh>
    <rPh sb="23" eb="26">
      <t>リヨウシャ</t>
    </rPh>
    <rPh sb="27" eb="28">
      <t>カズ</t>
    </rPh>
    <rPh sb="31" eb="32">
      <t>ニン</t>
    </rPh>
    <rPh sb="32" eb="33">
      <t>マタ</t>
    </rPh>
    <rPh sb="36" eb="38">
      <t>ハスウ</t>
    </rPh>
    <rPh sb="39" eb="40">
      <t>マ</t>
    </rPh>
    <rPh sb="45" eb="48">
      <t>ニンイジョウ</t>
    </rPh>
    <rPh sb="48" eb="50">
      <t>ハイチ</t>
    </rPh>
    <rPh sb="61" eb="63">
      <t>ジョウキン</t>
    </rPh>
    <rPh sb="68" eb="70">
      <t>テイキョウ</t>
    </rPh>
    <rPh sb="70" eb="73">
      <t>セキニンシャ</t>
    </rPh>
    <rPh sb="75" eb="76">
      <t>ニン</t>
    </rPh>
    <rPh sb="76" eb="78">
      <t>イジョウ</t>
    </rPh>
    <rPh sb="78" eb="80">
      <t>ハイチ</t>
    </rPh>
    <rPh sb="97" eb="99">
      <t>テイキョウ</t>
    </rPh>
    <rPh sb="99" eb="102">
      <t>セキニンシャ</t>
    </rPh>
    <rPh sb="103" eb="105">
      <t>ギョウム</t>
    </rPh>
    <rPh sb="106" eb="107">
      <t>シュ</t>
    </rPh>
    <rPh sb="110" eb="112">
      <t>ジュウジ</t>
    </rPh>
    <rPh sb="114" eb="115">
      <t>シャ</t>
    </rPh>
    <rPh sb="117" eb="118">
      <t>ニン</t>
    </rPh>
    <rPh sb="118" eb="120">
      <t>イジョウ</t>
    </rPh>
    <rPh sb="120" eb="122">
      <t>ハイチ</t>
    </rPh>
    <rPh sb="139" eb="141">
      <t>テイキョウ</t>
    </rPh>
    <rPh sb="141" eb="144">
      <t>セキニンシャ</t>
    </rPh>
    <rPh sb="145" eb="146">
      <t>オコナ</t>
    </rPh>
    <rPh sb="147" eb="149">
      <t>ギョウム</t>
    </rPh>
    <rPh sb="150" eb="153">
      <t>コウリツテキ</t>
    </rPh>
    <rPh sb="154" eb="155">
      <t>オコナ</t>
    </rPh>
    <rPh sb="163" eb="165">
      <t>ウンエイ</t>
    </rPh>
    <rPh sb="166" eb="168">
      <t>テビ</t>
    </rPh>
    <rPh sb="171" eb="173">
      <t>サンショウ</t>
    </rPh>
    <phoneticPr fontId="3"/>
  </si>
  <si>
    <t>　指定訪問介護事業所の見やすい場所に、運営規程の概要、訪問介護従業者の勤務の体制などの重要事項を掲示している。（自由に閲覧可能な形で指定訪問介護事業所内に備え付けていることで掲示に代えることも可能）</t>
    <rPh sb="3" eb="5">
      <t>ホウモン</t>
    </rPh>
    <rPh sb="29" eb="31">
      <t>カイゴ</t>
    </rPh>
    <rPh sb="31" eb="32">
      <t>ジュウ</t>
    </rPh>
    <rPh sb="56" eb="58">
      <t>ジユウ</t>
    </rPh>
    <rPh sb="59" eb="61">
      <t>エツラン</t>
    </rPh>
    <rPh sb="61" eb="63">
      <t>カノウ</t>
    </rPh>
    <rPh sb="64" eb="65">
      <t>カタチ</t>
    </rPh>
    <rPh sb="66" eb="68">
      <t>シテイ</t>
    </rPh>
    <rPh sb="68" eb="70">
      <t>ホウモン</t>
    </rPh>
    <rPh sb="70" eb="72">
      <t>カイゴ</t>
    </rPh>
    <rPh sb="72" eb="75">
      <t>ジギョウショ</t>
    </rPh>
    <rPh sb="75" eb="76">
      <t>ナイ</t>
    </rPh>
    <rPh sb="77" eb="78">
      <t>ソナ</t>
    </rPh>
    <rPh sb="79" eb="80">
      <t>ツ</t>
    </rPh>
    <rPh sb="87" eb="89">
      <t>ケイジ</t>
    </rPh>
    <rPh sb="90" eb="91">
      <t>カ</t>
    </rPh>
    <rPh sb="96" eb="98">
      <t>カノウ</t>
    </rPh>
    <phoneticPr fontId="3"/>
  </si>
  <si>
    <t>【訪問介護・訪問介護相当サービス・生活支援訪問型サービス　他】</t>
    <rPh sb="1" eb="3">
      <t>ホウモン</t>
    </rPh>
    <rPh sb="3" eb="5">
      <t>カイゴ</t>
    </rPh>
    <rPh sb="6" eb="16">
      <t>ホ</t>
    </rPh>
    <rPh sb="17" eb="19">
      <t>セイカツ</t>
    </rPh>
    <rPh sb="19" eb="21">
      <t>シエン</t>
    </rPh>
    <rPh sb="21" eb="23">
      <t>ホウモン</t>
    </rPh>
    <rPh sb="23" eb="24">
      <t>ガタ</t>
    </rPh>
    <rPh sb="29" eb="30">
      <t>ホカ</t>
    </rPh>
    <phoneticPr fontId="3"/>
  </si>
  <si>
    <t>（２７）　業務継続計画の策定等</t>
    <rPh sb="5" eb="7">
      <t>ギョウム</t>
    </rPh>
    <rPh sb="7" eb="9">
      <t>ケイゾク</t>
    </rPh>
    <rPh sb="9" eb="11">
      <t>ケイカク</t>
    </rPh>
    <rPh sb="12" eb="14">
      <t>サクテイ</t>
    </rPh>
    <rPh sb="14" eb="15">
      <t>トウ</t>
    </rPh>
    <phoneticPr fontId="3"/>
  </si>
  <si>
    <t>　感染症や非常災害の発生時において、利用者に対する指定訪問介護の提供を継続的に実施するための及び非常時の体制で沿おう期の業務再開を図るための計画（以下「業務継続計画」という。）を策定し、当該業務継続計画に従い必要な措置を講じている。</t>
    <rPh sb="1" eb="4">
      <t>カンセンショウ</t>
    </rPh>
    <rPh sb="5" eb="7">
      <t>ヒジョウ</t>
    </rPh>
    <rPh sb="7" eb="9">
      <t>サイガイ</t>
    </rPh>
    <rPh sb="10" eb="12">
      <t>ハッセイ</t>
    </rPh>
    <rPh sb="12" eb="13">
      <t>ジ</t>
    </rPh>
    <rPh sb="18" eb="21">
      <t>リヨウシャ</t>
    </rPh>
    <rPh sb="22" eb="23">
      <t>タイ</t>
    </rPh>
    <rPh sb="25" eb="27">
      <t>シテイ</t>
    </rPh>
    <rPh sb="27" eb="31">
      <t>ホウモンカイゴ</t>
    </rPh>
    <rPh sb="32" eb="34">
      <t>テイキョウ</t>
    </rPh>
    <rPh sb="35" eb="38">
      <t>ケイゾクテキ</t>
    </rPh>
    <rPh sb="39" eb="41">
      <t>ジッシ</t>
    </rPh>
    <rPh sb="46" eb="47">
      <t>オヨ</t>
    </rPh>
    <rPh sb="48" eb="50">
      <t>ヒジョウ</t>
    </rPh>
    <rPh sb="50" eb="51">
      <t>ジ</t>
    </rPh>
    <rPh sb="52" eb="54">
      <t>タイセイ</t>
    </rPh>
    <rPh sb="55" eb="56">
      <t>ソ</t>
    </rPh>
    <rPh sb="58" eb="59">
      <t>キ</t>
    </rPh>
    <rPh sb="60" eb="64">
      <t>ギョウムサイカイ</t>
    </rPh>
    <rPh sb="65" eb="66">
      <t>ハカ</t>
    </rPh>
    <rPh sb="70" eb="72">
      <t>ケイカク</t>
    </rPh>
    <rPh sb="73" eb="75">
      <t>イカ</t>
    </rPh>
    <rPh sb="80" eb="82">
      <t>ケイカク</t>
    </rPh>
    <rPh sb="89" eb="91">
      <t>サクテイ</t>
    </rPh>
    <rPh sb="93" eb="95">
      <t>トウガイ</t>
    </rPh>
    <rPh sb="95" eb="97">
      <t>ギョウム</t>
    </rPh>
    <rPh sb="97" eb="99">
      <t>ケイゾク</t>
    </rPh>
    <rPh sb="99" eb="101">
      <t>ケイカク</t>
    </rPh>
    <rPh sb="102" eb="103">
      <t>シタガ</t>
    </rPh>
    <rPh sb="104" eb="106">
      <t>ヒツヨウ</t>
    </rPh>
    <rPh sb="107" eb="109">
      <t>ソチ</t>
    </rPh>
    <rPh sb="110" eb="111">
      <t>コウ</t>
    </rPh>
    <phoneticPr fontId="3"/>
  </si>
  <si>
    <t>　訪問介護員等に対し、業務継続計画について周知するとともに、必要な研修及び訓練を定期的に実施している。</t>
    <rPh sb="1" eb="7">
      <t>ホウモンカイゴイントウ</t>
    </rPh>
    <rPh sb="8" eb="9">
      <t>タイ</t>
    </rPh>
    <rPh sb="11" eb="13">
      <t>ギョウム</t>
    </rPh>
    <rPh sb="13" eb="15">
      <t>ケイゾク</t>
    </rPh>
    <rPh sb="15" eb="17">
      <t>ケイカク</t>
    </rPh>
    <rPh sb="21" eb="23">
      <t>シュウチ</t>
    </rPh>
    <rPh sb="30" eb="32">
      <t>ヒツヨウ</t>
    </rPh>
    <rPh sb="33" eb="35">
      <t>ケンシュウ</t>
    </rPh>
    <rPh sb="35" eb="36">
      <t>オヨ</t>
    </rPh>
    <rPh sb="37" eb="39">
      <t>クンレン</t>
    </rPh>
    <rPh sb="40" eb="43">
      <t>テイキテキ</t>
    </rPh>
    <rPh sb="44" eb="46">
      <t>ジッシ</t>
    </rPh>
    <phoneticPr fontId="3"/>
  </si>
  <si>
    <t>　定期的に業務継続計画の見直しを行い、必要に応じて業務継続計画の変更を行っている。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3"/>
  </si>
  <si>
    <t>サービス種別</t>
    <rPh sb="4" eb="6">
      <t>シュベツ</t>
    </rPh>
    <phoneticPr fontId="55"/>
  </si>
  <si>
    <t>訪問介護</t>
    <rPh sb="0" eb="2">
      <t>ホウモン</t>
    </rPh>
    <rPh sb="2" eb="4">
      <t>カイゴ</t>
    </rPh>
    <phoneticPr fontId="55"/>
  </si>
  <si>
    <t>令和</t>
    <rPh sb="0" eb="2">
      <t>レイワ</t>
    </rPh>
    <phoneticPr fontId="55"/>
  </si>
  <si>
    <t>年</t>
    <rPh sb="0" eb="1">
      <t>ネン</t>
    </rPh>
    <phoneticPr fontId="55"/>
  </si>
  <si>
    <t>月</t>
    <rPh sb="0" eb="1">
      <t>ゲツ</t>
    </rPh>
    <phoneticPr fontId="55"/>
  </si>
  <si>
    <t>事業所名</t>
    <rPh sb="0" eb="3">
      <t>ジギョウショ</t>
    </rPh>
    <rPh sb="3" eb="4">
      <t>メイ</t>
    </rPh>
    <phoneticPr fontId="55"/>
  </si>
  <si>
    <t>日</t>
    <rPh sb="0" eb="1">
      <t>ニチ</t>
    </rPh>
    <phoneticPr fontId="5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</si>
  <si>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5"/>
  </si>
  <si>
    <t>時間/週</t>
    <rPh sb="0" eb="2">
      <t>ジカン</t>
    </rPh>
    <rPh sb="3" eb="4">
      <t>シュウ</t>
    </rPh>
    <phoneticPr fontId="55"/>
  </si>
  <si>
    <t>時間/月</t>
    <rPh sb="0" eb="2">
      <t>ジカン</t>
    </rPh>
    <rPh sb="3" eb="4">
      <t>ツキ</t>
    </rPh>
    <phoneticPr fontId="55"/>
  </si>
  <si>
    <t>当月の日数</t>
    <rPh sb="0" eb="2">
      <t>トウゲツ</t>
    </rPh>
    <rPh sb="3" eb="5">
      <t>ニッスウ</t>
    </rPh>
    <phoneticPr fontId="55"/>
  </si>
  <si>
    <t>(6)
資格</t>
    <rPh sb="4" eb="6">
      <t>シカク</t>
    </rPh>
    <phoneticPr fontId="55"/>
  </si>
  <si>
    <r>
      <t xml:space="preserve">(10)
</t>
    </r>
    <r>
      <rPr>
        <sz val="11"/>
        <rFont val="HGSｺﾞｼｯｸM"/>
        <family val="3"/>
        <charset val="128"/>
      </rPr>
      <t>週平均
勤務時間数</t>
    </r>
    <rPh sb="6" eb="8">
      <t>ヘイキン</t>
    </rPh>
    <rPh sb="9" eb="11">
      <t>キンム</t>
    </rPh>
    <rPh sb="11" eb="13">
      <t>ジカン</t>
    </rPh>
    <rPh sb="13" eb="14">
      <t>スウ</t>
    </rPh>
    <phoneticPr fontId="5"/>
  </si>
  <si>
    <t>1週目</t>
    <rPh sb="1" eb="2">
      <t>シュウ</t>
    </rPh>
    <rPh sb="2" eb="3">
      <t>メ</t>
    </rPh>
    <phoneticPr fontId="55"/>
  </si>
  <si>
    <t>2週目</t>
    <rPh sb="1" eb="2">
      <t>シュウ</t>
    </rPh>
    <rPh sb="2" eb="3">
      <t>メ</t>
    </rPh>
    <phoneticPr fontId="55"/>
  </si>
  <si>
    <t>3週目</t>
    <rPh sb="1" eb="2">
      <t>シュウ</t>
    </rPh>
    <rPh sb="2" eb="3">
      <t>メ</t>
    </rPh>
    <phoneticPr fontId="55"/>
  </si>
  <si>
    <t>4週目</t>
    <rPh sb="1" eb="2">
      <t>シュウ</t>
    </rPh>
    <rPh sb="2" eb="3">
      <t>メ</t>
    </rPh>
    <phoneticPr fontId="55"/>
  </si>
  <si>
    <t>5週目</t>
    <rPh sb="1" eb="2">
      <t>シュウ</t>
    </rPh>
    <rPh sb="2" eb="3">
      <t>メ</t>
    </rPh>
    <phoneticPr fontId="55"/>
  </si>
  <si>
    <t>管理者</t>
    <rPh sb="0" eb="3">
      <t>カンリシャ</t>
    </rPh>
    <phoneticPr fontId="55"/>
  </si>
  <si>
    <t>ー</t>
  </si>
  <si>
    <t>厚労　太郎</t>
    <rPh sb="0" eb="2">
      <t>コウロウ</t>
    </rPh>
    <rPh sb="3" eb="5">
      <t>タロウ</t>
    </rPh>
    <phoneticPr fontId="55"/>
  </si>
  <si>
    <t>訪問介護員</t>
    <rPh sb="0" eb="2">
      <t>ホウモン</t>
    </rPh>
    <rPh sb="2" eb="4">
      <t>カイゴ</t>
    </rPh>
    <rPh sb="4" eb="5">
      <t>イン</t>
    </rPh>
    <phoneticPr fontId="55"/>
  </si>
  <si>
    <t>サービス提供責任者</t>
    <rPh sb="4" eb="6">
      <t>テイキョウ</t>
    </rPh>
    <rPh sb="6" eb="9">
      <t>セキニンシャ</t>
    </rPh>
    <phoneticPr fontId="55"/>
  </si>
  <si>
    <t>A</t>
  </si>
  <si>
    <t>介護福祉士</t>
    <rPh sb="0" eb="2">
      <t>カイゴ</t>
    </rPh>
    <rPh sb="2" eb="5">
      <t>フクシシ</t>
    </rPh>
    <phoneticPr fontId="55"/>
  </si>
  <si>
    <t>C</t>
  </si>
  <si>
    <t>○○　B子</t>
    <rPh sb="4" eb="5">
      <t>コ</t>
    </rPh>
    <phoneticPr fontId="55"/>
  </si>
  <si>
    <t>訪問介護員</t>
    <rPh sb="0" eb="2">
      <t>ホウモン</t>
    </rPh>
    <rPh sb="2" eb="5">
      <t>カイゴイン</t>
    </rPh>
    <phoneticPr fontId="55"/>
  </si>
  <si>
    <t>介護職員初任者研修修了者</t>
    <rPh sb="0" eb="2">
      <t>カイゴ</t>
    </rPh>
    <rPh sb="2" eb="4">
      <t>ショクイン</t>
    </rPh>
    <rPh sb="4" eb="7">
      <t>ショニンシャ</t>
    </rPh>
    <rPh sb="7" eb="9">
      <t>ケンシュウ</t>
    </rPh>
    <rPh sb="9" eb="12">
      <t>シュウリョウシャ</t>
    </rPh>
    <phoneticPr fontId="55"/>
  </si>
  <si>
    <t>○○　C子</t>
    <rPh sb="4" eb="5">
      <t>コ</t>
    </rPh>
    <phoneticPr fontId="55"/>
  </si>
  <si>
    <t>○○　D子</t>
    <rPh sb="4" eb="5">
      <t>コ</t>
    </rPh>
    <phoneticPr fontId="55"/>
  </si>
  <si>
    <t>登録訪問介護員</t>
    <rPh sb="0" eb="2">
      <t>トウロク</t>
    </rPh>
    <rPh sb="2" eb="4">
      <t>ホウモン</t>
    </rPh>
    <rPh sb="4" eb="6">
      <t>カイゴ</t>
    </rPh>
    <rPh sb="6" eb="7">
      <t>イン</t>
    </rPh>
    <phoneticPr fontId="55"/>
  </si>
  <si>
    <t>○○　F子</t>
    <rPh sb="4" eb="5">
      <t>コ</t>
    </rPh>
    <phoneticPr fontId="55"/>
  </si>
  <si>
    <t>○○　G子</t>
    <rPh sb="4" eb="5">
      <t>コ</t>
    </rPh>
    <phoneticPr fontId="55"/>
  </si>
  <si>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55"/>
  </si>
  <si>
    <t>（勤務形態の記号）</t>
    <rPh sb="1" eb="3">
      <t>キンム</t>
    </rPh>
    <rPh sb="3" eb="5">
      <t>ケイタイ</t>
    </rPh>
    <rPh sb="6" eb="8">
      <t>キゴウ</t>
    </rPh>
    <phoneticPr fontId="55"/>
  </si>
  <si>
    <t>(新規申請の場合は推定数）</t>
    <rPh sb="1" eb="3">
      <t>シンキ</t>
    </rPh>
    <rPh sb="3" eb="5">
      <t>シンセイ</t>
    </rPh>
    <rPh sb="6" eb="8">
      <t>バアイ</t>
    </rPh>
    <rPh sb="9" eb="12">
      <t>スイテイスウ</t>
    </rPh>
    <phoneticPr fontId="55"/>
  </si>
  <si>
    <t>（人）</t>
    <rPh sb="1" eb="2">
      <t>ニン</t>
    </rPh>
    <phoneticPr fontId="55"/>
  </si>
  <si>
    <t>勤務形態</t>
    <rPh sb="0" eb="2">
      <t>キンム</t>
    </rPh>
    <rPh sb="2" eb="4">
      <t>ケイタイ</t>
    </rPh>
    <phoneticPr fontId="55"/>
  </si>
  <si>
    <t>勤務時間数合計</t>
    <rPh sb="0" eb="2">
      <t>キンム</t>
    </rPh>
    <rPh sb="2" eb="5">
      <t>ジカンスウ</t>
    </rPh>
    <rPh sb="5" eb="7">
      <t>ゴウケイ</t>
    </rPh>
    <phoneticPr fontId="55"/>
  </si>
  <si>
    <t>常勤換算の対象時間数</t>
    <rPh sb="0" eb="2">
      <t>ジョウキン</t>
    </rPh>
    <rPh sb="2" eb="4">
      <t>カンサン</t>
    </rPh>
    <rPh sb="5" eb="7">
      <t>タイショウ</t>
    </rPh>
    <rPh sb="7" eb="9">
      <t>ジカン</t>
    </rPh>
    <rPh sb="9" eb="10">
      <t>スウ</t>
    </rPh>
    <phoneticPr fontId="55"/>
  </si>
  <si>
    <t>常勤換算方法対象外の</t>
    <rPh sb="0" eb="2">
      <t>ジョウキン</t>
    </rPh>
    <rPh sb="2" eb="4">
      <t>カンサン</t>
    </rPh>
    <rPh sb="4" eb="6">
      <t>ホウホウ</t>
    </rPh>
    <rPh sb="6" eb="9">
      <t>タイショウガイ</t>
    </rPh>
    <phoneticPr fontId="55"/>
  </si>
  <si>
    <t>記号</t>
    <rPh sb="0" eb="2">
      <t>キゴウ</t>
    </rPh>
    <phoneticPr fontId="55"/>
  </si>
  <si>
    <t>区分</t>
    <rPh sb="0" eb="2">
      <t>クブン</t>
    </rPh>
    <phoneticPr fontId="55"/>
  </si>
  <si>
    <t>合計</t>
    <rPh sb="0" eb="2">
      <t>ゴウケイ</t>
    </rPh>
    <phoneticPr fontId="55"/>
  </si>
  <si>
    <t>当月合計</t>
    <rPh sb="0" eb="2">
      <t>トウゲツ</t>
    </rPh>
    <rPh sb="2" eb="4">
      <t>ゴウケイ</t>
    </rPh>
    <phoneticPr fontId="55"/>
  </si>
  <si>
    <t>週平均</t>
    <rPh sb="0" eb="3">
      <t>シュウヘイキン</t>
    </rPh>
    <phoneticPr fontId="55"/>
  </si>
  <si>
    <t>常勤の従業者の人数</t>
    <rPh sb="0" eb="2">
      <t>ジョウキン</t>
    </rPh>
    <rPh sb="3" eb="6">
      <t>ジュウギョウシャ</t>
    </rPh>
    <rPh sb="7" eb="9">
      <t>ニンズウ</t>
    </rPh>
    <phoneticPr fontId="55"/>
  </si>
  <si>
    <t>常勤で専従</t>
    <rPh sb="0" eb="2">
      <t>ジョウキン</t>
    </rPh>
    <rPh sb="3" eb="5">
      <t>センジュウ</t>
    </rPh>
    <phoneticPr fontId="55"/>
  </si>
  <si>
    <t>要介護者</t>
    <rPh sb="0" eb="1">
      <t>ヨウ</t>
    </rPh>
    <rPh sb="1" eb="3">
      <t>カイゴ</t>
    </rPh>
    <rPh sb="3" eb="4">
      <t>シャ</t>
    </rPh>
    <phoneticPr fontId="55"/>
  </si>
  <si>
    <t>常勤で兼務</t>
    <rPh sb="0" eb="2">
      <t>ジョウキン</t>
    </rPh>
    <rPh sb="3" eb="5">
      <t>ケンム</t>
    </rPh>
    <phoneticPr fontId="55"/>
  </si>
  <si>
    <t>要支援者等</t>
    <rPh sb="0" eb="3">
      <t>ヨウシエン</t>
    </rPh>
    <rPh sb="3" eb="4">
      <t>シャ</t>
    </rPh>
    <rPh sb="4" eb="5">
      <t>トウ</t>
    </rPh>
    <phoneticPr fontId="55"/>
  </si>
  <si>
    <t>非常勤で専従</t>
    <rPh sb="0" eb="3">
      <t>ヒジョウキン</t>
    </rPh>
    <rPh sb="4" eb="6">
      <t>センジュウ</t>
    </rPh>
    <phoneticPr fontId="55"/>
  </si>
  <si>
    <t>通院等</t>
    <rPh sb="0" eb="2">
      <t>ツウイン</t>
    </rPh>
    <rPh sb="2" eb="3">
      <t>トウ</t>
    </rPh>
    <phoneticPr fontId="55"/>
  </si>
  <si>
    <t>（平均利用者数）</t>
    <rPh sb="1" eb="3">
      <t>ヘイキン</t>
    </rPh>
    <rPh sb="3" eb="6">
      <t>リヨウシャ</t>
    </rPh>
    <rPh sb="6" eb="7">
      <t>スウ</t>
    </rPh>
    <phoneticPr fontId="55"/>
  </si>
  <si>
    <t>非常勤で兼務</t>
    <rPh sb="0" eb="3">
      <t>ヒジョウキン</t>
    </rPh>
    <rPh sb="4" eb="6">
      <t>ケンム</t>
    </rPh>
    <phoneticPr fontId="55"/>
  </si>
  <si>
    <t>平均利用者数</t>
    <rPh sb="0" eb="2">
      <t>ヘイキン</t>
    </rPh>
    <rPh sb="2" eb="5">
      <t>リヨウシャ</t>
    </rPh>
    <rPh sb="5" eb="6">
      <t>スウ</t>
    </rPh>
    <phoneticPr fontId="55"/>
  </si>
  <si>
    <t>の必要配置人数</t>
    <rPh sb="1" eb="3">
      <t>ヒツヨウ</t>
    </rPh>
    <rPh sb="3" eb="5">
      <t>ハイチ</t>
    </rPh>
    <rPh sb="5" eb="7">
      <t>ニンズウ</t>
    </rPh>
    <phoneticPr fontId="55"/>
  </si>
  <si>
    <t>■ 常勤換算方法による人数</t>
    <rPh sb="2" eb="4">
      <t>ジョウキン</t>
    </rPh>
    <rPh sb="4" eb="6">
      <t>カンサン</t>
    </rPh>
    <rPh sb="6" eb="8">
      <t>ホウホウ</t>
    </rPh>
    <rPh sb="11" eb="13">
      <t>ニンズウ</t>
    </rPh>
    <phoneticPr fontId="55"/>
  </si>
  <si>
    <t>基準：</t>
    <rPh sb="0" eb="2">
      <t>キジュン</t>
    </rPh>
    <phoneticPr fontId="55"/>
  </si>
  <si>
    <t>週</t>
  </si>
  <si>
    <t>（小数点第1位に切り上げ）</t>
    <rPh sb="1" eb="4">
      <t>ショウスウテン</t>
    </rPh>
    <rPh sb="4" eb="5">
      <t>ダイ</t>
    </rPh>
    <rPh sb="6" eb="7">
      <t>イ</t>
    </rPh>
    <rPh sb="8" eb="9">
      <t>キ</t>
    </rPh>
    <rPh sb="10" eb="11">
      <t>ア</t>
    </rPh>
    <phoneticPr fontId="55"/>
  </si>
  <si>
    <t>常勤換算の</t>
    <rPh sb="0" eb="2">
      <t>ジョウキン</t>
    </rPh>
    <rPh sb="2" eb="4">
      <t>カンサン</t>
    </rPh>
    <phoneticPr fontId="55"/>
  </si>
  <si>
    <t>常勤の従業者が</t>
    <rPh sb="0" eb="2">
      <t>ジョウキン</t>
    </rPh>
    <rPh sb="3" eb="6">
      <t>ジュウギョウシャ</t>
    </rPh>
    <phoneticPr fontId="55"/>
  </si>
  <si>
    <t>常勤換算後の人数</t>
    <rPh sb="0" eb="2">
      <t>ジョウキン</t>
    </rPh>
    <rPh sb="2" eb="4">
      <t>カンサン</t>
    </rPh>
    <rPh sb="4" eb="5">
      <t>ゴ</t>
    </rPh>
    <rPh sb="6" eb="8">
      <t>ニンズウ</t>
    </rPh>
    <phoneticPr fontId="55"/>
  </si>
  <si>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55"/>
  </si>
  <si>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55"/>
  </si>
  <si>
    <t>（小数点第2位以下切り捨て）</t>
    <rPh sb="1" eb="4">
      <t>ショウスウテン</t>
    </rPh>
    <rPh sb="4" eb="5">
      <t>ダイ</t>
    </rPh>
    <rPh sb="6" eb="7">
      <t>イ</t>
    </rPh>
    <rPh sb="7" eb="9">
      <t>イカ</t>
    </rPh>
    <rPh sb="9" eb="10">
      <t>キ</t>
    </rPh>
    <rPh sb="11" eb="12">
      <t>ス</t>
    </rPh>
    <phoneticPr fontId="55"/>
  </si>
  <si>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55"/>
  </si>
  <si>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55"/>
  </si>
  <si>
    <t>常勤の従業者の人数</t>
  </si>
  <si>
    <t>常勤換算方法による人数</t>
    <rPh sb="0" eb="2">
      <t>ジョウキン</t>
    </rPh>
    <rPh sb="2" eb="4">
      <t>カンサン</t>
    </rPh>
    <rPh sb="4" eb="6">
      <t>ホウホウ</t>
    </rPh>
    <rPh sb="9" eb="11">
      <t>ニンズウ</t>
    </rPh>
    <phoneticPr fontId="55"/>
  </si>
  <si>
    <t>≪提出不要≫</t>
    <rPh sb="1" eb="3">
      <t>テイシュツ</t>
    </rPh>
    <rPh sb="3" eb="5">
      <t>フヨウ</t>
    </rPh>
    <phoneticPr fontId="55"/>
  </si>
  <si>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5"/>
  </si>
  <si>
    <t>・・・直接入力する必要がある箇所です。</t>
    <rPh sb="3" eb="5">
      <t>チョクセツ</t>
    </rPh>
    <rPh sb="5" eb="7">
      <t>ニュウリョク</t>
    </rPh>
    <rPh sb="9" eb="11">
      <t>ヒツヨウ</t>
    </rPh>
    <rPh sb="14" eb="16">
      <t>カショ</t>
    </rPh>
    <phoneticPr fontId="55"/>
  </si>
  <si>
    <t>下記の記入方法に従って、入力してください。</t>
    <rPh sb="0" eb="2">
      <t>カキ</t>
    </rPh>
    <rPh sb="3" eb="5">
      <t>キニュウ</t>
    </rPh>
    <rPh sb="5" eb="7">
      <t>ホウホウ</t>
    </rPh>
    <rPh sb="8" eb="9">
      <t>シタガ</t>
    </rPh>
    <rPh sb="12" eb="14">
      <t>ニュウリョク</t>
    </rPh>
    <phoneticPr fontId="55"/>
  </si>
  <si>
    <t>・・・プルダウンから選択して入力する必要がある箇所です。</t>
    <rPh sb="10" eb="12">
      <t>センタク</t>
    </rPh>
    <rPh sb="14" eb="16">
      <t>ニュウリョク</t>
    </rPh>
    <rPh sb="18" eb="20">
      <t>ヒツヨウ</t>
    </rPh>
    <rPh sb="23" eb="25">
      <t>カショ</t>
    </rPh>
    <phoneticPr fontId="5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</si>
  <si>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</si>
  <si>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5"/>
  </si>
  <si>
    <t xml:space="preserve"> 　　 記入の順序は、職種ごとにまとめてください。</t>
    <rPh sb="4" eb="6">
      <t>キニュウ</t>
    </rPh>
    <rPh sb="7" eb="9">
      <t>ジュンジョ</t>
    </rPh>
    <rPh sb="11" eb="13">
      <t>ショクシュ</t>
    </rPh>
    <phoneticPr fontId="55"/>
  </si>
  <si>
    <t>職種名</t>
    <rPh sb="0" eb="2">
      <t>ショクシュ</t>
    </rPh>
    <rPh sb="2" eb="3">
      <t>メイ</t>
    </rPh>
    <phoneticPr fontId="55"/>
  </si>
  <si>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55"/>
  </si>
  <si>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</si>
  <si>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5"/>
  </si>
  <si>
    <t>（注）常勤・非常勤の区分について</t>
    <rPh sb="1" eb="2">
      <t>チュウ</t>
    </rPh>
    <rPh sb="3" eb="5">
      <t>ジョウキン</t>
    </rPh>
    <rPh sb="6" eb="9">
      <t>ヒジョウキン</t>
    </rPh>
    <rPh sb="10" eb="12">
      <t>クブン</t>
    </rPh>
    <phoneticPr fontId="5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</si>
  <si>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</si>
  <si>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</si>
  <si>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5"/>
  </si>
  <si>
    <t>　(7) 従業者の氏名を記入してください。</t>
    <rPh sb="5" eb="8">
      <t>ジュウギョウシャ</t>
    </rPh>
    <rPh sb="9" eb="11">
      <t>シメイ</t>
    </rPh>
    <rPh sb="12" eb="14">
      <t>キニュウ</t>
    </rPh>
    <phoneticPr fontId="55"/>
  </si>
  <si>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55"/>
  </si>
  <si>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</si>
  <si>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5"/>
  </si>
  <si>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55"/>
  </si>
  <si>
    <t>１．サービス種別</t>
    <rPh sb="6" eb="8">
      <t>シュベツ</t>
    </rPh>
    <phoneticPr fontId="55"/>
  </si>
  <si>
    <t>No</t>
    <phoneticPr fontId="55"/>
  </si>
  <si>
    <t>サービス種別名</t>
    <rPh sb="4" eb="6">
      <t>シュベツ</t>
    </rPh>
    <rPh sb="6" eb="7">
      <t>メイ</t>
    </rPh>
    <phoneticPr fontId="55"/>
  </si>
  <si>
    <t>訪問介護、訪問介護相当サービス</t>
    <rPh sb="0" eb="2">
      <t>ホウモン</t>
    </rPh>
    <rPh sb="2" eb="4">
      <t>カイゴ</t>
    </rPh>
    <rPh sb="5" eb="11">
      <t>ホウモンカイゴソウトウ</t>
    </rPh>
    <phoneticPr fontId="55"/>
  </si>
  <si>
    <t>訪問介護、訪問介護相当サービス、生活支援訪問型サービス</t>
    <rPh sb="0" eb="2">
      <t>ホウモン</t>
    </rPh>
    <rPh sb="2" eb="4">
      <t>カイゴ</t>
    </rPh>
    <rPh sb="5" eb="11">
      <t>ホウモンカイゴソウトウ</t>
    </rPh>
    <rPh sb="16" eb="18">
      <t>セイカツ</t>
    </rPh>
    <rPh sb="18" eb="20">
      <t>シエン</t>
    </rPh>
    <rPh sb="20" eb="23">
      <t>ホウモンガタ</t>
    </rPh>
    <phoneticPr fontId="55"/>
  </si>
  <si>
    <t>２．職種名・資格名称</t>
    <rPh sb="2" eb="4">
      <t>ショクシュ</t>
    </rPh>
    <rPh sb="4" eb="5">
      <t>メイ</t>
    </rPh>
    <rPh sb="6" eb="8">
      <t>シカク</t>
    </rPh>
    <rPh sb="8" eb="10">
      <t>メイショウ</t>
    </rPh>
    <phoneticPr fontId="55"/>
  </si>
  <si>
    <t>資格</t>
    <rPh sb="0" eb="2">
      <t>シカク</t>
    </rPh>
    <phoneticPr fontId="55"/>
  </si>
  <si>
    <t>ー</t>
    <phoneticPr fontId="55"/>
  </si>
  <si>
    <t>看護師</t>
    <phoneticPr fontId="55"/>
  </si>
  <si>
    <t>看護師</t>
    <rPh sb="0" eb="3">
      <t>カンゴシ</t>
    </rPh>
    <phoneticPr fontId="55"/>
  </si>
  <si>
    <t>准看護師</t>
    <phoneticPr fontId="55"/>
  </si>
  <si>
    <t>准看護師</t>
    <rPh sb="0" eb="4">
      <t>ジュンカンゴシ</t>
    </rPh>
    <phoneticPr fontId="55"/>
  </si>
  <si>
    <t>実務者研修修了者</t>
    <rPh sb="5" eb="7">
      <t>シュウリョウ</t>
    </rPh>
    <phoneticPr fontId="55"/>
  </si>
  <si>
    <t>実務者研修修了者</t>
    <rPh sb="0" eb="3">
      <t>ジツムシャ</t>
    </rPh>
    <rPh sb="3" eb="5">
      <t>ケンシュウ</t>
    </rPh>
    <rPh sb="5" eb="8">
      <t>シュウリョウシャ</t>
    </rPh>
    <phoneticPr fontId="55"/>
  </si>
  <si>
    <t>旧介護職員基礎研修課程修了者</t>
    <phoneticPr fontId="55"/>
  </si>
  <si>
    <t>旧ホームヘルパー1級課程修了者</t>
    <rPh sb="0" eb="1">
      <t>キュウ</t>
    </rPh>
    <rPh sb="9" eb="10">
      <t>キュウ</t>
    </rPh>
    <rPh sb="10" eb="12">
      <t>カテイ</t>
    </rPh>
    <rPh sb="12" eb="15">
      <t>シュウリョウシャ</t>
    </rPh>
    <phoneticPr fontId="55"/>
  </si>
  <si>
    <t>生活援助従事者研修修了者</t>
    <rPh sb="0" eb="2">
      <t>セイカツ</t>
    </rPh>
    <rPh sb="2" eb="4">
      <t>エンジョ</t>
    </rPh>
    <rPh sb="4" eb="7">
      <t>ジュウジシャ</t>
    </rPh>
    <rPh sb="7" eb="9">
      <t>ケンシュウ</t>
    </rPh>
    <rPh sb="9" eb="12">
      <t>シュウリョウシャ</t>
    </rPh>
    <phoneticPr fontId="55"/>
  </si>
  <si>
    <t>共生型訪問介護のサービス提供責任者</t>
    <rPh sb="0" eb="2">
      <t>キョウセイ</t>
    </rPh>
    <rPh sb="2" eb="3">
      <t>ガタ</t>
    </rPh>
    <rPh sb="3" eb="5">
      <t>ホウモン</t>
    </rPh>
    <rPh sb="5" eb="7">
      <t>カイゴ</t>
    </rPh>
    <rPh sb="12" eb="14">
      <t>テイキョウ</t>
    </rPh>
    <rPh sb="14" eb="17">
      <t>セキニンシャ</t>
    </rPh>
    <phoneticPr fontId="55"/>
  </si>
  <si>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55"/>
  </si>
  <si>
    <t>旧ホームヘルパー2級課程修了者</t>
    <rPh sb="0" eb="1">
      <t>キュウ</t>
    </rPh>
    <rPh sb="9" eb="10">
      <t>キュウ</t>
    </rPh>
    <rPh sb="10" eb="12">
      <t>カテイ</t>
    </rPh>
    <rPh sb="12" eb="15">
      <t>シュウリョウシャ</t>
    </rPh>
    <phoneticPr fontId="55"/>
  </si>
  <si>
    <t>【自治体の皆様へ】</t>
    <rPh sb="1" eb="4">
      <t>ジチタイ</t>
    </rPh>
    <rPh sb="5" eb="7">
      <t>ミナサマ</t>
    </rPh>
    <phoneticPr fontId="55"/>
  </si>
  <si>
    <t>※ INDIRECT関数使用のため、以下のとおりセルに「名前の定義」をしています。</t>
    <rPh sb="10" eb="12">
      <t>カンスウ</t>
    </rPh>
    <rPh sb="12" eb="14">
      <t>シヨウ</t>
    </rPh>
    <rPh sb="18" eb="20">
      <t>イカ</t>
    </rPh>
    <rPh sb="28" eb="30">
      <t>ナマエ</t>
    </rPh>
    <rPh sb="31" eb="33">
      <t>テイギ</t>
    </rPh>
    <phoneticPr fontId="55"/>
  </si>
  <si>
    <t>　12行目・・・「職種」</t>
    <rPh sb="3" eb="5">
      <t>ギョウメ</t>
    </rPh>
    <rPh sb="9" eb="11">
      <t>ショクシュ</t>
    </rPh>
    <phoneticPr fontId="55"/>
  </si>
  <si>
    <t>　C列・・・「管理者」</t>
    <rPh sb="2" eb="3">
      <t>レツ</t>
    </rPh>
    <rPh sb="7" eb="10">
      <t>カンリシャ</t>
    </rPh>
    <phoneticPr fontId="55"/>
  </si>
  <si>
    <t>　D列・・・「サービス提供責任者」</t>
    <rPh sb="2" eb="3">
      <t>レツ</t>
    </rPh>
    <rPh sb="11" eb="13">
      <t>テイキョウ</t>
    </rPh>
    <rPh sb="13" eb="16">
      <t>セキニンシャ</t>
    </rPh>
    <phoneticPr fontId="55"/>
  </si>
  <si>
    <t>　E列・・・「訪問介護員」</t>
    <rPh sb="2" eb="3">
      <t>レツ</t>
    </rPh>
    <rPh sb="7" eb="9">
      <t>ホウモン</t>
    </rPh>
    <rPh sb="9" eb="12">
      <t>カイゴイン</t>
    </rPh>
    <phoneticPr fontId="55"/>
  </si>
  <si>
    <t>　F列・・・「登録訪問介護員」</t>
    <rPh sb="2" eb="3">
      <t>レツ</t>
    </rPh>
    <rPh sb="7" eb="9">
      <t>トウロク</t>
    </rPh>
    <rPh sb="9" eb="11">
      <t>ホウモン</t>
    </rPh>
    <rPh sb="11" eb="14">
      <t>カイゴイン</t>
    </rPh>
    <phoneticPr fontId="5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</si>
  <si>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5"/>
  </si>
  <si>
    <t>　行が足りない場合は、適宜追加してください。</t>
    <rPh sb="1" eb="2">
      <t>ギョウ</t>
    </rPh>
    <rPh sb="3" eb="4">
      <t>タ</t>
    </rPh>
    <rPh sb="7" eb="9">
      <t>バアイ</t>
    </rPh>
    <rPh sb="11" eb="13">
      <t>テキギ</t>
    </rPh>
    <rPh sb="13" eb="15">
      <t>ツイカ</t>
    </rPh>
    <phoneticPr fontId="55"/>
  </si>
  <si>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</si>
  <si>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5"/>
  </si>
  <si>
    <t>　・「数式」タブ　⇒　「名前の定義」を選択</t>
    <rPh sb="3" eb="5">
      <t>スウシキ</t>
    </rPh>
    <rPh sb="12" eb="14">
      <t>ナマエ</t>
    </rPh>
    <rPh sb="15" eb="17">
      <t>テイギ</t>
    </rPh>
    <rPh sb="19" eb="21">
      <t>センタク</t>
    </rPh>
    <phoneticPr fontId="55"/>
  </si>
  <si>
    <t>　・「名前」に職種名を入力</t>
    <rPh sb="3" eb="5">
      <t>ナマエ</t>
    </rPh>
    <rPh sb="7" eb="9">
      <t>ショクシュ</t>
    </rPh>
    <rPh sb="9" eb="10">
      <t>メイ</t>
    </rPh>
    <rPh sb="11" eb="13">
      <t>ニュウリョク</t>
    </rPh>
    <phoneticPr fontId="5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</si>
  <si>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</si>
  <si>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5"/>
  </si>
  <si>
    <t>　サービス提供責任者は、訪問介護相当サービス計画に基づくサービスの提供の開始時から、少なくとも１月に１回は、当該計画に係る利用者の状態、当該利用者に対するサービスの提供状況等について、当該サービスの提供に係る介護予防サービス計画等を作成した指定介護予防支援事業者に報告するとともに、当該計画に記載したサービスの提供を行う期間が終了するまでに、少なくとも１回は、当該計画の実施状況の把握(モニタリング)を行っている。</t>
    <rPh sb="5" eb="7">
      <t>テイキョウ</t>
    </rPh>
    <rPh sb="7" eb="10">
      <t>セキニンシャ</t>
    </rPh>
    <rPh sb="114" eb="115">
      <t>トウ</t>
    </rPh>
    <phoneticPr fontId="3"/>
  </si>
  <si>
    <t>　サービス提供責任者は、モニタリングの結果を記録し、当該サービスの提供に係る介護予防サービス計画等を作成した指定介護予防支援事業者に報告している。</t>
    <rPh sb="48" eb="49">
      <t>トウ</t>
    </rPh>
    <phoneticPr fontId="3"/>
  </si>
  <si>
    <t>　単身の世帯に属する利用者又は家族若しくは親族（以下「家族等」という。）と同居している利用者であって、当該家族等の障害、疾病等の理由により、当該利用者又は当該家族等が家事を行うことが困難であるものに対して、生活援助（調理、洗濯、掃除等の家事の援助であって、これを受けなければ日常生活に支障が生ずる居宅要介護者に行われるものをいう。）が中心である指定訪問介護を行った場合に所定単位数を算定している。</t>
    <rPh sb="108" eb="110">
      <t>チョウリ</t>
    </rPh>
    <rPh sb="111" eb="113">
      <t>センタク</t>
    </rPh>
    <rPh sb="114" eb="116">
      <t>ソウジ</t>
    </rPh>
    <rPh sb="116" eb="117">
      <t>トウ</t>
    </rPh>
    <rPh sb="118" eb="120">
      <t>カジ</t>
    </rPh>
    <rPh sb="121" eb="123">
      <t>エンジョ</t>
    </rPh>
    <rPh sb="131" eb="132">
      <t>ウ</t>
    </rPh>
    <rPh sb="137" eb="141">
      <t>ニチジョウセイカツ</t>
    </rPh>
    <rPh sb="142" eb="144">
      <t>シショウ</t>
    </rPh>
    <rPh sb="145" eb="146">
      <t>ショウ</t>
    </rPh>
    <rPh sb="148" eb="150">
      <t>キョタク</t>
    </rPh>
    <rPh sb="150" eb="151">
      <t>ヨウ</t>
    </rPh>
    <rPh sb="151" eb="154">
      <t>カイゴシャ</t>
    </rPh>
    <rPh sb="155" eb="156">
      <t>オコナ</t>
    </rPh>
    <phoneticPr fontId="3"/>
  </si>
  <si>
    <t>　20分未満の身体介護中心型を算定する場、引き続き生活援助を行っていない。</t>
    <rPh sb="3" eb="6">
      <t>フンミマン</t>
    </rPh>
    <rPh sb="7" eb="11">
      <t>シンタイカイゴ</t>
    </rPh>
    <rPh sb="11" eb="14">
      <t>チュウシンガタ</t>
    </rPh>
    <rPh sb="15" eb="17">
      <t>サンテイ</t>
    </rPh>
    <rPh sb="19" eb="20">
      <t>バ</t>
    </rPh>
    <rPh sb="21" eb="22">
      <t>ヒ</t>
    </rPh>
    <rPh sb="23" eb="24">
      <t>ツヅ</t>
    </rPh>
    <rPh sb="25" eb="27">
      <t>セイカツ</t>
    </rPh>
    <rPh sb="27" eb="29">
      <t>エンジョ</t>
    </rPh>
    <rPh sb="30" eb="31">
      <t>オコナ</t>
    </rPh>
    <phoneticPr fontId="3"/>
  </si>
  <si>
    <t>　２人の訪問介護員等により訪問介護を行うことについて利用者又はその家族等の同意を得ている場合であって、次のいずれかに該当する場合でのみ算定している。　　</t>
    <rPh sb="2" eb="3">
      <t>ニン</t>
    </rPh>
    <rPh sb="4" eb="6">
      <t>ホウモン</t>
    </rPh>
    <rPh sb="6" eb="8">
      <t>カイゴ</t>
    </rPh>
    <rPh sb="8" eb="9">
      <t>イン</t>
    </rPh>
    <rPh sb="9" eb="10">
      <t>トウ</t>
    </rPh>
    <rPh sb="13" eb="15">
      <t>ホウモン</t>
    </rPh>
    <rPh sb="15" eb="17">
      <t>カイゴ</t>
    </rPh>
    <rPh sb="18" eb="19">
      <t>オコナ</t>
    </rPh>
    <rPh sb="26" eb="29">
      <t>リヨウシャ</t>
    </rPh>
    <rPh sb="29" eb="30">
      <t>マタ</t>
    </rPh>
    <rPh sb="33" eb="35">
      <t>カゾク</t>
    </rPh>
    <rPh sb="35" eb="36">
      <t>トウ</t>
    </rPh>
    <rPh sb="37" eb="38">
      <t>ドウ</t>
    </rPh>
    <phoneticPr fontId="3"/>
  </si>
  <si>
    <t>　訪問介護は、介護保険法第８条の規定上、要介護者の居宅(有料老人ホーム等の居室を含む）において介護福祉士等により行われるものとされているので、要介護者等の居宅以外で行われるものは算定していない（居宅を基点とした外出介助、通院介助を除く）。</t>
    <rPh sb="3" eb="5">
      <t>カイゴ</t>
    </rPh>
    <rPh sb="16" eb="18">
      <t>キテイ</t>
    </rPh>
    <rPh sb="28" eb="32">
      <t>ユウリョウロウジン</t>
    </rPh>
    <rPh sb="35" eb="36">
      <t>トウ</t>
    </rPh>
    <rPh sb="37" eb="39">
      <t>キョシツ</t>
    </rPh>
    <rPh sb="40" eb="41">
      <t>フク</t>
    </rPh>
    <rPh sb="47" eb="49">
      <t>カイゴ</t>
    </rPh>
    <rPh sb="49" eb="52">
      <t>フクシシ</t>
    </rPh>
    <rPh sb="52" eb="53">
      <t>トウ</t>
    </rPh>
    <phoneticPr fontId="3"/>
  </si>
  <si>
    <t>　問5にある「当該利用者に関する情報やサービス提供に当たっての留意事項」を文書等による伝達には、少なくとも、次に掲げる事項について、その変化の動向を含め、記載している。</t>
    <rPh sb="1" eb="2">
      <t>トイ</t>
    </rPh>
    <rPh sb="7" eb="9">
      <t>トウガイ</t>
    </rPh>
    <rPh sb="9" eb="12">
      <t>リヨウシャ</t>
    </rPh>
    <rPh sb="13" eb="14">
      <t>カン</t>
    </rPh>
    <rPh sb="16" eb="18">
      <t>ジョウホウ</t>
    </rPh>
    <rPh sb="23" eb="25">
      <t>テイキョウ</t>
    </rPh>
    <rPh sb="26" eb="27">
      <t>ア</t>
    </rPh>
    <rPh sb="31" eb="33">
      <t>リュウイ</t>
    </rPh>
    <rPh sb="33" eb="35">
      <t>ジコウ</t>
    </rPh>
    <rPh sb="37" eb="39">
      <t>ブンショ</t>
    </rPh>
    <rPh sb="39" eb="40">
      <t>トウ</t>
    </rPh>
    <rPh sb="43" eb="45">
      <t>デンタツ</t>
    </rPh>
    <phoneticPr fontId="3"/>
  </si>
  <si>
    <t>割合については、前年度（３月を除く）又は届出月の前３月の１月当たりの実績の平均について、全訪問介護員等のうち、常勤換算方法で介護福祉士を３０％以上、又は介護福祉士・実務者研修修了者・介護職員基礎研修課程修了者・１級課程修了者及び看護師等の資格を有する者を合計で５０％以上配置している。（生活援助従事者研修修了者については0.5を乗じて算出するものとする）</t>
    <rPh sb="0" eb="2">
      <t>ワリアイ</t>
    </rPh>
    <rPh sb="8" eb="11">
      <t>ゼンネンド</t>
    </rPh>
    <rPh sb="13" eb="14">
      <t>ガツ</t>
    </rPh>
    <rPh sb="15" eb="16">
      <t>ノゾ</t>
    </rPh>
    <rPh sb="18" eb="19">
      <t>マタ</t>
    </rPh>
    <rPh sb="20" eb="22">
      <t>トドケデ</t>
    </rPh>
    <rPh sb="22" eb="23">
      <t>ツキ</t>
    </rPh>
    <rPh sb="24" eb="25">
      <t>マエ</t>
    </rPh>
    <rPh sb="26" eb="27">
      <t>ゲツ</t>
    </rPh>
    <rPh sb="29" eb="30">
      <t>ツキ</t>
    </rPh>
    <rPh sb="30" eb="31">
      <t>ア</t>
    </rPh>
    <rPh sb="34" eb="36">
      <t>ジッセキ</t>
    </rPh>
    <rPh sb="37" eb="39">
      <t>ヘイキン</t>
    </rPh>
    <rPh sb="44" eb="45">
      <t>ゼン</t>
    </rPh>
    <rPh sb="82" eb="85">
      <t>ジツムシャ</t>
    </rPh>
    <rPh sb="85" eb="87">
      <t>ケンシュウ</t>
    </rPh>
    <rPh sb="87" eb="90">
      <t>シュウリョウシャ</t>
    </rPh>
    <rPh sb="103" eb="104">
      <t>シャ</t>
    </rPh>
    <rPh sb="107" eb="109">
      <t>カテイ</t>
    </rPh>
    <rPh sb="109" eb="112">
      <t>シュウリョウシャ</t>
    </rPh>
    <rPh sb="112" eb="113">
      <t>オヨ</t>
    </rPh>
    <rPh sb="114" eb="117">
      <t>カンゴシ</t>
    </rPh>
    <rPh sb="117" eb="118">
      <t>トウ</t>
    </rPh>
    <rPh sb="119" eb="121">
      <t>シカク</t>
    </rPh>
    <rPh sb="122" eb="123">
      <t>ユウ</t>
    </rPh>
    <rPh sb="125" eb="126">
      <t>モノ</t>
    </rPh>
    <rPh sb="143" eb="145">
      <t>セイカツ</t>
    </rPh>
    <rPh sb="145" eb="147">
      <t>エンジョ</t>
    </rPh>
    <rPh sb="147" eb="150">
      <t>ジュウジシャ</t>
    </rPh>
    <rPh sb="150" eb="152">
      <t>ケンシュウ</t>
    </rPh>
    <rPh sb="152" eb="154">
      <t>シュウリョウ</t>
    </rPh>
    <rPh sb="154" eb="155">
      <t>シャ</t>
    </rPh>
    <rPh sb="164" eb="165">
      <t>ジョウ</t>
    </rPh>
    <rPh sb="167" eb="169">
      <t>サンシュツ</t>
    </rPh>
    <phoneticPr fontId="3"/>
  </si>
  <si>
    <t>指定居宅サービス等基準第5条第2項により配置されることとされている常勤のサービス提供責任者が、２人以下の事業所であって、基準により配置することとされているサービス提供責任者を常勤により配置し、かつ、同項に規定する基準を上回る数の常勤のサービス提供責任者を１人以上配置している。</t>
    <rPh sb="0" eb="2">
      <t>シテイ</t>
    </rPh>
    <rPh sb="2" eb="4">
      <t>キョタク</t>
    </rPh>
    <rPh sb="8" eb="9">
      <t>トウ</t>
    </rPh>
    <rPh sb="9" eb="11">
      <t>キジュン</t>
    </rPh>
    <rPh sb="11" eb="12">
      <t>ダイ</t>
    </rPh>
    <rPh sb="13" eb="14">
      <t>ジョウ</t>
    </rPh>
    <rPh sb="14" eb="15">
      <t>ダイ</t>
    </rPh>
    <rPh sb="16" eb="17">
      <t>コウ</t>
    </rPh>
    <rPh sb="20" eb="22">
      <t>ハイチ</t>
    </rPh>
    <rPh sb="33" eb="35">
      <t>ジョウキン</t>
    </rPh>
    <rPh sb="40" eb="42">
      <t>テイキョウ</t>
    </rPh>
    <rPh sb="42" eb="45">
      <t>セキニンシャ</t>
    </rPh>
    <rPh sb="48" eb="49">
      <t>ニン</t>
    </rPh>
    <rPh sb="49" eb="51">
      <t>イカ</t>
    </rPh>
    <rPh sb="52" eb="55">
      <t>ジ</t>
    </rPh>
    <rPh sb="60" eb="62">
      <t>キジュン</t>
    </rPh>
    <rPh sb="65" eb="67">
      <t>ハイチ</t>
    </rPh>
    <rPh sb="81" eb="83">
      <t>テイキョウ</t>
    </rPh>
    <rPh sb="83" eb="86">
      <t>セキニンシャ</t>
    </rPh>
    <rPh sb="87" eb="89">
      <t>ジョウキン</t>
    </rPh>
    <rPh sb="92" eb="94">
      <t>ハイチ</t>
    </rPh>
    <rPh sb="99" eb="100">
      <t>ドウ</t>
    </rPh>
    <rPh sb="100" eb="101">
      <t>コウ</t>
    </rPh>
    <rPh sb="102" eb="104">
      <t>キテイ</t>
    </rPh>
    <rPh sb="106" eb="108">
      <t>キジュン</t>
    </rPh>
    <rPh sb="109" eb="111">
      <t>ウワマワ</t>
    </rPh>
    <rPh sb="112" eb="113">
      <t>カズ</t>
    </rPh>
    <rPh sb="114" eb="116">
      <t>ジョウキン</t>
    </rPh>
    <rPh sb="121" eb="123">
      <t>テイキョウ</t>
    </rPh>
    <rPh sb="123" eb="126">
      <t>セキニンシャ</t>
    </rPh>
    <rPh sb="128" eb="129">
      <t>ニン</t>
    </rPh>
    <rPh sb="129" eb="131">
      <t>イジョウ</t>
    </rPh>
    <rPh sb="131" eb="133">
      <t>ハイチ</t>
    </rPh>
    <phoneticPr fontId="3"/>
  </si>
  <si>
    <t>すべてのサービス提供責任者が３年以上の実務経験を有する介護福祉士、又は５年以上の実務経験を有する実務者研修修了者・介護職員基礎研修課程修了者・１級課程修了者であること。ただし、指定居宅サービス等基準第5条第2項により1人を超えるサービス提供責任者を配置することとされている事業所においては、常勤のサービス提供責任者を２人以上配置している。</t>
    <rPh sb="48" eb="51">
      <t>ジツムシャ</t>
    </rPh>
    <rPh sb="51" eb="53">
      <t>ケンシュウ</t>
    </rPh>
    <rPh sb="53" eb="56">
      <t>シュウリョウシャ</t>
    </rPh>
    <rPh sb="72" eb="73">
      <t>キュウ</t>
    </rPh>
    <rPh sb="73" eb="75">
      <t>カテイ</t>
    </rPh>
    <rPh sb="75" eb="78">
      <t>シュウリョウシャ</t>
    </rPh>
    <rPh sb="90" eb="92">
      <t>キョタク</t>
    </rPh>
    <rPh sb="96" eb="97">
      <t>トウ</t>
    </rPh>
    <rPh sb="97" eb="99">
      <t>キジュン</t>
    </rPh>
    <rPh sb="99" eb="100">
      <t>ダイ</t>
    </rPh>
    <rPh sb="101" eb="102">
      <t>ジョウ</t>
    </rPh>
    <rPh sb="102" eb="103">
      <t>ダイ</t>
    </rPh>
    <rPh sb="104" eb="105">
      <t>コウ</t>
    </rPh>
    <rPh sb="109" eb="110">
      <t>ニン</t>
    </rPh>
    <rPh sb="111" eb="112">
      <t>コ</t>
    </rPh>
    <rPh sb="118" eb="120">
      <t>テイキョウ</t>
    </rPh>
    <rPh sb="120" eb="123">
      <t>セキニンシャ</t>
    </rPh>
    <rPh sb="124" eb="126">
      <t>ハイチ</t>
    </rPh>
    <rPh sb="136" eb="139">
      <t>ジ</t>
    </rPh>
    <rPh sb="145" eb="147">
      <t>ジョウキン</t>
    </rPh>
    <rPh sb="152" eb="154">
      <t>テイキョウ</t>
    </rPh>
    <rPh sb="154" eb="157">
      <t>セキニンシャ</t>
    </rPh>
    <rPh sb="159" eb="160">
      <t>ニン</t>
    </rPh>
    <rPh sb="160" eb="162">
      <t>イジョウ</t>
    </rPh>
    <rPh sb="162" eb="164">
      <t>ハイチ</t>
    </rPh>
    <phoneticPr fontId="3"/>
  </si>
  <si>
    <t>　訪問介護員等の訪問時に利用者の状態が急変した際等の要請に対する緊急対応等については、当該加算を算定していない。</t>
    <rPh sb="1" eb="7">
      <t>ホウモンカイゴイントウ</t>
    </rPh>
    <rPh sb="8" eb="11">
      <t>ホウモンジ</t>
    </rPh>
    <rPh sb="12" eb="15">
      <t>リヨウシャ</t>
    </rPh>
    <rPh sb="16" eb="18">
      <t>ジョウタイ</t>
    </rPh>
    <rPh sb="19" eb="21">
      <t>キュウヘン</t>
    </rPh>
    <rPh sb="23" eb="24">
      <t>サイ</t>
    </rPh>
    <rPh sb="24" eb="25">
      <t>トウ</t>
    </rPh>
    <rPh sb="26" eb="28">
      <t>ヨウセイ</t>
    </rPh>
    <rPh sb="29" eb="30">
      <t>タイ</t>
    </rPh>
    <rPh sb="32" eb="34">
      <t>キンキュウ</t>
    </rPh>
    <rPh sb="34" eb="36">
      <t>タイオウ</t>
    </rPh>
    <rPh sb="36" eb="37">
      <t>トウ</t>
    </rPh>
    <phoneticPr fontId="3"/>
  </si>
  <si>
    <t>　サービス提供責任者が、訪問介護に同行した場合については、指定居宅サービス基準第１９条に基づき、同行訪問した旨を記録している。</t>
    <rPh sb="29" eb="31">
      <t>シテイ</t>
    </rPh>
    <rPh sb="31" eb="33">
      <t>キョタク</t>
    </rPh>
    <rPh sb="37" eb="39">
      <t>キジュン</t>
    </rPh>
    <rPh sb="39" eb="40">
      <t>ダイ</t>
    </rPh>
    <rPh sb="42" eb="43">
      <t>ジョウ</t>
    </rPh>
    <phoneticPr fontId="3"/>
  </si>
  <si>
    <t>　利用者が過去２月間（暦月＝月の初月から月の末日まで）に、当該指定訪問介護事業所から指定訪問介護の提供を受けていない場合に算定している。</t>
    <rPh sb="9" eb="10">
      <t>カン</t>
    </rPh>
    <rPh sb="11" eb="12">
      <t>コヨミ</t>
    </rPh>
    <rPh sb="12" eb="13">
      <t>ゲツ</t>
    </rPh>
    <rPh sb="14" eb="15">
      <t>ツキ</t>
    </rPh>
    <rPh sb="16" eb="17">
      <t>ショ</t>
    </rPh>
    <rPh sb="17" eb="18">
      <t>ゲツ</t>
    </rPh>
    <rPh sb="20" eb="21">
      <t>ツキ</t>
    </rPh>
    <rPh sb="22" eb="24">
      <t>マツジツ</t>
    </rPh>
    <phoneticPr fontId="3"/>
  </si>
  <si>
    <t>　「生活機能の向上を目的とした訪問介護計画」は、利用者の日常生活において介助等を必要とする行為について、単に訪問介護員等が介助を行うのみならず、利用者本人が日々の暮らしの中で当該行為を可能な限り自立して行うことができるよう、利用者の有する能力及び改善可能性に応じた具体的内容を定めた上で、訪問介護員等が提供する指定訪問介護の内容を定めている。</t>
    <rPh sb="15" eb="17">
      <t>ホウモン</t>
    </rPh>
    <rPh sb="17" eb="19">
      <t>カイゴ</t>
    </rPh>
    <rPh sb="19" eb="21">
      <t>ケイカク</t>
    </rPh>
    <rPh sb="24" eb="27">
      <t>リヨウシャ</t>
    </rPh>
    <rPh sb="28" eb="30">
      <t>ニチジョウ</t>
    </rPh>
    <rPh sb="30" eb="32">
      <t>セイカツ</t>
    </rPh>
    <rPh sb="40" eb="42">
      <t>ヒツヨウ</t>
    </rPh>
    <rPh sb="45" eb="47">
      <t>コウイ</t>
    </rPh>
    <rPh sb="52" eb="53">
      <t>タン</t>
    </rPh>
    <rPh sb="54" eb="56">
      <t>ホウモン</t>
    </rPh>
    <rPh sb="56" eb="58">
      <t>カイゴ</t>
    </rPh>
    <rPh sb="58" eb="59">
      <t>イン</t>
    </rPh>
    <rPh sb="59" eb="60">
      <t>トウ</t>
    </rPh>
    <rPh sb="61" eb="63">
      <t>カイジョ</t>
    </rPh>
    <rPh sb="64" eb="65">
      <t>オコナ</t>
    </rPh>
    <rPh sb="72" eb="75">
      <t>リヨウシャ</t>
    </rPh>
    <rPh sb="75" eb="77">
      <t>ホンニン</t>
    </rPh>
    <rPh sb="78" eb="80">
      <t>ヒビ</t>
    </rPh>
    <rPh sb="81" eb="82">
      <t>ク</t>
    </rPh>
    <rPh sb="85" eb="86">
      <t>ナカ</t>
    </rPh>
    <rPh sb="87" eb="89">
      <t>トウガイ</t>
    </rPh>
    <rPh sb="89" eb="91">
      <t>コウイ</t>
    </rPh>
    <rPh sb="92" eb="94">
      <t>カノウ</t>
    </rPh>
    <rPh sb="95" eb="96">
      <t>カギ</t>
    </rPh>
    <rPh sb="97" eb="99">
      <t>ジリツ</t>
    </rPh>
    <rPh sb="101" eb="102">
      <t>オコナ</t>
    </rPh>
    <rPh sb="112" eb="115">
      <t>リヨウシャ</t>
    </rPh>
    <rPh sb="116" eb="117">
      <t>ユウ</t>
    </rPh>
    <rPh sb="119" eb="121">
      <t>ノウリョク</t>
    </rPh>
    <rPh sb="121" eb="122">
      <t>オヨ</t>
    </rPh>
    <rPh sb="123" eb="125">
      <t>カイゼン</t>
    </rPh>
    <rPh sb="125" eb="128">
      <t>カノウセイ</t>
    </rPh>
    <rPh sb="129" eb="130">
      <t>オウ</t>
    </rPh>
    <rPh sb="132" eb="135">
      <t>グタイテキ</t>
    </rPh>
    <rPh sb="135" eb="137">
      <t>ナイヨウ</t>
    </rPh>
    <rPh sb="138" eb="139">
      <t>サダ</t>
    </rPh>
    <rPh sb="141" eb="142">
      <t>ウエ</t>
    </rPh>
    <rPh sb="144" eb="146">
      <t>ホウモン</t>
    </rPh>
    <rPh sb="146" eb="148">
      <t>カイゴ</t>
    </rPh>
    <rPh sb="148" eb="150">
      <t>イントウ</t>
    </rPh>
    <rPh sb="151" eb="153">
      <t>テイキョウ</t>
    </rPh>
    <rPh sb="155" eb="157">
      <t>シテイ</t>
    </rPh>
    <rPh sb="157" eb="159">
      <t>ホウモン</t>
    </rPh>
    <rPh sb="159" eb="161">
      <t>カイゴ</t>
    </rPh>
    <rPh sb="162" eb="164">
      <t>ナイヨウ</t>
    </rPh>
    <rPh sb="165" eb="166">
      <t>サダ</t>
    </rPh>
    <phoneticPr fontId="3"/>
  </si>
  <si>
    <t>　訪問介護計画の作成に当たっては、理学療法士等が利用者の居宅を訪問する際にサービス提供責任者が同行する又は、当該理学療法士等及びサービス提供責任者が利用者の居宅を訪問した後に共同してカンファレンス（サービス担当者会議を除く。）を行い、当該利用者のＡＤＬ及びＩＡＤＬに関する利用者の状況につき、理学療法士等とサービス提供責任者が共同して、現在の状況及びその改善可能性の評価（＝生活機能アセスメント）を行っている。</t>
    <rPh sb="1" eb="3">
      <t>ホウモン</t>
    </rPh>
    <rPh sb="3" eb="5">
      <t>カイゴ</t>
    </rPh>
    <rPh sb="5" eb="7">
      <t>ケイカク</t>
    </rPh>
    <rPh sb="8" eb="10">
      <t>サクセイ</t>
    </rPh>
    <rPh sb="11" eb="12">
      <t>ア</t>
    </rPh>
    <rPh sb="17" eb="19">
      <t>リガク</t>
    </rPh>
    <rPh sb="19" eb="23">
      <t>リョウホウシトウ</t>
    </rPh>
    <rPh sb="24" eb="27">
      <t>リヨウシャ</t>
    </rPh>
    <rPh sb="28" eb="30">
      <t>キョタク</t>
    </rPh>
    <rPh sb="31" eb="33">
      <t>ホウモン</t>
    </rPh>
    <rPh sb="35" eb="36">
      <t>サイ</t>
    </rPh>
    <rPh sb="41" eb="43">
      <t>テイキョウ</t>
    </rPh>
    <rPh sb="43" eb="46">
      <t>セキニンシャ</t>
    </rPh>
    <rPh sb="47" eb="49">
      <t>ドウコウ</t>
    </rPh>
    <rPh sb="51" eb="52">
      <t>マタ</t>
    </rPh>
    <rPh sb="54" eb="56">
      <t>トウガイ</t>
    </rPh>
    <rPh sb="56" eb="58">
      <t>リガク</t>
    </rPh>
    <rPh sb="58" eb="62">
      <t>リョウホウシトウ</t>
    </rPh>
    <rPh sb="62" eb="63">
      <t>オヨ</t>
    </rPh>
    <rPh sb="68" eb="70">
      <t>テイキョウ</t>
    </rPh>
    <rPh sb="70" eb="73">
      <t>セキニンシャ</t>
    </rPh>
    <rPh sb="74" eb="77">
      <t>リヨウシャ</t>
    </rPh>
    <rPh sb="78" eb="80">
      <t>キョタク</t>
    </rPh>
    <rPh sb="81" eb="83">
      <t>ホウモン</t>
    </rPh>
    <rPh sb="85" eb="86">
      <t>ノチ</t>
    </rPh>
    <rPh sb="87" eb="89">
      <t>キョウドウ</t>
    </rPh>
    <rPh sb="103" eb="106">
      <t>タントウシャ</t>
    </rPh>
    <rPh sb="106" eb="108">
      <t>カイギ</t>
    </rPh>
    <rPh sb="109" eb="110">
      <t>ノゾ</t>
    </rPh>
    <rPh sb="114" eb="115">
      <t>オコナ</t>
    </rPh>
    <rPh sb="117" eb="119">
      <t>トウガイ</t>
    </rPh>
    <rPh sb="119" eb="122">
      <t>リヨウシャ</t>
    </rPh>
    <rPh sb="126" eb="127">
      <t>オヨ</t>
    </rPh>
    <rPh sb="133" eb="134">
      <t>カン</t>
    </rPh>
    <rPh sb="136" eb="139">
      <t>リヨウシャ</t>
    </rPh>
    <rPh sb="140" eb="142">
      <t>ジョウキョウ</t>
    </rPh>
    <rPh sb="146" eb="148">
      <t>リガク</t>
    </rPh>
    <rPh sb="148" eb="152">
      <t>リョウホウシトウ</t>
    </rPh>
    <rPh sb="157" eb="159">
      <t>テイキョウ</t>
    </rPh>
    <rPh sb="159" eb="162">
      <t>セキニンシャ</t>
    </rPh>
    <rPh sb="163" eb="165">
      <t>キョウドウ</t>
    </rPh>
    <rPh sb="168" eb="170">
      <t>ゲンザイ</t>
    </rPh>
    <rPh sb="171" eb="173">
      <t>ジョウキョウ</t>
    </rPh>
    <rPh sb="173" eb="174">
      <t>オヨ</t>
    </rPh>
    <rPh sb="177" eb="179">
      <t>カイゼン</t>
    </rPh>
    <rPh sb="179" eb="182">
      <t>カノウセイ</t>
    </rPh>
    <rPh sb="183" eb="185">
      <t>ヒョウカ</t>
    </rPh>
    <rPh sb="187" eb="189">
      <t>セイカツ</t>
    </rPh>
    <rPh sb="189" eb="191">
      <t>キノウ</t>
    </rPh>
    <rPh sb="199" eb="200">
      <t>オコナ</t>
    </rPh>
    <phoneticPr fontId="3"/>
  </si>
  <si>
    <t>　訪問介護計画には、生活機能アセスメントの結果のほか、次の内容を記載している。</t>
    <rPh sb="1" eb="3">
      <t>ホウモン</t>
    </rPh>
    <rPh sb="3" eb="5">
      <t>カイゴ</t>
    </rPh>
    <rPh sb="5" eb="7">
      <t>ケイカク</t>
    </rPh>
    <rPh sb="10" eb="12">
      <t>セイカツ</t>
    </rPh>
    <rPh sb="12" eb="14">
      <t>キノウ</t>
    </rPh>
    <rPh sb="21" eb="23">
      <t>ケッカ</t>
    </rPh>
    <rPh sb="32" eb="34">
      <t>キサイ</t>
    </rPh>
    <phoneticPr fontId="3"/>
  </si>
  <si>
    <t>　「生活機能の向上を目的とした訪問介護計画」は、利用者の日常生活において介助等を必要とする行為について、単に訪問介護員等が介助を行うのみならず、利用者本人が日々の暮らしの中で当該行為を可能な限り自立して行うことができるよう、訪問介護員等が行う訪問介護の内容を定め、指定訪問リハビリテーション事業所、指定通所リハビリテーション事業所又はリハビリテーションを実施している医療提供施設の理学療法士等は、当該利用者のＡＤＬ及びＩＡＤＬに関する状況について、指定訪問リハビリテーション事業所、指定通所リハビリテーション事業所又はリハビリテーションを実施している医療提供施設の場において把握し、又は、指定訪問介護事業所のサービス提供責任者と連携してＩＣＴを活用した動画やテレビ電話を用いて把握したした上で、当該事業所のサービス提供責任者に助言を行っている。なお、ＩＣＴを活用した動画やテレビ電話を用いる場合は、理学療法士等がＡＤＬ及びＩＡＤＬに関する利用者の状況について適切に把握することが出来るよう、理学療法士等とサービス提供責任者で事前に方法等を調整している。</t>
    <rPh sb="85" eb="86">
      <t>ナカ</t>
    </rPh>
    <rPh sb="87" eb="89">
      <t>トウガイ</t>
    </rPh>
    <rPh sb="89" eb="91">
      <t>コウイ</t>
    </rPh>
    <rPh sb="92" eb="94">
      <t>カノウ</t>
    </rPh>
    <rPh sb="95" eb="96">
      <t>カギ</t>
    </rPh>
    <rPh sb="97" eb="99">
      <t>ジリツ</t>
    </rPh>
    <rPh sb="101" eb="102">
      <t>オコナ</t>
    </rPh>
    <rPh sb="112" eb="118">
      <t>ホウモンカイゴイントウ</t>
    </rPh>
    <rPh sb="119" eb="120">
      <t>オコナ</t>
    </rPh>
    <rPh sb="121" eb="123">
      <t>ホウモン</t>
    </rPh>
    <rPh sb="123" eb="125">
      <t>カイゴ</t>
    </rPh>
    <rPh sb="126" eb="128">
      <t>ナイヨウ</t>
    </rPh>
    <rPh sb="129" eb="130">
      <t>サダ</t>
    </rPh>
    <rPh sb="190" eb="192">
      <t>リガク</t>
    </rPh>
    <rPh sb="192" eb="196">
      <t>リョウホウシトウ</t>
    </rPh>
    <rPh sb="198" eb="200">
      <t>トウガイ</t>
    </rPh>
    <rPh sb="200" eb="203">
      <t>リヨウシャ</t>
    </rPh>
    <rPh sb="207" eb="208">
      <t>オヨ</t>
    </rPh>
    <rPh sb="214" eb="215">
      <t>カン</t>
    </rPh>
    <rPh sb="217" eb="219">
      <t>ジョウキョウ</t>
    </rPh>
    <rPh sb="282" eb="283">
      <t>バ</t>
    </rPh>
    <rPh sb="287" eb="289">
      <t>ハアク</t>
    </rPh>
    <rPh sb="291" eb="292">
      <t>マタ</t>
    </rPh>
    <rPh sb="294" eb="296">
      <t>シテイ</t>
    </rPh>
    <rPh sb="296" eb="298">
      <t>ホウモン</t>
    </rPh>
    <rPh sb="298" eb="300">
      <t>カイゴ</t>
    </rPh>
    <rPh sb="300" eb="302">
      <t>ジギョウ</t>
    </rPh>
    <rPh sb="302" eb="303">
      <t>ショ</t>
    </rPh>
    <rPh sb="308" eb="310">
      <t>テイキョウ</t>
    </rPh>
    <rPh sb="310" eb="313">
      <t>セキニンシャ</t>
    </rPh>
    <rPh sb="314" eb="316">
      <t>レンケイ</t>
    </rPh>
    <rPh sb="322" eb="324">
      <t>カツヨウ</t>
    </rPh>
    <rPh sb="326" eb="328">
      <t>ドウガ</t>
    </rPh>
    <rPh sb="332" eb="334">
      <t>デンワ</t>
    </rPh>
    <rPh sb="335" eb="336">
      <t>モチ</t>
    </rPh>
    <rPh sb="338" eb="340">
      <t>ハアク</t>
    </rPh>
    <rPh sb="344" eb="345">
      <t>ウエ</t>
    </rPh>
    <rPh sb="347" eb="349">
      <t>トウガイ</t>
    </rPh>
    <rPh sb="349" eb="352">
      <t>ジギョウショ</t>
    </rPh>
    <rPh sb="357" eb="359">
      <t>テイキョウ</t>
    </rPh>
    <rPh sb="359" eb="362">
      <t>セキニンシャ</t>
    </rPh>
    <rPh sb="363" eb="365">
      <t>ジョゲン</t>
    </rPh>
    <rPh sb="366" eb="367">
      <t>オコナ</t>
    </rPh>
    <rPh sb="379" eb="381">
      <t>カツヨウ</t>
    </rPh>
    <rPh sb="383" eb="385">
      <t>ドウガ</t>
    </rPh>
    <rPh sb="389" eb="391">
      <t>デンワ</t>
    </rPh>
    <rPh sb="392" eb="393">
      <t>モチ</t>
    </rPh>
    <rPh sb="395" eb="397">
      <t>バアイ</t>
    </rPh>
    <rPh sb="399" eb="401">
      <t>リガク</t>
    </rPh>
    <rPh sb="401" eb="404">
      <t>リョウホウシ</t>
    </rPh>
    <rPh sb="404" eb="405">
      <t>トウ</t>
    </rPh>
    <rPh sb="409" eb="410">
      <t>オヨ</t>
    </rPh>
    <rPh sb="416" eb="417">
      <t>カン</t>
    </rPh>
    <rPh sb="419" eb="422">
      <t>リヨウシャ</t>
    </rPh>
    <rPh sb="423" eb="425">
      <t>ジョウキョウ</t>
    </rPh>
    <rPh sb="429" eb="431">
      <t>テキセツ</t>
    </rPh>
    <rPh sb="432" eb="434">
      <t>ハアク</t>
    </rPh>
    <rPh sb="439" eb="441">
      <t>デキ</t>
    </rPh>
    <rPh sb="445" eb="447">
      <t>リガク</t>
    </rPh>
    <rPh sb="447" eb="450">
      <t>リョウホウシ</t>
    </rPh>
    <rPh sb="450" eb="451">
      <t>トウ</t>
    </rPh>
    <rPh sb="456" eb="458">
      <t>テイキョウ</t>
    </rPh>
    <rPh sb="458" eb="461">
      <t>セキニンシャ</t>
    </rPh>
    <rPh sb="462" eb="464">
      <t>ジゼン</t>
    </rPh>
    <rPh sb="465" eb="468">
      <t>ホウホウトウ</t>
    </rPh>
    <rPh sb="469" eb="471">
      <t>チョウセイ</t>
    </rPh>
    <phoneticPr fontId="3"/>
  </si>
  <si>
    <t>　サービス提供責任者は問３の助言に基づき、生活機能アセスメントを行った上で、訪問介護計画の作成を行っている。なお、訪問介護計画には、助言の内容を記載している。</t>
    <rPh sb="5" eb="7">
      <t>テイキョウ</t>
    </rPh>
    <rPh sb="7" eb="10">
      <t>セキニンシャ</t>
    </rPh>
    <rPh sb="11" eb="12">
      <t>トイ</t>
    </rPh>
    <rPh sb="14" eb="16">
      <t>ジョゲン</t>
    </rPh>
    <rPh sb="17" eb="18">
      <t>モト</t>
    </rPh>
    <rPh sb="21" eb="23">
      <t>セイカツ</t>
    </rPh>
    <rPh sb="23" eb="25">
      <t>キノウ</t>
    </rPh>
    <rPh sb="32" eb="33">
      <t>オコナ</t>
    </rPh>
    <rPh sb="35" eb="36">
      <t>ウエ</t>
    </rPh>
    <rPh sb="38" eb="40">
      <t>ホウモン</t>
    </rPh>
    <rPh sb="40" eb="42">
      <t>カイゴ</t>
    </rPh>
    <rPh sb="42" eb="44">
      <t>ケイカク</t>
    </rPh>
    <rPh sb="45" eb="47">
      <t>サクセイ</t>
    </rPh>
    <rPh sb="48" eb="49">
      <t>オコナ</t>
    </rPh>
    <rPh sb="57" eb="59">
      <t>ホウモン</t>
    </rPh>
    <rPh sb="59" eb="61">
      <t>カイゴ</t>
    </rPh>
    <rPh sb="61" eb="63">
      <t>ケイカク</t>
    </rPh>
    <rPh sb="66" eb="68">
      <t>ジョゲン</t>
    </rPh>
    <rPh sb="69" eb="71">
      <t>ナイヨウ</t>
    </rPh>
    <rPh sb="72" eb="74">
      <t>キサイ</t>
    </rPh>
    <phoneticPr fontId="3"/>
  </si>
  <si>
    <t>　問１の訪問介護計画に基づき指定訪問介護を提供した初回の月に限り、算定している。なお、助言に基づき訪問介護計画を見直しした場合には、本加算を算定することは可能であるが、利用者の急性増悪等により訪問介護計画を見直した場合を除き、訪問介護計画に基づき指定訪問介護を提供した翌月及び翌々月は算定していない。</t>
    <rPh sb="1" eb="2">
      <t>トイ</t>
    </rPh>
    <rPh sb="4" eb="6">
      <t>ホウモン</t>
    </rPh>
    <rPh sb="6" eb="8">
      <t>カイゴ</t>
    </rPh>
    <rPh sb="8" eb="10">
      <t>ケイカク</t>
    </rPh>
    <rPh sb="11" eb="12">
      <t>モト</t>
    </rPh>
    <rPh sb="14" eb="16">
      <t>シテイ</t>
    </rPh>
    <rPh sb="16" eb="18">
      <t>ホウモン</t>
    </rPh>
    <rPh sb="18" eb="20">
      <t>カイゴ</t>
    </rPh>
    <rPh sb="21" eb="23">
      <t>テイキョウ</t>
    </rPh>
    <rPh sb="25" eb="27">
      <t>ショカイ</t>
    </rPh>
    <rPh sb="28" eb="29">
      <t>ツキ</t>
    </rPh>
    <rPh sb="30" eb="31">
      <t>カギ</t>
    </rPh>
    <rPh sb="33" eb="35">
      <t>サンテイ</t>
    </rPh>
    <rPh sb="43" eb="45">
      <t>ジョゲン</t>
    </rPh>
    <rPh sb="46" eb="47">
      <t>モト</t>
    </rPh>
    <rPh sb="49" eb="51">
      <t>ホウモン</t>
    </rPh>
    <rPh sb="51" eb="53">
      <t>カイゴ</t>
    </rPh>
    <rPh sb="53" eb="55">
      <t>ケイカク</t>
    </rPh>
    <rPh sb="56" eb="58">
      <t>ミナオ</t>
    </rPh>
    <rPh sb="61" eb="63">
      <t>バアイ</t>
    </rPh>
    <rPh sb="66" eb="67">
      <t>ホン</t>
    </rPh>
    <rPh sb="67" eb="69">
      <t>カサン</t>
    </rPh>
    <rPh sb="70" eb="72">
      <t>サンテイ</t>
    </rPh>
    <rPh sb="77" eb="79">
      <t>カノウ</t>
    </rPh>
    <rPh sb="84" eb="87">
      <t>リヨウシャ</t>
    </rPh>
    <rPh sb="88" eb="90">
      <t>キュウセイ</t>
    </rPh>
    <rPh sb="92" eb="93">
      <t>トウ</t>
    </rPh>
    <rPh sb="96" eb="98">
      <t>ホウモン</t>
    </rPh>
    <rPh sb="98" eb="100">
      <t>カイゴ</t>
    </rPh>
    <rPh sb="100" eb="102">
      <t>ケイカク</t>
    </rPh>
    <rPh sb="103" eb="105">
      <t>ミナオ</t>
    </rPh>
    <rPh sb="107" eb="109">
      <t>バアイ</t>
    </rPh>
    <rPh sb="110" eb="111">
      <t>ノゾ</t>
    </rPh>
    <rPh sb="113" eb="115">
      <t>ホウモン</t>
    </rPh>
    <rPh sb="115" eb="117">
      <t>カイゴ</t>
    </rPh>
    <rPh sb="117" eb="119">
      <t>ケイカク</t>
    </rPh>
    <rPh sb="120" eb="121">
      <t>モト</t>
    </rPh>
    <rPh sb="123" eb="125">
      <t>シテイ</t>
    </rPh>
    <rPh sb="125" eb="127">
      <t>ホウモン</t>
    </rPh>
    <rPh sb="127" eb="129">
      <t>カイゴ</t>
    </rPh>
    <rPh sb="130" eb="132">
      <t>テイキョウ</t>
    </rPh>
    <rPh sb="134" eb="136">
      <t>ヨクゲツ</t>
    </rPh>
    <rPh sb="136" eb="137">
      <t>オヨ</t>
    </rPh>
    <rPh sb="138" eb="141">
      <t>ヨクヨクゲツ</t>
    </rPh>
    <rPh sb="142" eb="144">
      <t>サンテイ</t>
    </rPh>
    <phoneticPr fontId="3"/>
  </si>
  <si>
    <t>　　・他の事業所（他のサ－ビス）で兼務している場合には、事業所名、サービス名、職種名</t>
    <rPh sb="37" eb="38">
      <t>メイ</t>
    </rPh>
    <phoneticPr fontId="3"/>
  </si>
  <si>
    <t>　虐待の防止のための対策を検討する委員会（テレビ電話装置等の活用可能）を定期的に開催するとともに、その結果について、従業者に周知徹底を図っている。</t>
    <phoneticPr fontId="3"/>
  </si>
  <si>
    <t>　高齢者虐待防止措置を実施するための担当者を設置している。</t>
    <phoneticPr fontId="3"/>
  </si>
  <si>
    <t>（１）　高齢者虐待防止措置未実施減算</t>
    <rPh sb="4" eb="7">
      <t>コウレイシャ</t>
    </rPh>
    <rPh sb="7" eb="9">
      <t>ギャクタイ</t>
    </rPh>
    <rPh sb="9" eb="11">
      <t>ボウシ</t>
    </rPh>
    <rPh sb="11" eb="13">
      <t>ソチ</t>
    </rPh>
    <rPh sb="13" eb="16">
      <t>ミジッシ</t>
    </rPh>
    <rPh sb="16" eb="18">
      <t>ゲンサン</t>
    </rPh>
    <phoneticPr fontId="3"/>
  </si>
  <si>
    <t xml:space="preserve"> 訪問介護の提供総数のうち、同一敷地内建物等に居住する利用者（問2の場合を除く）に提供されたものの占める割合が100分の90以上である場合は、１回につき１２％減算している。</t>
    <rPh sb="1" eb="3">
      <t>ホウモン</t>
    </rPh>
    <rPh sb="3" eb="5">
      <t>カイゴ</t>
    </rPh>
    <rPh sb="6" eb="8">
      <t>テイキョウ</t>
    </rPh>
    <rPh sb="8" eb="10">
      <t>ソウスウ</t>
    </rPh>
    <rPh sb="14" eb="16">
      <t>ドウイツ</t>
    </rPh>
    <rPh sb="16" eb="18">
      <t>シキチ</t>
    </rPh>
    <rPh sb="18" eb="19">
      <t>ナイ</t>
    </rPh>
    <rPh sb="19" eb="21">
      <t>タテモノ</t>
    </rPh>
    <rPh sb="21" eb="22">
      <t>トウ</t>
    </rPh>
    <rPh sb="23" eb="25">
      <t>キョジュウ</t>
    </rPh>
    <rPh sb="27" eb="30">
      <t>リヨウシャ</t>
    </rPh>
    <rPh sb="31" eb="32">
      <t>トイ</t>
    </rPh>
    <rPh sb="34" eb="36">
      <t>バアイ</t>
    </rPh>
    <rPh sb="37" eb="38">
      <t>ノゾ</t>
    </rPh>
    <rPh sb="41" eb="43">
      <t>テイキョウ</t>
    </rPh>
    <rPh sb="49" eb="50">
      <t>シ</t>
    </rPh>
    <rPh sb="52" eb="54">
      <t>ワリアイ</t>
    </rPh>
    <rPh sb="58" eb="59">
      <t>ブン</t>
    </rPh>
    <rPh sb="62" eb="64">
      <t>イジョウ</t>
    </rPh>
    <rPh sb="67" eb="69">
      <t>バアイ</t>
    </rPh>
    <phoneticPr fontId="3"/>
  </si>
  <si>
    <t>　キャリアパス要件Ⅰ（任用要件・賃金体系の整備等）の内容を書面で整備し、全ての介護職員に周知している。</t>
    <rPh sb="7" eb="9">
      <t>ヨウケン</t>
    </rPh>
    <rPh sb="11" eb="13">
      <t>ニンヨウ</t>
    </rPh>
    <rPh sb="13" eb="15">
      <t>ヨウケン</t>
    </rPh>
    <rPh sb="16" eb="18">
      <t>チンギン</t>
    </rPh>
    <rPh sb="18" eb="20">
      <t>タイケイ</t>
    </rPh>
    <rPh sb="21" eb="23">
      <t>セイビ</t>
    </rPh>
    <rPh sb="23" eb="24">
      <t>トウ</t>
    </rPh>
    <rPh sb="26" eb="28">
      <t>ナイヨウ</t>
    </rPh>
    <rPh sb="29" eb="31">
      <t>ショメン</t>
    </rPh>
    <rPh sb="32" eb="34">
      <t>セイビ</t>
    </rPh>
    <rPh sb="36" eb="37">
      <t>スベ</t>
    </rPh>
    <rPh sb="39" eb="41">
      <t>カイゴ</t>
    </rPh>
    <rPh sb="41" eb="43">
      <t>ショクイン</t>
    </rPh>
    <rPh sb="44" eb="46">
      <t>シュウチ</t>
    </rPh>
    <phoneticPr fontId="3"/>
  </si>
  <si>
    <t>　キャリアパス要件Ⅱ（研修の実施等）を全ての介護職員に周知している。</t>
    <rPh sb="7" eb="9">
      <t>ヨウケン</t>
    </rPh>
    <rPh sb="11" eb="13">
      <t>ケンシュウ</t>
    </rPh>
    <rPh sb="14" eb="16">
      <t>ジッシ</t>
    </rPh>
    <rPh sb="16" eb="17">
      <t>トウ</t>
    </rPh>
    <rPh sb="19" eb="20">
      <t>スベ</t>
    </rPh>
    <rPh sb="22" eb="24">
      <t>カイゴ</t>
    </rPh>
    <rPh sb="24" eb="26">
      <t>ショクイン</t>
    </rPh>
    <rPh sb="27" eb="29">
      <t>シュウチ</t>
    </rPh>
    <phoneticPr fontId="3"/>
  </si>
  <si>
    <t>　キャリアパス要件Ⅲ（昇給の仕組みの整備等）の内容を書面で整備し、全ての介護職員に周知している。</t>
    <rPh sb="7" eb="9">
      <t>ヨウケン</t>
    </rPh>
    <rPh sb="11" eb="13">
      <t>ショウキュウ</t>
    </rPh>
    <rPh sb="14" eb="16">
      <t>シク</t>
    </rPh>
    <rPh sb="18" eb="20">
      <t>セイビ</t>
    </rPh>
    <rPh sb="20" eb="21">
      <t>トウ</t>
    </rPh>
    <rPh sb="23" eb="25">
      <t>ナイヨウ</t>
    </rPh>
    <rPh sb="26" eb="28">
      <t>ショメン</t>
    </rPh>
    <rPh sb="29" eb="31">
      <t>セイビ</t>
    </rPh>
    <rPh sb="33" eb="34">
      <t>スベ</t>
    </rPh>
    <rPh sb="36" eb="38">
      <t>カイゴ</t>
    </rPh>
    <rPh sb="38" eb="40">
      <t>ショクイン</t>
    </rPh>
    <rPh sb="41" eb="43">
      <t>シュウチ</t>
    </rPh>
    <phoneticPr fontId="3"/>
  </si>
  <si>
    <t>　キャリアパス要件Ⅴ（介護福祉士等の配置要件）として、サービス種類ごとに、「サービス提供体制強化加算」、「特定事業所加算」、「入居継続支援加算」又は「日常生活支援加算」の各区分の届出を行っている。</t>
    <rPh sb="7" eb="9">
      <t>ヨウケン</t>
    </rPh>
    <rPh sb="11" eb="13">
      <t>カイゴ</t>
    </rPh>
    <rPh sb="13" eb="16">
      <t>フクシシ</t>
    </rPh>
    <rPh sb="16" eb="17">
      <t>トウ</t>
    </rPh>
    <rPh sb="18" eb="20">
      <t>ハイチ</t>
    </rPh>
    <rPh sb="20" eb="22">
      <t>ヨウケン</t>
    </rPh>
    <rPh sb="31" eb="33">
      <t>シュルイ</t>
    </rPh>
    <rPh sb="42" eb="44">
      <t>テイキョウ</t>
    </rPh>
    <rPh sb="44" eb="46">
      <t>タイセイ</t>
    </rPh>
    <rPh sb="46" eb="48">
      <t>キョウカ</t>
    </rPh>
    <rPh sb="48" eb="50">
      <t>カサン</t>
    </rPh>
    <rPh sb="53" eb="55">
      <t>トクテイ</t>
    </rPh>
    <rPh sb="55" eb="58">
      <t>ジギョウショ</t>
    </rPh>
    <rPh sb="58" eb="60">
      <t>カサン</t>
    </rPh>
    <rPh sb="63" eb="65">
      <t>ニュウキョ</t>
    </rPh>
    <rPh sb="65" eb="67">
      <t>ケイゾク</t>
    </rPh>
    <rPh sb="67" eb="69">
      <t>シエン</t>
    </rPh>
    <rPh sb="69" eb="71">
      <t>カサン</t>
    </rPh>
    <rPh sb="72" eb="73">
      <t>マタ</t>
    </rPh>
    <rPh sb="75" eb="77">
      <t>ニチジョウ</t>
    </rPh>
    <rPh sb="77" eb="79">
      <t>セイカツ</t>
    </rPh>
    <rPh sb="79" eb="81">
      <t>シエン</t>
    </rPh>
    <rPh sb="81" eb="83">
      <t>カサン</t>
    </rPh>
    <rPh sb="85" eb="86">
      <t>カク</t>
    </rPh>
    <rPh sb="86" eb="88">
      <t>クブン</t>
    </rPh>
    <rPh sb="89" eb="91">
      <t>トドケデ</t>
    </rPh>
    <rPh sb="92" eb="93">
      <t>オコナ</t>
    </rPh>
    <phoneticPr fontId="3"/>
  </si>
  <si>
    <t>　職場環境要件として、従前（旧３加算）の職場環境等の改善に係る取組を実施し、その内容を全ての介護職員に周知しており、当該取組についてホームページへの掲載等により公表している。</t>
    <rPh sb="1" eb="3">
      <t>ショクバ</t>
    </rPh>
    <rPh sb="3" eb="5">
      <t>カンキョウ</t>
    </rPh>
    <rPh sb="5" eb="7">
      <t>ヨウケン</t>
    </rPh>
    <rPh sb="11" eb="13">
      <t>ジュウゼン</t>
    </rPh>
    <rPh sb="14" eb="15">
      <t>キュウ</t>
    </rPh>
    <rPh sb="16" eb="18">
      <t>カサン</t>
    </rPh>
    <rPh sb="20" eb="22">
      <t>ショクバ</t>
    </rPh>
    <rPh sb="22" eb="24">
      <t>カンキョウ</t>
    </rPh>
    <rPh sb="24" eb="25">
      <t>トウ</t>
    </rPh>
    <rPh sb="26" eb="28">
      <t>カイゼン</t>
    </rPh>
    <rPh sb="29" eb="30">
      <t>カカワ</t>
    </rPh>
    <rPh sb="31" eb="33">
      <t>トリクミ</t>
    </rPh>
    <rPh sb="34" eb="36">
      <t>ジッシ</t>
    </rPh>
    <rPh sb="40" eb="42">
      <t>ナイヨウ</t>
    </rPh>
    <rPh sb="43" eb="44">
      <t>スベ</t>
    </rPh>
    <rPh sb="46" eb="48">
      <t>カイゴ</t>
    </rPh>
    <rPh sb="48" eb="50">
      <t>ショクイン</t>
    </rPh>
    <rPh sb="51" eb="53">
      <t>シュウチ</t>
    </rPh>
    <rPh sb="58" eb="60">
      <t>トウガイ</t>
    </rPh>
    <rPh sb="60" eb="62">
      <t>トリクミ</t>
    </rPh>
    <rPh sb="74" eb="76">
      <t>ケイサイ</t>
    </rPh>
    <rPh sb="76" eb="77">
      <t>トウ</t>
    </rPh>
    <rPh sb="80" eb="82">
      <t>コウヒョウ</t>
    </rPh>
    <phoneticPr fontId="3"/>
  </si>
  <si>
    <t>　職場環境要件として、従前（旧３加算）の職場環境等の改善に係る取組を実施し、その内容を全ての介護職員に周知している。</t>
    <rPh sb="11" eb="13">
      <t>ジュウゼン</t>
    </rPh>
    <rPh sb="14" eb="15">
      <t>キュウ</t>
    </rPh>
    <rPh sb="16" eb="18">
      <t>カサン</t>
    </rPh>
    <rPh sb="20" eb="22">
      <t>ショクバ</t>
    </rPh>
    <rPh sb="22" eb="24">
      <t>カンキョウ</t>
    </rPh>
    <rPh sb="24" eb="25">
      <t>トウ</t>
    </rPh>
    <rPh sb="26" eb="28">
      <t>カイゼン</t>
    </rPh>
    <rPh sb="29" eb="30">
      <t>カカワ</t>
    </rPh>
    <rPh sb="31" eb="33">
      <t>トリクミ</t>
    </rPh>
    <rPh sb="34" eb="36">
      <t>ジッシ</t>
    </rPh>
    <rPh sb="40" eb="42">
      <t>ナイヨウ</t>
    </rPh>
    <rPh sb="43" eb="44">
      <t>スベ</t>
    </rPh>
    <rPh sb="46" eb="48">
      <t>カイゴ</t>
    </rPh>
    <rPh sb="48" eb="50">
      <t>ショクイン</t>
    </rPh>
    <rPh sb="51" eb="53">
      <t>シュウチ</t>
    </rPh>
    <phoneticPr fontId="3"/>
  </si>
  <si>
    <t>　（Ⅰ）の基準の問２、問３のいずれにも適合している。</t>
    <rPh sb="5" eb="7">
      <t>キジュン</t>
    </rPh>
    <rPh sb="8" eb="9">
      <t>トイ</t>
    </rPh>
    <rPh sb="11" eb="12">
      <t>トイ</t>
    </rPh>
    <rPh sb="19" eb="21">
      <t>テキゴウ</t>
    </rPh>
    <phoneticPr fontId="3"/>
  </si>
  <si>
    <t>　認知症高齢者の日常生活自立度Ⅲ以上の者が利用者の100分の20以上である。</t>
    <phoneticPr fontId="3"/>
  </si>
  <si>
    <t>　当該事業所における介護職員、看護職員ごとの認知症ケアに関する研修計画を作成し、当該計画に従い、研修を実施又は実施を予定している。</t>
    <rPh sb="1" eb="3">
      <t>トウガイ</t>
    </rPh>
    <rPh sb="3" eb="6">
      <t>ジギョウショ</t>
    </rPh>
    <rPh sb="10" eb="12">
      <t>カイゴ</t>
    </rPh>
    <rPh sb="12" eb="14">
      <t>ショクイン</t>
    </rPh>
    <rPh sb="15" eb="17">
      <t>カンゴ</t>
    </rPh>
    <rPh sb="17" eb="19">
      <t>ショクイン</t>
    </rPh>
    <rPh sb="22" eb="25">
      <t>ニンチショウ</t>
    </rPh>
    <rPh sb="28" eb="29">
      <t>カン</t>
    </rPh>
    <rPh sb="31" eb="33">
      <t>ケンシュウ</t>
    </rPh>
    <rPh sb="33" eb="35">
      <t>ケイカク</t>
    </rPh>
    <rPh sb="36" eb="38">
      <t>サクセイ</t>
    </rPh>
    <rPh sb="40" eb="42">
      <t>トウガイ</t>
    </rPh>
    <rPh sb="42" eb="44">
      <t>ケイカク</t>
    </rPh>
    <rPh sb="45" eb="46">
      <t>シタガ</t>
    </rPh>
    <rPh sb="48" eb="50">
      <t>ケンシュウ</t>
    </rPh>
    <rPh sb="51" eb="53">
      <t>ジッシ</t>
    </rPh>
    <rPh sb="53" eb="54">
      <t>マタ</t>
    </rPh>
    <rPh sb="55" eb="57">
      <t>ジッシ</t>
    </rPh>
    <rPh sb="58" eb="60">
      <t>ヨテイ</t>
    </rPh>
    <phoneticPr fontId="3"/>
  </si>
  <si>
    <t>（11）　介護職員等処遇改善加算(Ⅰ)</t>
    <rPh sb="5" eb="7">
      <t>カイゴ</t>
    </rPh>
    <rPh sb="7" eb="9">
      <t>ショクイン</t>
    </rPh>
    <rPh sb="9" eb="10">
      <t>トウ</t>
    </rPh>
    <rPh sb="10" eb="12">
      <t>ショグウ</t>
    </rPh>
    <rPh sb="12" eb="14">
      <t>カイゼン</t>
    </rPh>
    <rPh sb="14" eb="16">
      <t>カサン</t>
    </rPh>
    <phoneticPr fontId="3"/>
  </si>
  <si>
    <t>（11）の２　介護職員等処遇改善加算(Ⅱ)</t>
    <rPh sb="7" eb="9">
      <t>カイゴ</t>
    </rPh>
    <rPh sb="9" eb="11">
      <t>ショクイン</t>
    </rPh>
    <rPh sb="11" eb="12">
      <t>トウ</t>
    </rPh>
    <rPh sb="12" eb="14">
      <t>ショグウ</t>
    </rPh>
    <rPh sb="14" eb="16">
      <t>カイゼン</t>
    </rPh>
    <rPh sb="16" eb="18">
      <t>カサン</t>
    </rPh>
    <phoneticPr fontId="3"/>
  </si>
  <si>
    <t>（11）の３　介護職員等処遇改善加算(Ⅲ)</t>
    <rPh sb="7" eb="9">
      <t>カイゴ</t>
    </rPh>
    <rPh sb="9" eb="11">
      <t>ショクイン</t>
    </rPh>
    <rPh sb="11" eb="12">
      <t>トウ</t>
    </rPh>
    <rPh sb="12" eb="14">
      <t>ショグウ</t>
    </rPh>
    <rPh sb="14" eb="16">
      <t>カイゼン</t>
    </rPh>
    <rPh sb="16" eb="18">
      <t>カサン</t>
    </rPh>
    <phoneticPr fontId="3"/>
  </si>
  <si>
    <t>（11）の４　介護職員等処遇改善加算(Ⅳ)</t>
    <rPh sb="7" eb="9">
      <t>カイゴ</t>
    </rPh>
    <rPh sb="9" eb="11">
      <t>ショクイン</t>
    </rPh>
    <rPh sb="11" eb="12">
      <t>トウ</t>
    </rPh>
    <rPh sb="12" eb="14">
      <t>ショグウ</t>
    </rPh>
    <rPh sb="14" eb="16">
      <t>カイゼン</t>
    </rPh>
    <rPh sb="16" eb="18">
      <t>カサン</t>
    </rPh>
    <phoneticPr fontId="3"/>
  </si>
  <si>
    <t>（10）　口腔連携強化加算</t>
    <rPh sb="5" eb="7">
      <t>コウクウ</t>
    </rPh>
    <rPh sb="7" eb="9">
      <t>レンケイ</t>
    </rPh>
    <rPh sb="9" eb="11">
      <t>キョウカ</t>
    </rPh>
    <rPh sb="11" eb="13">
      <t>カサン</t>
    </rPh>
    <phoneticPr fontId="3"/>
  </si>
  <si>
    <t>　利用者の口腔の健康状態に係る評価を行うに当たって、診療報酬の点数表区分番号C000に掲げる歯科訪問診療科の算定の実績のある歯科医療機関の歯科医師又は歯科医師の指示を受けた歯科衛生士が、当該従業者からの相談等に対応する体制を確保し、その旨を文書で取り決めている。</t>
    <phoneticPr fontId="3"/>
  </si>
  <si>
    <t>　事業所の従業者が、口腔の健康状態の評価を実施した場合において、利用者の同意を得て、歯科医療機関及び介護支援専門員に対し、当該評価の結果を情報提供した場合に、1月に1回に限り算定している。</t>
    <rPh sb="87" eb="89">
      <t>サンテイ</t>
    </rPh>
    <phoneticPr fontId="3"/>
  </si>
  <si>
    <t>　口腔の健康状態の評価をそれぞれ利用者について行い、評価した情報を歯科医療機関及び当該利用者を担当する介護支援専門員に対し、提供している。　</t>
    <phoneticPr fontId="3"/>
  </si>
  <si>
    <t>　(Ⅰ)又は(Ⅲ)を算定する場合は、以下のＡ又はＢいずれかの要件を満たしている。</t>
    <rPh sb="18" eb="20">
      <t>イカ</t>
    </rPh>
    <rPh sb="22" eb="23">
      <t>マタ</t>
    </rPh>
    <rPh sb="30" eb="32">
      <t>ヨウケン</t>
    </rPh>
    <rPh sb="33" eb="34">
      <t>ミ</t>
    </rPh>
    <phoneticPr fontId="3"/>
  </si>
  <si>
    <t>A</t>
    <phoneticPr fontId="3"/>
  </si>
  <si>
    <t>事業所の訪問介護員等の総数のうち、勤続年数（各月の前月の末日時点における勤続年数）７年以上の者の占める割合が30％以上としている。</t>
    <phoneticPr fontId="3"/>
  </si>
  <si>
    <t>Ｄ</t>
    <phoneticPr fontId="3"/>
  </si>
  <si>
    <t>問11</t>
    <rPh sb="0" eb="1">
      <t>ト</t>
    </rPh>
    <phoneticPr fontId="3"/>
  </si>
  <si>
    <t>　通常の実施地域内であって、中山間地域等に居住する者に対して、継続的にサービスを提供している。</t>
    <rPh sb="1" eb="3">
      <t>ツウジョウ</t>
    </rPh>
    <rPh sb="4" eb="6">
      <t>ジッシ</t>
    </rPh>
    <rPh sb="6" eb="8">
      <t>チイキ</t>
    </rPh>
    <rPh sb="8" eb="9">
      <t>ナイ</t>
    </rPh>
    <rPh sb="14" eb="17">
      <t>チュウサンカン</t>
    </rPh>
    <rPh sb="17" eb="19">
      <t>チイキ</t>
    </rPh>
    <rPh sb="19" eb="20">
      <t>トウ</t>
    </rPh>
    <rPh sb="21" eb="23">
      <t>キョジュウ</t>
    </rPh>
    <rPh sb="25" eb="26">
      <t>モノ</t>
    </rPh>
    <rPh sb="27" eb="28">
      <t>タイ</t>
    </rPh>
    <rPh sb="31" eb="34">
      <t>ケイゾクテキ</t>
    </rPh>
    <rPh sb="40" eb="42">
      <t>テイキョウ</t>
    </rPh>
    <phoneticPr fontId="3"/>
  </si>
  <si>
    <t>　利用者の心身の状況又はその家族等を取り巻く環境の変化に応じ、訪問介護事業所のサービス提供責任者等が起点となり、随時、介護支援専門員、医療関係職種等と共同し、訪問介護計画の見直しを行っている。</t>
    <rPh sb="1" eb="4">
      <t>リヨウシャ</t>
    </rPh>
    <rPh sb="5" eb="7">
      <t>シンシン</t>
    </rPh>
    <rPh sb="8" eb="10">
      <t>ジョウキョウ</t>
    </rPh>
    <rPh sb="10" eb="11">
      <t>マタ</t>
    </rPh>
    <rPh sb="14" eb="16">
      <t>カゾク</t>
    </rPh>
    <rPh sb="16" eb="17">
      <t>トウ</t>
    </rPh>
    <rPh sb="18" eb="19">
      <t>ト</t>
    </rPh>
    <rPh sb="20" eb="21">
      <t>マ</t>
    </rPh>
    <rPh sb="22" eb="24">
      <t>カンキョウ</t>
    </rPh>
    <rPh sb="25" eb="27">
      <t>ヘンカ</t>
    </rPh>
    <rPh sb="28" eb="29">
      <t>オウ</t>
    </rPh>
    <rPh sb="31" eb="33">
      <t>ホウモン</t>
    </rPh>
    <rPh sb="33" eb="35">
      <t>カイゴ</t>
    </rPh>
    <rPh sb="35" eb="38">
      <t>ジギョウショ</t>
    </rPh>
    <rPh sb="43" eb="45">
      <t>テイキョウ</t>
    </rPh>
    <rPh sb="45" eb="48">
      <t>セキニンシャ</t>
    </rPh>
    <rPh sb="48" eb="49">
      <t>トウ</t>
    </rPh>
    <rPh sb="50" eb="52">
      <t>キテン</t>
    </rPh>
    <rPh sb="56" eb="58">
      <t>ズイジ</t>
    </rPh>
    <rPh sb="59" eb="61">
      <t>カイゴ</t>
    </rPh>
    <rPh sb="61" eb="63">
      <t>シエン</t>
    </rPh>
    <rPh sb="63" eb="66">
      <t>センモンイン</t>
    </rPh>
    <rPh sb="67" eb="69">
      <t>イリョウ</t>
    </rPh>
    <rPh sb="69" eb="71">
      <t>カンケイ</t>
    </rPh>
    <rPh sb="71" eb="73">
      <t>ショクシュ</t>
    </rPh>
    <rPh sb="73" eb="74">
      <t>トウ</t>
    </rPh>
    <rPh sb="75" eb="77">
      <t>キョウドウ</t>
    </rPh>
    <rPh sb="79" eb="81">
      <t>ホウモン</t>
    </rPh>
    <rPh sb="81" eb="83">
      <t>カイゴ</t>
    </rPh>
    <rPh sb="83" eb="85">
      <t>ケイカク</t>
    </rPh>
    <rPh sb="86" eb="88">
      <t>ミナオ</t>
    </rPh>
    <rPh sb="90" eb="91">
      <t>オコナ</t>
    </rPh>
    <phoneticPr fontId="3"/>
  </si>
  <si>
    <t>　当該利用者又は他の利用者等の生命又は身体を保護するため緊急やむを得ない場合を除き、身体的拘束その他利用者の行動を制限する行為（身体的拘束等）を行っていない。</t>
    <phoneticPr fontId="3"/>
  </si>
  <si>
    <t>　身体的拘束等を行う場合には、その態様及び時間、その際の利用者の心身の状況並びに緊急やむを得ない理由（切迫性、非代替性、一時性）を満たしていることを記録している。</t>
    <phoneticPr fontId="3"/>
  </si>
  <si>
    <t>身体的拘束等の態様及び時間、その際の利用者の心身の状況並びに緊急やむを得ない理由の記録</t>
    <phoneticPr fontId="3"/>
  </si>
  <si>
    <t>　虐待の防止のための指針を整備している。</t>
    <phoneticPr fontId="3"/>
  </si>
  <si>
    <t>　従業者に対し、虐待の防止のための研修を定期的に実施している。</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</si>
  <si>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</si>
  <si>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</si>
  <si>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（標準様式1）</t>
    <rPh sb="1" eb="3">
      <t>ヒョウジュン</t>
    </rPh>
    <rPh sb="3" eb="5">
      <t>ヨウシキ</t>
    </rPh>
    <phoneticPr fontId="5"/>
  </si>
  <si>
    <t>従業者の勤務の体制及び勤務形態一覧表</t>
    <phoneticPr fontId="55"/>
  </si>
  <si>
    <t>(</t>
    <phoneticPr fontId="55"/>
  </si>
  <si>
    <t>）</t>
    <phoneticPr fontId="55"/>
  </si>
  <si>
    <t>)</t>
    <phoneticPr fontId="55"/>
  </si>
  <si>
    <t>(</t>
    <phoneticPr fontId="55"/>
  </si>
  <si>
    <t>）</t>
    <phoneticPr fontId="55"/>
  </si>
  <si>
    <t>(1)</t>
    <phoneticPr fontId="55"/>
  </si>
  <si>
    <t>４週</t>
  </si>
  <si>
    <t>(2)</t>
    <phoneticPr fontId="55"/>
  </si>
  <si>
    <t>予定</t>
  </si>
  <si>
    <t>No</t>
    <phoneticPr fontId="55"/>
  </si>
  <si>
    <t>(4) 
職種</t>
    <phoneticPr fontId="5"/>
  </si>
  <si>
    <t>(5)
勤務
形態</t>
    <phoneticPr fontId="5"/>
  </si>
  <si>
    <t>(7) 氏　名</t>
    <phoneticPr fontId="5"/>
  </si>
  <si>
    <t>(8)</t>
    <phoneticPr fontId="55"/>
  </si>
  <si>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</si>
  <si>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t>○○　A郞</t>
    <rPh sb="4" eb="5">
      <t>ロウ</t>
    </rPh>
    <phoneticPr fontId="55"/>
  </si>
  <si>
    <t>○○　E子</t>
    <rPh sb="4" eb="5">
      <t>コ</t>
    </rPh>
    <phoneticPr fontId="55"/>
  </si>
  <si>
    <t>○○　H子</t>
    <rPh sb="4" eb="5">
      <t>コ</t>
    </rPh>
    <phoneticPr fontId="55"/>
  </si>
  <si>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55"/>
  </si>
  <si>
    <t>A</t>
    <phoneticPr fontId="55"/>
  </si>
  <si>
    <t>B</t>
    <phoneticPr fontId="55"/>
  </si>
  <si>
    <t>B</t>
    <phoneticPr fontId="55"/>
  </si>
  <si>
    <t>C</t>
    <phoneticPr fontId="55"/>
  </si>
  <si>
    <t>-</t>
    <phoneticPr fontId="55"/>
  </si>
  <si>
    <t>D</t>
    <phoneticPr fontId="55"/>
  </si>
  <si>
    <t>D</t>
    <phoneticPr fontId="55"/>
  </si>
  <si>
    <t>サービス提供責任者</t>
    <phoneticPr fontId="55"/>
  </si>
  <si>
    <t>（※）</t>
    <phoneticPr fontId="55"/>
  </si>
  <si>
    <t>÷</t>
    <phoneticPr fontId="55"/>
  </si>
  <si>
    <t>＝</t>
    <phoneticPr fontId="55"/>
  </si>
  <si>
    <t>⇒</t>
    <phoneticPr fontId="55"/>
  </si>
  <si>
    <t>＝</t>
    <phoneticPr fontId="55"/>
  </si>
  <si>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55"/>
  </si>
  <si>
    <t>その端数を増すごとに１人以上で可</t>
  </si>
  <si>
    <t>＋</t>
    <phoneticPr fontId="55"/>
  </si>
  <si>
    <t>＝</t>
    <phoneticPr fontId="55"/>
  </si>
  <si>
    <t>従業者の勤務の体制及び勤務形態一覧表</t>
    <phoneticPr fontId="55"/>
  </si>
  <si>
    <t>(</t>
    <phoneticPr fontId="55"/>
  </si>
  <si>
    <t>）</t>
    <phoneticPr fontId="55"/>
  </si>
  <si>
    <t>(</t>
    <phoneticPr fontId="55"/>
  </si>
  <si>
    <t>)</t>
    <phoneticPr fontId="55"/>
  </si>
  <si>
    <t>(</t>
    <phoneticPr fontId="55"/>
  </si>
  <si>
    <t>）</t>
    <phoneticPr fontId="55"/>
  </si>
  <si>
    <t>(1)</t>
    <phoneticPr fontId="55"/>
  </si>
  <si>
    <t>No</t>
    <phoneticPr fontId="55"/>
  </si>
  <si>
    <t>(4) 
職種</t>
    <phoneticPr fontId="5"/>
  </si>
  <si>
    <t>(5)
勤務
形態</t>
    <phoneticPr fontId="5"/>
  </si>
  <si>
    <t>(8)</t>
    <phoneticPr fontId="55"/>
  </si>
  <si>
    <t>C</t>
    <phoneticPr fontId="55"/>
  </si>
  <si>
    <t>サービス提供責任者</t>
    <phoneticPr fontId="55"/>
  </si>
  <si>
    <t>÷</t>
    <phoneticPr fontId="55"/>
  </si>
  <si>
    <t>＝</t>
    <phoneticPr fontId="55"/>
  </si>
  <si>
    <t>⇒</t>
    <phoneticPr fontId="55"/>
  </si>
  <si>
    <t>＋</t>
    <phoneticPr fontId="55"/>
  </si>
  <si>
    <t>(2)</t>
    <phoneticPr fontId="55"/>
  </si>
  <si>
    <t>No</t>
    <phoneticPr fontId="55"/>
  </si>
  <si>
    <t>(4) 
職種</t>
    <phoneticPr fontId="5"/>
  </si>
  <si>
    <t>(5)
勤務
形態</t>
    <phoneticPr fontId="5"/>
  </si>
  <si>
    <t>(7) 氏　名</t>
    <phoneticPr fontId="5"/>
  </si>
  <si>
    <t>(8)</t>
    <phoneticPr fontId="55"/>
  </si>
  <si>
    <t>B</t>
    <phoneticPr fontId="55"/>
  </si>
  <si>
    <t>C</t>
    <phoneticPr fontId="55"/>
  </si>
  <si>
    <t>C</t>
    <phoneticPr fontId="55"/>
  </si>
  <si>
    <t>-</t>
    <phoneticPr fontId="55"/>
  </si>
  <si>
    <t>D</t>
    <phoneticPr fontId="55"/>
  </si>
  <si>
    <t>（※）</t>
    <phoneticPr fontId="55"/>
  </si>
  <si>
    <t>÷</t>
    <phoneticPr fontId="55"/>
  </si>
  <si>
    <t>＝</t>
    <phoneticPr fontId="55"/>
  </si>
  <si>
    <t>⇒</t>
    <phoneticPr fontId="55"/>
  </si>
  <si>
    <t>＋</t>
    <phoneticPr fontId="55"/>
  </si>
  <si>
    <t>　(1) 「４週」・「暦月」のいずれかを選択してください。</t>
    <rPh sb="7" eb="8">
      <t>シュウ</t>
    </rPh>
    <rPh sb="11" eb="12">
      <t>レキ</t>
    </rPh>
    <rPh sb="12" eb="13">
      <t>ツキ</t>
    </rPh>
    <rPh sb="20" eb="22">
      <t>センタク</t>
    </rPh>
    <phoneticPr fontId="5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</si>
  <si>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5"/>
  </si>
  <si>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55"/>
  </si>
  <si>
    <t>No</t>
    <phoneticPr fontId="55"/>
  </si>
  <si>
    <t>A</t>
    <phoneticPr fontId="55"/>
  </si>
  <si>
    <t>B</t>
    <phoneticPr fontId="55"/>
  </si>
  <si>
    <t>C</t>
    <phoneticPr fontId="55"/>
  </si>
  <si>
    <t>D</t>
    <phoneticPr fontId="55"/>
  </si>
  <si>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5"/>
  </si>
  <si>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</si>
  <si>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5"/>
  </si>
  <si>
    <t>　　  ※ 指定基準の確認に際しては、４週分の入力で差し支えありません。</t>
    <phoneticPr fontId="5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</si>
  <si>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5"/>
  </si>
  <si>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5"/>
  </si>
  <si>
    <t>　　　 その他、特記事項欄としてもご活用ください。</t>
    <rPh sb="6" eb="7">
      <t>タ</t>
    </rPh>
    <rPh sb="8" eb="10">
      <t>トッキ</t>
    </rPh>
    <rPh sb="10" eb="12">
      <t>ジコウ</t>
    </rPh>
    <rPh sb="12" eb="13">
      <t>ラン</t>
    </rPh>
    <rPh sb="18" eb="20">
      <t>カツヨウ</t>
    </rPh>
    <phoneticPr fontId="5"/>
  </si>
  <si>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55"/>
  </si>
  <si>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55"/>
  </si>
  <si>
    <t>　　　　○ 常勤換算方法とは、非常勤の従業者について「事業所の従業者の勤務延時間数を当該事業所において常勤の従業者が勤務すべき時間数で除することにより、</t>
    <phoneticPr fontId="55"/>
  </si>
  <si>
    <t>　　　　　常勤の従業者の員数に換算する方法」であるため、常勤の従業者については常勤換算方法によらず、実人数で計算する。</t>
    <phoneticPr fontId="55"/>
  </si>
  <si>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55"/>
  </si>
  <si>
    <t>　　　　　手入力すること。</t>
    <phoneticPr fontId="55"/>
  </si>
  <si>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55"/>
  </si>
  <si>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55"/>
  </si>
  <si>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55"/>
  </si>
  <si>
    <t>備考</t>
    <rPh sb="0" eb="2">
      <t>ビコウ</t>
    </rPh>
    <phoneticPr fontId="55"/>
  </si>
  <si>
    <t>ここでは、訪問介護員のうち、登録訪問介護員以外の訪問介護員等を指します。</t>
    <rPh sb="5" eb="7">
      <t>ホウモン</t>
    </rPh>
    <rPh sb="7" eb="9">
      <t>カイゴ</t>
    </rPh>
    <rPh sb="9" eb="10">
      <t>イン</t>
    </rPh>
    <rPh sb="14" eb="16">
      <t>トウロク</t>
    </rPh>
    <rPh sb="16" eb="18">
      <t>ホウモン</t>
    </rPh>
    <rPh sb="18" eb="20">
      <t>カイゴ</t>
    </rPh>
    <rPh sb="20" eb="21">
      <t>イン</t>
    </rPh>
    <rPh sb="21" eb="23">
      <t>イガイ</t>
    </rPh>
    <rPh sb="24" eb="26">
      <t>ホウモン</t>
    </rPh>
    <rPh sb="26" eb="28">
      <t>カイゴ</t>
    </rPh>
    <rPh sb="28" eb="30">
      <t>インナド</t>
    </rPh>
    <rPh sb="31" eb="32">
      <t>サ</t>
    </rPh>
    <phoneticPr fontId="55"/>
  </si>
  <si>
    <t>勤務日及び勤務時間が不定期な訪問介護員等を指します。</t>
    <rPh sb="0" eb="3">
      <t>キンムビ</t>
    </rPh>
    <rPh sb="3" eb="4">
      <t>オヨ</t>
    </rPh>
    <rPh sb="5" eb="7">
      <t>キンム</t>
    </rPh>
    <rPh sb="7" eb="9">
      <t>ジカン</t>
    </rPh>
    <rPh sb="10" eb="13">
      <t>フテイキ</t>
    </rPh>
    <rPh sb="14" eb="16">
      <t>ホウモン</t>
    </rPh>
    <rPh sb="16" eb="18">
      <t>カイゴ</t>
    </rPh>
    <rPh sb="18" eb="20">
      <t>インナド</t>
    </rPh>
    <rPh sb="21" eb="22">
      <t>サ</t>
    </rPh>
    <phoneticPr fontId="55"/>
  </si>
  <si>
    <t>※管理者がサービス提供責任者または訪問介護員を兼務する場合は、管理者とそれ以外の職種を行を分けて記入してください。</t>
    <rPh sb="1" eb="4">
      <t>カンリシャ</t>
    </rPh>
    <rPh sb="9" eb="11">
      <t>テイキョウ</t>
    </rPh>
    <rPh sb="11" eb="14">
      <t>セキニンシャ</t>
    </rPh>
    <rPh sb="17" eb="19">
      <t>ホウモン</t>
    </rPh>
    <rPh sb="19" eb="21">
      <t>カイゴ</t>
    </rPh>
    <rPh sb="21" eb="22">
      <t>イン</t>
    </rPh>
    <rPh sb="23" eb="25">
      <t>ケンム</t>
    </rPh>
    <rPh sb="27" eb="29">
      <t>バアイ</t>
    </rPh>
    <rPh sb="31" eb="34">
      <t>カンリシャ</t>
    </rPh>
    <rPh sb="37" eb="39">
      <t>イガイ</t>
    </rPh>
    <rPh sb="40" eb="42">
      <t>ショクシュ</t>
    </rPh>
    <rPh sb="43" eb="44">
      <t>ギョウ</t>
    </rPh>
    <rPh sb="45" eb="46">
      <t>ワ</t>
    </rPh>
    <rPh sb="48" eb="50">
      <t>キニュウ</t>
    </rPh>
    <phoneticPr fontId="55"/>
  </si>
  <si>
    <t>　(14) 登録訪問介護員について、各欄に該当する数字を入力し、常勤換算後の人数を算出してください。</t>
    <rPh sb="6" eb="8">
      <t>トウロク</t>
    </rPh>
    <rPh sb="8" eb="10">
      <t>ホウモン</t>
    </rPh>
    <rPh sb="10" eb="12">
      <t>カイゴ</t>
    </rPh>
    <rPh sb="12" eb="13">
      <t>イン</t>
    </rPh>
    <rPh sb="18" eb="19">
      <t>カク</t>
    </rPh>
    <rPh sb="19" eb="20">
      <t>ラン</t>
    </rPh>
    <rPh sb="21" eb="23">
      <t>ガイトウ</t>
    </rPh>
    <rPh sb="25" eb="27">
      <t>スウジ</t>
    </rPh>
    <rPh sb="28" eb="30">
      <t>ニュウリョク</t>
    </rPh>
    <rPh sb="32" eb="34">
      <t>ジョウキン</t>
    </rPh>
    <rPh sb="34" eb="36">
      <t>カンサン</t>
    </rPh>
    <rPh sb="36" eb="37">
      <t>ゴ</t>
    </rPh>
    <rPh sb="38" eb="40">
      <t>ニンズウ</t>
    </rPh>
    <rPh sb="41" eb="43">
      <t>サンシュツ</t>
    </rPh>
    <phoneticPr fontId="55"/>
  </si>
  <si>
    <t>　　　 登録訪問介護員等1人当たりの勤務時間数は、当該事業所の登録訪問介護員等の前年度の週当たりの平均稼働時間（サービス提供時間及び移動時間をいいます。）とします。</t>
    <rPh sb="4" eb="6">
      <t>トウロク</t>
    </rPh>
    <rPh sb="6" eb="8">
      <t>ホウモン</t>
    </rPh>
    <rPh sb="8" eb="10">
      <t>カイゴ</t>
    </rPh>
    <rPh sb="10" eb="12">
      <t>インナド</t>
    </rPh>
    <rPh sb="12" eb="14">
      <t>ヒトリ</t>
    </rPh>
    <rPh sb="14" eb="15">
      <t>ア</t>
    </rPh>
    <rPh sb="18" eb="20">
      <t>キンム</t>
    </rPh>
    <rPh sb="20" eb="22">
      <t>ジカン</t>
    </rPh>
    <rPh sb="22" eb="23">
      <t>スウ</t>
    </rPh>
    <rPh sb="25" eb="27">
      <t>トウガイ</t>
    </rPh>
    <rPh sb="27" eb="30">
      <t>ジギョウショ</t>
    </rPh>
    <rPh sb="31" eb="33">
      <t>トウロク</t>
    </rPh>
    <rPh sb="33" eb="35">
      <t>ホウモン</t>
    </rPh>
    <rPh sb="35" eb="37">
      <t>カイゴ</t>
    </rPh>
    <rPh sb="37" eb="39">
      <t>インナド</t>
    </rPh>
    <rPh sb="40" eb="43">
      <t>ゼンネンド</t>
    </rPh>
    <rPh sb="44" eb="45">
      <t>シュウ</t>
    </rPh>
    <rPh sb="45" eb="46">
      <t>ア</t>
    </rPh>
    <rPh sb="49" eb="51">
      <t>ヘイキン</t>
    </rPh>
    <rPh sb="51" eb="53">
      <t>カドウ</t>
    </rPh>
    <rPh sb="53" eb="55">
      <t>ジカン</t>
    </rPh>
    <rPh sb="60" eb="62">
      <t>テイキョウ</t>
    </rPh>
    <rPh sb="62" eb="64">
      <t>ジカン</t>
    </rPh>
    <rPh sb="64" eb="65">
      <t>オヨ</t>
    </rPh>
    <rPh sb="66" eb="68">
      <t>イドウ</t>
    </rPh>
    <rPh sb="68" eb="70">
      <t>ジカン</t>
    </rPh>
    <phoneticPr fontId="55"/>
  </si>
  <si>
    <t>　　　 登録訪問介護員等1人当たりの勤務時間数と登録訪問介護員等の人数を乗じて得た値を、常勤換算の対象時間数の欄に入力してください。</t>
    <rPh sb="4" eb="6">
      <t>トウロク</t>
    </rPh>
    <rPh sb="6" eb="8">
      <t>ホウモン</t>
    </rPh>
    <rPh sb="8" eb="10">
      <t>カイゴ</t>
    </rPh>
    <rPh sb="10" eb="12">
      <t>インナド</t>
    </rPh>
    <rPh sb="12" eb="14">
      <t>ヒトリ</t>
    </rPh>
    <rPh sb="14" eb="15">
      <t>ア</t>
    </rPh>
    <rPh sb="18" eb="20">
      <t>キンム</t>
    </rPh>
    <rPh sb="20" eb="22">
      <t>ジカン</t>
    </rPh>
    <rPh sb="22" eb="23">
      <t>スウ</t>
    </rPh>
    <rPh sb="24" eb="26">
      <t>トウロク</t>
    </rPh>
    <rPh sb="26" eb="28">
      <t>ホウモン</t>
    </rPh>
    <rPh sb="28" eb="30">
      <t>カイゴ</t>
    </rPh>
    <rPh sb="30" eb="32">
      <t>インナド</t>
    </rPh>
    <rPh sb="33" eb="35">
      <t>ニンズウ</t>
    </rPh>
    <rPh sb="36" eb="37">
      <t>ジョウ</t>
    </rPh>
    <rPh sb="39" eb="40">
      <t>エ</t>
    </rPh>
    <rPh sb="41" eb="42">
      <t>アタイ</t>
    </rPh>
    <rPh sb="44" eb="46">
      <t>ジョウキン</t>
    </rPh>
    <rPh sb="46" eb="48">
      <t>カンサン</t>
    </rPh>
    <rPh sb="49" eb="51">
      <t>タイショウ</t>
    </rPh>
    <rPh sb="51" eb="53">
      <t>ジカン</t>
    </rPh>
    <rPh sb="53" eb="54">
      <t>スウ</t>
    </rPh>
    <rPh sb="55" eb="56">
      <t>ラン</t>
    </rPh>
    <rPh sb="57" eb="59">
      <t>ニュウリョク</t>
    </rPh>
    <phoneticPr fontId="55"/>
  </si>
  <si>
    <t>　　　 登録訪問介護員等によるサービス提供の実績がない事業所又は極めて短期の実績しかない等のため、上記の方法によって勤務延時間数の算定を行うことが適当ではない</t>
    <rPh sb="4" eb="6">
      <t>トウロク</t>
    </rPh>
    <rPh sb="6" eb="8">
      <t>ホウモン</t>
    </rPh>
    <rPh sb="8" eb="10">
      <t>カイゴ</t>
    </rPh>
    <rPh sb="10" eb="11">
      <t>イン</t>
    </rPh>
    <rPh sb="11" eb="12">
      <t>トウ</t>
    </rPh>
    <rPh sb="19" eb="21">
      <t>テイキョウ</t>
    </rPh>
    <rPh sb="22" eb="24">
      <t>ジッセキ</t>
    </rPh>
    <rPh sb="27" eb="30">
      <t>ジギョウショ</t>
    </rPh>
    <rPh sb="30" eb="31">
      <t>マタ</t>
    </rPh>
    <rPh sb="32" eb="33">
      <t>キワ</t>
    </rPh>
    <rPh sb="35" eb="37">
      <t>タンキ</t>
    </rPh>
    <rPh sb="38" eb="40">
      <t>ジッセキ</t>
    </rPh>
    <rPh sb="44" eb="45">
      <t>トウ</t>
    </rPh>
    <rPh sb="49" eb="51">
      <t>ジョウキ</t>
    </rPh>
    <rPh sb="52" eb="54">
      <t>ホウホウ</t>
    </rPh>
    <rPh sb="58" eb="60">
      <t>キンム</t>
    </rPh>
    <rPh sb="60" eb="61">
      <t>ノ</t>
    </rPh>
    <rPh sb="61" eb="64">
      <t>ジカンスウ</t>
    </rPh>
    <rPh sb="65" eb="67">
      <t>サンテイ</t>
    </rPh>
    <rPh sb="68" eb="69">
      <t>オコナ</t>
    </rPh>
    <rPh sb="73" eb="75">
      <t>テキトウ</t>
    </rPh>
    <phoneticPr fontId="55"/>
  </si>
  <si>
    <t>　　　 と認められる事業所については、当該登録訪問介護員等が確実に稼働できるものとして勤務表に明記されている時間のみを勤務延時間数に算入しますので、</t>
    <rPh sb="5" eb="6">
      <t>ミト</t>
    </rPh>
    <rPh sb="10" eb="13">
      <t>ジギョウショ</t>
    </rPh>
    <rPh sb="19" eb="21">
      <t>トウガイ</t>
    </rPh>
    <rPh sb="21" eb="23">
      <t>トウロク</t>
    </rPh>
    <rPh sb="23" eb="25">
      <t>ホウモン</t>
    </rPh>
    <rPh sb="25" eb="27">
      <t>カイゴ</t>
    </rPh>
    <rPh sb="27" eb="29">
      <t>インナド</t>
    </rPh>
    <rPh sb="30" eb="32">
      <t>カクジツ</t>
    </rPh>
    <rPh sb="33" eb="35">
      <t>カドウ</t>
    </rPh>
    <rPh sb="43" eb="45">
      <t>キンム</t>
    </rPh>
    <rPh sb="45" eb="46">
      <t>ヒョウ</t>
    </rPh>
    <rPh sb="47" eb="49">
      <t>メイキ</t>
    </rPh>
    <rPh sb="54" eb="56">
      <t>ジカン</t>
    </rPh>
    <rPh sb="59" eb="61">
      <t>キンム</t>
    </rPh>
    <rPh sb="61" eb="62">
      <t>ノブ</t>
    </rPh>
    <rPh sb="62" eb="65">
      <t>ジカンスウ</t>
    </rPh>
    <rPh sb="66" eb="68">
      <t>サンニュウ</t>
    </rPh>
    <phoneticPr fontId="55"/>
  </si>
  <si>
    <t>　　　 その時間数を常勤換算の対象時間数の欄に入力してください。</t>
    <rPh sb="6" eb="9">
      <t>ジカンスウ</t>
    </rPh>
    <rPh sb="10" eb="12">
      <t>ジョウキン</t>
    </rPh>
    <rPh sb="12" eb="14">
      <t>カンサン</t>
    </rPh>
    <rPh sb="15" eb="17">
      <t>タイショウ</t>
    </rPh>
    <rPh sb="17" eb="19">
      <t>ジカン</t>
    </rPh>
    <rPh sb="19" eb="20">
      <t>スウ</t>
    </rPh>
    <rPh sb="21" eb="22">
      <t>ラン</t>
    </rPh>
    <rPh sb="23" eb="25">
      <t>ニュウリョク</t>
    </rPh>
    <phoneticPr fontId="55"/>
  </si>
  <si>
    <t>ver1.00</t>
    <phoneticPr fontId="3"/>
  </si>
  <si>
    <t>　（Ⅰ）（Ⅱ）（Ⅲ）（Ⅳ）を算定する場合は問1～8、（Ｖ）を算定する場合は問1～10を満たしている。</t>
    <rPh sb="14" eb="16">
      <t>サンテイ</t>
    </rPh>
    <rPh sb="18" eb="20">
      <t>バアイ</t>
    </rPh>
    <rPh sb="21" eb="22">
      <t>ト</t>
    </rPh>
    <rPh sb="30" eb="32">
      <t>サンテイ</t>
    </rPh>
    <rPh sb="34" eb="36">
      <t>バアイ</t>
    </rPh>
    <rPh sb="37" eb="38">
      <t>ト</t>
    </rPh>
    <rPh sb="43" eb="44">
      <t>ミ</t>
    </rPh>
    <phoneticPr fontId="3"/>
  </si>
  <si>
    <r>
      <t>（１）　</t>
    </r>
    <r>
      <rPr>
        <b/>
        <u/>
        <sz val="11"/>
        <color theme="1"/>
        <rFont val="ＭＳ Ｐゴシック"/>
        <family val="3"/>
        <charset val="128"/>
      </rPr>
      <t>管理者</t>
    </r>
    <rPh sb="4" eb="7">
      <t>カンリシャ</t>
    </rPh>
    <phoneticPr fontId="3"/>
  </si>
  <si>
    <r>
      <t>　常勤専従職員を配置している。
※</t>
    </r>
    <r>
      <rPr>
        <sz val="10"/>
        <color theme="1"/>
        <rFont val="ＭＳ Ｐ明朝"/>
        <family val="1"/>
        <charset val="128"/>
      </rPr>
      <t>管理業務に支障がない場合は、当該訪問介護事業所の他の職務、同一の法人によって設置された他の事業所、施設等での職務を兼務可能。</t>
    </r>
    <rPh sb="1" eb="3">
      <t>ジョウキン</t>
    </rPh>
    <rPh sb="3" eb="5">
      <t>センジュウ</t>
    </rPh>
    <rPh sb="5" eb="7">
      <t>ショクイン</t>
    </rPh>
    <rPh sb="8" eb="10">
      <t>ハイチ</t>
    </rPh>
    <phoneticPr fontId="3"/>
  </si>
  <si>
    <r>
      <t>　管理者は、暴力団員等又は暴力団員等と密接な関係を有する者</t>
    </r>
    <r>
      <rPr>
        <u/>
        <sz val="11"/>
        <color theme="1"/>
        <rFont val="ＭＳ Ｐ明朝"/>
        <family val="1"/>
        <charset val="128"/>
      </rPr>
      <t>ではない</t>
    </r>
    <r>
      <rPr>
        <sz val="11"/>
        <color theme="1"/>
        <rFont val="ＭＳ Ｐ明朝"/>
        <family val="1"/>
        <charset val="128"/>
      </rPr>
      <t>。</t>
    </r>
    <rPh sb="1" eb="4">
      <t>カンリシャ</t>
    </rPh>
    <rPh sb="6" eb="9">
      <t>ボウリョクダン</t>
    </rPh>
    <rPh sb="9" eb="10">
      <t>イン</t>
    </rPh>
    <rPh sb="10" eb="11">
      <t>トウ</t>
    </rPh>
    <rPh sb="11" eb="12">
      <t>マタ</t>
    </rPh>
    <rPh sb="13" eb="16">
      <t>ボウリョクダン</t>
    </rPh>
    <rPh sb="16" eb="17">
      <t>イン</t>
    </rPh>
    <rPh sb="17" eb="18">
      <t>トウ</t>
    </rPh>
    <rPh sb="19" eb="21">
      <t>ミッセツ</t>
    </rPh>
    <rPh sb="22" eb="24">
      <t>カンケイ</t>
    </rPh>
    <rPh sb="25" eb="26">
      <t>ユウ</t>
    </rPh>
    <rPh sb="28" eb="29">
      <t>シャ</t>
    </rPh>
    <phoneticPr fontId="3"/>
  </si>
  <si>
    <r>
      <t>（２）　</t>
    </r>
    <r>
      <rPr>
        <b/>
        <u/>
        <sz val="11"/>
        <color theme="1"/>
        <rFont val="ＭＳ Ｐゴシック"/>
        <family val="3"/>
        <charset val="128"/>
      </rPr>
      <t>訪問介護員等</t>
    </r>
    <rPh sb="4" eb="6">
      <t>ホウモン</t>
    </rPh>
    <rPh sb="6" eb="8">
      <t>カイゴ</t>
    </rPh>
    <rPh sb="8" eb="9">
      <t>イン</t>
    </rPh>
    <rPh sb="9" eb="10">
      <t>トウ</t>
    </rPh>
    <phoneticPr fontId="3"/>
  </si>
  <si>
    <r>
      <t xml:space="preserve">　訪問介護員等（サービス提供責任者を含む）の員数は、常勤換算方法で２．５以上である。
</t>
    </r>
    <r>
      <rPr>
        <sz val="10"/>
        <color theme="1"/>
        <rFont val="ＭＳ Ｐゴシック"/>
        <family val="3"/>
        <charset val="128"/>
      </rPr>
      <t>※勤務形態一覧表にて確認してください。</t>
    </r>
    <rPh sb="1" eb="3">
      <t>ホウモン</t>
    </rPh>
    <rPh sb="3" eb="5">
      <t>カイゴ</t>
    </rPh>
    <rPh sb="5" eb="6">
      <t>イン</t>
    </rPh>
    <rPh sb="6" eb="7">
      <t>トウ</t>
    </rPh>
    <rPh sb="12" eb="14">
      <t>テイキョウ</t>
    </rPh>
    <rPh sb="14" eb="17">
      <t>セキニンシャ</t>
    </rPh>
    <rPh sb="18" eb="19">
      <t>フク</t>
    </rPh>
    <rPh sb="22" eb="24">
      <t>インスウ</t>
    </rPh>
    <rPh sb="26" eb="28">
      <t>ジョウキン</t>
    </rPh>
    <rPh sb="28" eb="30">
      <t>カンサン</t>
    </rPh>
    <rPh sb="30" eb="32">
      <t>ホウホウ</t>
    </rPh>
    <rPh sb="44" eb="46">
      <t>キンム</t>
    </rPh>
    <rPh sb="46" eb="48">
      <t>ケイタイ</t>
    </rPh>
    <rPh sb="48" eb="50">
      <t>イチラン</t>
    </rPh>
    <rPh sb="50" eb="51">
      <t>ヒョウ</t>
    </rPh>
    <rPh sb="53" eb="55">
      <t>カクニン</t>
    </rPh>
    <phoneticPr fontId="3"/>
  </si>
  <si>
    <t>その他神奈川県が定める研修修了者で旧１級相当とされている者</t>
    <rPh sb="3" eb="6">
      <t>カナガワ</t>
    </rPh>
    <rPh sb="17" eb="18">
      <t>キュウ</t>
    </rPh>
    <rPh sb="19" eb="20">
      <t>キュウ</t>
    </rPh>
    <rPh sb="20" eb="22">
      <t>ソウトウ</t>
    </rPh>
    <rPh sb="28" eb="29">
      <t>モノ</t>
    </rPh>
    <phoneticPr fontId="3"/>
  </si>
  <si>
    <r>
      <t xml:space="preserve">○次の問５～問８は常勤換算方法によりサービス提供責任者を配置する事業所のみ回答してください。
</t>
    </r>
    <r>
      <rPr>
        <b/>
        <sz val="10"/>
        <color theme="1"/>
        <rFont val="ＭＳ 明朝"/>
        <family val="1"/>
        <charset val="128"/>
      </rPr>
      <t>※常勤換算方法によりサービス提供責任者を配置できるのは、利用者が４０人を超える事業所に限ります。</t>
    </r>
    <rPh sb="1" eb="2">
      <t>ツギ</t>
    </rPh>
    <rPh sb="3" eb="4">
      <t>トイ</t>
    </rPh>
    <rPh sb="6" eb="7">
      <t>トイ</t>
    </rPh>
    <rPh sb="32" eb="34">
      <t>ジギョウ</t>
    </rPh>
    <rPh sb="34" eb="35">
      <t>ショ</t>
    </rPh>
    <rPh sb="37" eb="39">
      <t>カイトウ</t>
    </rPh>
    <phoneticPr fontId="3"/>
  </si>
  <si>
    <r>
      <t>（１）　</t>
    </r>
    <r>
      <rPr>
        <b/>
        <u/>
        <sz val="11"/>
        <color theme="1"/>
        <rFont val="ＭＳ Ｐゴシック"/>
        <family val="3"/>
        <charset val="128"/>
      </rPr>
      <t>内容及び手続の説明及び同意</t>
    </r>
    <rPh sb="4" eb="6">
      <t>ナイヨウ</t>
    </rPh>
    <rPh sb="6" eb="7">
      <t>オヨ</t>
    </rPh>
    <rPh sb="8" eb="10">
      <t>テツヅ</t>
    </rPh>
    <rPh sb="11" eb="13">
      <t>セツメイ</t>
    </rPh>
    <rPh sb="13" eb="14">
      <t>オヨ</t>
    </rPh>
    <rPh sb="15" eb="17">
      <t>ドウイ</t>
    </rPh>
    <phoneticPr fontId="3"/>
  </si>
  <si>
    <r>
      <t>（４）　</t>
    </r>
    <r>
      <rPr>
        <b/>
        <u/>
        <sz val="11"/>
        <color theme="1"/>
        <rFont val="ＭＳ Ｐゴシック"/>
        <family val="3"/>
        <charset val="128"/>
      </rPr>
      <t>受給資格等の確認</t>
    </r>
    <rPh sb="4" eb="6">
      <t>ジュキュウ</t>
    </rPh>
    <rPh sb="6" eb="8">
      <t>シカク</t>
    </rPh>
    <rPh sb="8" eb="9">
      <t>トウ</t>
    </rPh>
    <rPh sb="10" eb="12">
      <t>カクニン</t>
    </rPh>
    <phoneticPr fontId="3"/>
  </si>
  <si>
    <r>
      <t>（６）　</t>
    </r>
    <r>
      <rPr>
        <b/>
        <u/>
        <sz val="11"/>
        <color theme="1"/>
        <rFont val="ＭＳ Ｐゴシック"/>
        <family val="3"/>
        <charset val="128"/>
      </rPr>
      <t>心身の状況等の把握</t>
    </r>
    <rPh sb="4" eb="6">
      <t>シンシン</t>
    </rPh>
    <rPh sb="7" eb="10">
      <t>ジョウキョウトウ</t>
    </rPh>
    <rPh sb="11" eb="13">
      <t>ハアク</t>
    </rPh>
    <phoneticPr fontId="3"/>
  </si>
  <si>
    <r>
      <t>（７）　</t>
    </r>
    <r>
      <rPr>
        <b/>
        <u/>
        <sz val="11"/>
        <color theme="1"/>
        <rFont val="ＭＳ Ｐゴシック"/>
        <family val="3"/>
        <charset val="128"/>
      </rPr>
      <t>居宅介護支援事業者等との連携</t>
    </r>
    <rPh sb="4" eb="6">
      <t>キョタク</t>
    </rPh>
    <rPh sb="6" eb="8">
      <t>カイゴ</t>
    </rPh>
    <rPh sb="8" eb="10">
      <t>シエン</t>
    </rPh>
    <rPh sb="10" eb="14">
      <t>ジギョウシャトウ</t>
    </rPh>
    <rPh sb="16" eb="18">
      <t>レンケイ</t>
    </rPh>
    <phoneticPr fontId="3"/>
  </si>
  <si>
    <r>
      <t>（９）　</t>
    </r>
    <r>
      <rPr>
        <b/>
        <u/>
        <sz val="11"/>
        <color theme="1"/>
        <rFont val="ＭＳ Ｐゴシック"/>
        <family val="3"/>
        <charset val="128"/>
      </rPr>
      <t>居宅サービス計画等に沿ったサービス提供</t>
    </r>
    <rPh sb="4" eb="6">
      <t>キョタク</t>
    </rPh>
    <rPh sb="10" eb="12">
      <t>ケイカク</t>
    </rPh>
    <rPh sb="12" eb="13">
      <t>トウ</t>
    </rPh>
    <rPh sb="14" eb="15">
      <t>ソ</t>
    </rPh>
    <rPh sb="21" eb="23">
      <t>テイキョウ</t>
    </rPh>
    <phoneticPr fontId="3"/>
  </si>
  <si>
    <r>
      <t>（１２）　</t>
    </r>
    <r>
      <rPr>
        <b/>
        <u/>
        <sz val="11"/>
        <color theme="1"/>
        <rFont val="ＭＳ Ｐゴシック"/>
        <family val="3"/>
        <charset val="128"/>
      </rPr>
      <t>サービスの提供の記録</t>
    </r>
    <phoneticPr fontId="3"/>
  </si>
  <si>
    <r>
      <t>（１３）　</t>
    </r>
    <r>
      <rPr>
        <b/>
        <u/>
        <sz val="11"/>
        <color theme="1"/>
        <rFont val="ＭＳ Ｐゴシック"/>
        <family val="3"/>
        <charset val="128"/>
      </rPr>
      <t>利用料等の受領</t>
    </r>
    <phoneticPr fontId="3"/>
  </si>
  <si>
    <r>
      <t>　サービス提供に必要な物品（従業員が使用する手袋等）についての費用を利用者から徴収して</t>
    </r>
    <r>
      <rPr>
        <u/>
        <sz val="11"/>
        <color theme="1"/>
        <rFont val="ＭＳ Ｐ明朝"/>
        <family val="1"/>
        <charset val="128"/>
      </rPr>
      <t>いない</t>
    </r>
    <r>
      <rPr>
        <sz val="11"/>
        <color theme="1"/>
        <rFont val="ＭＳ Ｐ明朝"/>
        <family val="1"/>
        <charset val="128"/>
      </rPr>
      <t>。</t>
    </r>
    <rPh sb="5" eb="7">
      <t>テイキョウ</t>
    </rPh>
    <rPh sb="8" eb="10">
      <t>ヒツヨウ</t>
    </rPh>
    <rPh sb="11" eb="13">
      <t>ブッピン</t>
    </rPh>
    <rPh sb="24" eb="25">
      <t>トウ</t>
    </rPh>
    <phoneticPr fontId="3"/>
  </si>
  <si>
    <r>
      <t>（１７）　</t>
    </r>
    <r>
      <rPr>
        <b/>
        <u/>
        <sz val="11"/>
        <color theme="1"/>
        <rFont val="ＭＳ Ｐゴシック"/>
        <family val="3"/>
        <charset val="128"/>
      </rPr>
      <t>訪問介護計画等の作成</t>
    </r>
    <rPh sb="5" eb="7">
      <t>ホウモン</t>
    </rPh>
    <rPh sb="7" eb="9">
      <t>カイゴ</t>
    </rPh>
    <rPh sb="9" eb="11">
      <t>ケイカク</t>
    </rPh>
    <rPh sb="11" eb="12">
      <t>トウ</t>
    </rPh>
    <rPh sb="13" eb="15">
      <t>サクセイ</t>
    </rPh>
    <phoneticPr fontId="3"/>
  </si>
  <si>
    <r>
      <t>　訪問介護員等に、その同居の家族である利用者に対する訪問介護サービス等の提供をさせて</t>
    </r>
    <r>
      <rPr>
        <u/>
        <sz val="10.5"/>
        <color theme="1"/>
        <rFont val="ＭＳ 明朝"/>
        <family val="1"/>
        <charset val="128"/>
      </rPr>
      <t>いない</t>
    </r>
    <r>
      <rPr>
        <sz val="10.5"/>
        <color theme="1"/>
        <rFont val="ＭＳ 明朝"/>
        <family val="1"/>
        <charset val="128"/>
      </rPr>
      <t>。</t>
    </r>
    <rPh sb="1" eb="3">
      <t>ホウモン</t>
    </rPh>
    <rPh sb="3" eb="5">
      <t>カイゴ</t>
    </rPh>
    <rPh sb="5" eb="6">
      <t>イン</t>
    </rPh>
    <rPh sb="6" eb="7">
      <t>トウ</t>
    </rPh>
    <rPh sb="11" eb="13">
      <t>ドウキョ</t>
    </rPh>
    <rPh sb="14" eb="16">
      <t>カゾク</t>
    </rPh>
    <rPh sb="19" eb="22">
      <t>リヨウシャ</t>
    </rPh>
    <rPh sb="23" eb="24">
      <t>タイ</t>
    </rPh>
    <rPh sb="26" eb="28">
      <t>ホウモン</t>
    </rPh>
    <rPh sb="28" eb="30">
      <t>カイゴ</t>
    </rPh>
    <rPh sb="34" eb="35">
      <t>トウ</t>
    </rPh>
    <rPh sb="36" eb="38">
      <t>テイキョウ</t>
    </rPh>
    <phoneticPr fontId="3"/>
  </si>
  <si>
    <r>
      <t>（２４）　</t>
    </r>
    <r>
      <rPr>
        <b/>
        <u/>
        <sz val="11"/>
        <color theme="1"/>
        <rFont val="ＭＳ Ｐゴシック"/>
        <family val="3"/>
        <charset val="128"/>
      </rPr>
      <t>運営規程</t>
    </r>
    <rPh sb="5" eb="7">
      <t>ウンエイ</t>
    </rPh>
    <rPh sb="7" eb="9">
      <t>キテイ</t>
    </rPh>
    <phoneticPr fontId="3"/>
  </si>
  <si>
    <r>
      <t>緊急時等における対応方法　</t>
    </r>
    <r>
      <rPr>
        <sz val="10"/>
        <color indexed="10"/>
        <rFont val="ＭＳ Ｐ明朝"/>
        <family val="1"/>
        <charset val="128"/>
      </rPr>
      <t/>
    </r>
    <phoneticPr fontId="3"/>
  </si>
  <si>
    <r>
      <t>　指定訪問介護等の事業の運営に当たっては、入浴、排せつ、食事等の介護又は調理、洗濯、掃除等の家事を常に総合的に提供するものとし、介護等のうち特定の援助に偏して</t>
    </r>
    <r>
      <rPr>
        <u/>
        <sz val="11"/>
        <color theme="1"/>
        <rFont val="ＭＳ Ｐ明朝"/>
        <family val="1"/>
        <charset val="128"/>
      </rPr>
      <t>いない</t>
    </r>
    <r>
      <rPr>
        <sz val="11"/>
        <color theme="1"/>
        <rFont val="ＭＳ Ｐ明朝"/>
        <family val="1"/>
        <charset val="128"/>
      </rPr>
      <t>。</t>
    </r>
    <rPh sb="3" eb="5">
      <t>ホウモン</t>
    </rPh>
    <rPh sb="7" eb="8">
      <t>トウ</t>
    </rPh>
    <phoneticPr fontId="3"/>
  </si>
  <si>
    <r>
      <t>（２６）　</t>
    </r>
    <r>
      <rPr>
        <b/>
        <u/>
        <sz val="11"/>
        <color theme="1"/>
        <rFont val="ＭＳ Ｐゴシック"/>
        <family val="3"/>
        <charset val="128"/>
      </rPr>
      <t>勤務体制の確保等</t>
    </r>
    <rPh sb="5" eb="7">
      <t>キンム</t>
    </rPh>
    <rPh sb="7" eb="9">
      <t>タイセイ</t>
    </rPh>
    <rPh sb="10" eb="12">
      <t>カクホ</t>
    </rPh>
    <rPh sb="12" eb="13">
      <t>トウ</t>
    </rPh>
    <phoneticPr fontId="3"/>
  </si>
  <si>
    <r>
      <t>　重要事項を事業所のウェブサイトに掲載している。
　</t>
    </r>
    <r>
      <rPr>
        <sz val="9"/>
        <color theme="1"/>
        <rFont val="ＭＳ Ｐ明朝"/>
        <family val="1"/>
        <charset val="128"/>
      </rPr>
      <t>※ウェブサイトとは、法人のホームページ等又は介護サービス情報公表システムのことをいう。</t>
    </r>
    <r>
      <rPr>
        <sz val="11"/>
        <color theme="1"/>
        <rFont val="ＭＳ Ｐ明朝"/>
        <family val="1"/>
        <charset val="128"/>
      </rPr>
      <t xml:space="preserve">
　</t>
    </r>
    <r>
      <rPr>
        <sz val="9"/>
        <color theme="1"/>
        <rFont val="ＭＳ Ｐ明朝"/>
        <family val="1"/>
        <charset val="128"/>
      </rPr>
      <t>※令和７年度より義務付け</t>
    </r>
    <phoneticPr fontId="3"/>
  </si>
  <si>
    <r>
      <t>（３０）　</t>
    </r>
    <r>
      <rPr>
        <b/>
        <u/>
        <sz val="11"/>
        <color theme="1"/>
        <rFont val="ＭＳ Ｐゴシック"/>
        <family val="3"/>
        <charset val="128"/>
      </rPr>
      <t>秘密保持等</t>
    </r>
    <rPh sb="5" eb="7">
      <t>ヒミツ</t>
    </rPh>
    <rPh sb="7" eb="9">
      <t>ホジ</t>
    </rPh>
    <rPh sb="9" eb="10">
      <t>トウ</t>
    </rPh>
    <phoneticPr fontId="3"/>
  </si>
  <si>
    <r>
      <t>（３１）　</t>
    </r>
    <r>
      <rPr>
        <b/>
        <u/>
        <sz val="11"/>
        <color theme="1"/>
        <rFont val="ＭＳ Ｐゴシック"/>
        <family val="3"/>
        <charset val="128"/>
      </rPr>
      <t>広告</t>
    </r>
    <rPh sb="5" eb="7">
      <t>コウコク</t>
    </rPh>
    <phoneticPr fontId="3"/>
  </si>
  <si>
    <r>
      <t>　居宅介護支援事業者（介護予防支援事業者）又はその従業者に対し、利用者に対して特定の事業者によるサービスを利用させることの対償として、金品その他の財産上の利益を供与して</t>
    </r>
    <r>
      <rPr>
        <u/>
        <sz val="11"/>
        <color theme="1"/>
        <rFont val="ＭＳ Ｐ明朝"/>
        <family val="1"/>
        <charset val="128"/>
      </rPr>
      <t>いない</t>
    </r>
    <r>
      <rPr>
        <sz val="11"/>
        <color theme="1"/>
        <rFont val="ＭＳ Ｐ明朝"/>
        <family val="1"/>
        <charset val="128"/>
      </rPr>
      <t xml:space="preserve">。 </t>
    </r>
    <phoneticPr fontId="3"/>
  </si>
  <si>
    <r>
      <t>（３４）　</t>
    </r>
    <r>
      <rPr>
        <b/>
        <u/>
        <sz val="11"/>
        <color theme="1"/>
        <rFont val="ＭＳ Ｐゴシック"/>
        <family val="3"/>
        <charset val="128"/>
      </rPr>
      <t>苦情処理</t>
    </r>
    <rPh sb="5" eb="7">
      <t>クジョウ</t>
    </rPh>
    <rPh sb="7" eb="9">
      <t>ショリ</t>
    </rPh>
    <phoneticPr fontId="3"/>
  </si>
  <si>
    <r>
      <t xml:space="preserve">　提供したサービスに関する利用者からの苦情に関して、市町村が派遣する者が相談及び援助を行う事業やその他市町村が実施する事業に協力するよう努めている。
</t>
    </r>
    <r>
      <rPr>
        <sz val="10"/>
        <color theme="1"/>
        <rFont val="ＭＳ Ｐ明朝"/>
        <family val="1"/>
        <charset val="128"/>
      </rPr>
      <t>※「市町村が実施する事業」には、介護相談員派遣事業のほか、老人クラブ、婦人会、その他非営利団体や住民の協力を得て行う事業等が該当します。</t>
    </r>
    <rPh sb="1" eb="3">
      <t>テイキョウ</t>
    </rPh>
    <rPh sb="10" eb="11">
      <t>カン</t>
    </rPh>
    <rPh sb="13" eb="16">
      <t>リヨウシャ</t>
    </rPh>
    <rPh sb="19" eb="21">
      <t>クジョウ</t>
    </rPh>
    <rPh sb="22" eb="23">
      <t>カン</t>
    </rPh>
    <rPh sb="26" eb="29">
      <t>シチョウソン</t>
    </rPh>
    <rPh sb="30" eb="32">
      <t>ハケン</t>
    </rPh>
    <rPh sb="34" eb="35">
      <t>モノ</t>
    </rPh>
    <rPh sb="36" eb="38">
      <t>ソウダン</t>
    </rPh>
    <rPh sb="38" eb="39">
      <t>オヨ</t>
    </rPh>
    <rPh sb="40" eb="42">
      <t>エンジョ</t>
    </rPh>
    <rPh sb="43" eb="44">
      <t>オコナ</t>
    </rPh>
    <rPh sb="45" eb="47">
      <t>ジギョウ</t>
    </rPh>
    <rPh sb="50" eb="51">
      <t>タ</t>
    </rPh>
    <rPh sb="51" eb="52">
      <t>シ</t>
    </rPh>
    <rPh sb="52" eb="53">
      <t>チョウ</t>
    </rPh>
    <rPh sb="53" eb="54">
      <t>ソン</t>
    </rPh>
    <rPh sb="55" eb="57">
      <t>ジッシ</t>
    </rPh>
    <rPh sb="59" eb="61">
      <t>ジギョウ</t>
    </rPh>
    <rPh sb="62" eb="64">
      <t>キョウリョク</t>
    </rPh>
    <rPh sb="68" eb="69">
      <t>ツト</t>
    </rPh>
    <phoneticPr fontId="3"/>
  </si>
  <si>
    <r>
      <t>（３６）　</t>
    </r>
    <r>
      <rPr>
        <b/>
        <u/>
        <sz val="11"/>
        <color theme="1"/>
        <rFont val="ＭＳ Ｐゴシック"/>
        <family val="3"/>
        <charset val="128"/>
      </rPr>
      <t>事故発生時の対応</t>
    </r>
    <rPh sb="5" eb="7">
      <t>ジコ</t>
    </rPh>
    <rPh sb="7" eb="9">
      <t>ハッセイ</t>
    </rPh>
    <rPh sb="9" eb="10">
      <t>ジ</t>
    </rPh>
    <rPh sb="11" eb="13">
      <t>タイオウ</t>
    </rPh>
    <phoneticPr fontId="3"/>
  </si>
  <si>
    <r>
      <t>　事業所の運営について、暴力団、暴力団員等から支配的な影響を</t>
    </r>
    <r>
      <rPr>
        <u/>
        <sz val="11"/>
        <color theme="1"/>
        <rFont val="ＭＳ Ｐ明朝"/>
        <family val="1"/>
        <charset val="128"/>
      </rPr>
      <t>受けていない</t>
    </r>
    <r>
      <rPr>
        <sz val="11"/>
        <color theme="1"/>
        <rFont val="ＭＳ Ｐ明朝"/>
        <family val="1"/>
        <charset val="128"/>
      </rPr>
      <t>。</t>
    </r>
    <rPh sb="1" eb="4">
      <t>ジギョウショ</t>
    </rPh>
    <rPh sb="5" eb="7">
      <t>ウンエイ</t>
    </rPh>
    <rPh sb="12" eb="15">
      <t>ボウリョクダン</t>
    </rPh>
    <rPh sb="16" eb="19">
      <t>ボウリョクダン</t>
    </rPh>
    <rPh sb="19" eb="20">
      <t>イン</t>
    </rPh>
    <rPh sb="20" eb="21">
      <t>トウ</t>
    </rPh>
    <rPh sb="23" eb="26">
      <t>シハイテキ</t>
    </rPh>
    <rPh sb="27" eb="29">
      <t>エイキョウ</t>
    </rPh>
    <rPh sb="30" eb="31">
      <t>ウ</t>
    </rPh>
    <phoneticPr fontId="3"/>
  </si>
  <si>
    <r>
      <t xml:space="preserve">  １人の利用者に対して複数の訪問介護員等が交代して訪問介護を行った場合も、１回の訪問介護としてその合計の所要時間に応じた所定単位数を算定している。
</t>
    </r>
    <r>
      <rPr>
        <sz val="10"/>
        <color theme="1"/>
        <rFont val="ＭＳ Ｐ明朝"/>
        <family val="1"/>
        <charset val="128"/>
      </rPr>
      <t>※訪問介護員等ごとに複数回の訪問介護として算定していない。</t>
    </r>
    <phoneticPr fontId="3"/>
  </si>
  <si>
    <r>
      <t>　指定定期巡回・随時対応型訪問介護看護事業所と一体的に運営をしている事業所である又は、指定定期巡回・随時対応型訪問介護看護の指定を併せて受ける計画を策定している。（要介護１～２の利用者に対して提供する場合は、指定巡回・随時対応型訪問看護事業所と一体的に運営しているものに限る。）　
　　　　　　　　　　　　　　　　　　　　　</t>
    </r>
    <r>
      <rPr>
        <u/>
        <sz val="11"/>
        <color theme="1"/>
        <rFont val="ＭＳ Ｐ明朝"/>
        <family val="1"/>
        <charset val="128"/>
      </rPr>
      <t>指定（予定）年月日　:　　　　年　　　　月　　　　日</t>
    </r>
    <rPh sb="177" eb="178">
      <t>ネン</t>
    </rPh>
    <rPh sb="182" eb="183">
      <t>ツキ</t>
    </rPh>
    <rPh sb="187" eb="188">
      <t>ヒ</t>
    </rPh>
    <phoneticPr fontId="3"/>
  </si>
  <si>
    <r>
      <t>　サービスは、排泄介助、体位交換、服薬介助、起床介助、就寝介助等の利用者の生活にとって定期的に必要な短時間の身体介護を想定しており、訪問介護の内容が単なる本人の安否確認や健康チェックで、それに伴い若干の身体介護を行う場合には</t>
    </r>
    <r>
      <rPr>
        <u/>
        <sz val="11"/>
        <color theme="1"/>
        <rFont val="ＭＳ Ｐ明朝"/>
        <family val="1"/>
        <charset val="128"/>
      </rPr>
      <t>算定していない。</t>
    </r>
    <rPh sb="7" eb="9">
      <t>ハイセツ</t>
    </rPh>
    <rPh sb="9" eb="11">
      <t>カイジョ</t>
    </rPh>
    <rPh sb="12" eb="16">
      <t>タイイコウカン</t>
    </rPh>
    <rPh sb="17" eb="19">
      <t>フクヤク</t>
    </rPh>
    <rPh sb="19" eb="21">
      <t>カイジョ</t>
    </rPh>
    <rPh sb="22" eb="24">
      <t>キショウ</t>
    </rPh>
    <rPh sb="24" eb="26">
      <t>カイジョ</t>
    </rPh>
    <rPh sb="27" eb="29">
      <t>シュウシン</t>
    </rPh>
    <rPh sb="29" eb="31">
      <t>カイジョ</t>
    </rPh>
    <rPh sb="31" eb="32">
      <t>トウ</t>
    </rPh>
    <rPh sb="33" eb="36">
      <t>リヨウシャ</t>
    </rPh>
    <rPh sb="37" eb="39">
      <t>セイカツ</t>
    </rPh>
    <rPh sb="43" eb="46">
      <t>テイキテキ</t>
    </rPh>
    <rPh sb="47" eb="49">
      <t>ヒツヨウ</t>
    </rPh>
    <rPh sb="50" eb="53">
      <t>タンジカン</t>
    </rPh>
    <rPh sb="54" eb="56">
      <t>シンタイ</t>
    </rPh>
    <rPh sb="56" eb="58">
      <t>カイゴ</t>
    </rPh>
    <rPh sb="59" eb="61">
      <t>ソウテイ</t>
    </rPh>
    <rPh sb="66" eb="70">
      <t>ホ</t>
    </rPh>
    <rPh sb="71" eb="73">
      <t>ナイヨウ</t>
    </rPh>
    <rPh sb="74" eb="75">
      <t>タン</t>
    </rPh>
    <rPh sb="77" eb="79">
      <t>ホンニン</t>
    </rPh>
    <rPh sb="80" eb="82">
      <t>アンピ</t>
    </rPh>
    <rPh sb="82" eb="84">
      <t>カクニン</t>
    </rPh>
    <rPh sb="85" eb="87">
      <t>ケンコウ</t>
    </rPh>
    <rPh sb="96" eb="97">
      <t>トモナ</t>
    </rPh>
    <rPh sb="98" eb="100">
      <t>ジャッカン</t>
    </rPh>
    <rPh sb="101" eb="103">
      <t>シンタイ</t>
    </rPh>
    <rPh sb="103" eb="105">
      <t>カイゴ</t>
    </rPh>
    <rPh sb="106" eb="107">
      <t>オコナ</t>
    </rPh>
    <rPh sb="108" eb="110">
      <t>バアイ</t>
    </rPh>
    <rPh sb="112" eb="114">
      <t>サンテイ</t>
    </rPh>
    <phoneticPr fontId="3"/>
  </si>
  <si>
    <r>
      <t>５　加算　　</t>
    </r>
    <r>
      <rPr>
        <sz val="10"/>
        <color theme="1"/>
        <rFont val="ＭＳ Ｐゴシック"/>
        <family val="3"/>
        <charset val="128"/>
      </rPr>
      <t>（算定している加算について点検を行ってください。）</t>
    </r>
    <rPh sb="2" eb="3">
      <t>カ</t>
    </rPh>
    <rPh sb="3" eb="4">
      <t>ザン</t>
    </rPh>
    <rPh sb="7" eb="9">
      <t>サンテイ</t>
    </rPh>
    <rPh sb="13" eb="15">
      <t>カサン</t>
    </rPh>
    <rPh sb="19" eb="21">
      <t>テンケン</t>
    </rPh>
    <rPh sb="22" eb="23">
      <t>オコナ</t>
    </rPh>
    <phoneticPr fontId="3"/>
  </si>
  <si>
    <t>　事業所のすべての訪問介護員等に対し、訪問介護員等・サービス提供責任者ごとに研修計画を策定し、当該計画に従い、研修（外部における研修を含む）を実施又は実施することを予定している。　</t>
    <rPh sb="30" eb="32">
      <t>テイキョウ</t>
    </rPh>
    <rPh sb="32" eb="35">
      <t>セキニンシャ</t>
    </rPh>
    <phoneticPr fontId="3"/>
  </si>
  <si>
    <t>　（Ⅰ）を算定する場合はＡ及びＢの両方を、（Ⅱ）を算定する場合はＡ又はＢのいずれかを、（Ⅲ）又は（Ⅳ）を算定する場合はＣ又はＤのいずれかを満たしている。</t>
    <rPh sb="13" eb="14">
      <t>オヨ</t>
    </rPh>
    <rPh sb="33" eb="34">
      <t>マタ</t>
    </rPh>
    <rPh sb="46" eb="47">
      <t>マタ</t>
    </rPh>
    <rPh sb="52" eb="54">
      <t>サンテイ</t>
    </rPh>
    <rPh sb="56" eb="58">
      <t>バアイ</t>
    </rPh>
    <rPh sb="60" eb="61">
      <t>マタ</t>
    </rPh>
    <phoneticPr fontId="3"/>
  </si>
  <si>
    <t>　緊急に生活援助と通院介助を行った場合は算定していない。</t>
    <rPh sb="1" eb="3">
      <t>キンキュウ</t>
    </rPh>
    <rPh sb="4" eb="6">
      <t>セイカツ</t>
    </rPh>
    <rPh sb="6" eb="8">
      <t>エンジョ</t>
    </rPh>
    <rPh sb="9" eb="11">
      <t>ツウイン</t>
    </rPh>
    <rPh sb="11" eb="13">
      <t>カイジョ</t>
    </rPh>
    <rPh sb="14" eb="15">
      <t>オコナ</t>
    </rPh>
    <rPh sb="17" eb="19">
      <t>バアイ</t>
    </rPh>
    <rPh sb="20" eb="22">
      <t>サンテイ</t>
    </rPh>
    <phoneticPr fontId="3"/>
  </si>
  <si>
    <t>　緊急時訪問介護加算の対象となる指定訪問介護の提供を行った場合は、指定居宅サービス基準第１９条に基づき、要請のあった時間、要請の内容、当該訪問介護の提供時刻及び緊急時訪問介護加算の算定対象である旨等を記録している。</t>
    <rPh sb="33" eb="35">
      <t>シテイ</t>
    </rPh>
    <rPh sb="35" eb="37">
      <t>キョタク</t>
    </rPh>
    <rPh sb="41" eb="43">
      <t>キジュン</t>
    </rPh>
    <phoneticPr fontId="3"/>
  </si>
  <si>
    <r>
      <t>　利用者に対して、指定訪問リハビリテーション事業所、指定通所リハビリテーション事業所又はリハビリテーションを実施している医療提供施設（病院、診療所、介護老人保健施設、介護医療院、調剤を実施する薬局その他の医療を提供する施設　病院にあっては、許可病床数200床未満のもの又は当該病院を中心とした半径４㎞以内に診療所が存在しないものに限る。)の医師、理学療法士、作業療法士又は言語聴覚士（以下「理学療法士等」という。）が、指定訪問リハビリテーション、指定通所リハビリテーション等の一環として当該利用者の居宅を訪問する際にサービス提供責任者が同行する等により、当該理学療法士等と利用者の身体の状況等の評価を共同して行い、かつ、</t>
    </r>
    <r>
      <rPr>
        <u/>
        <sz val="11"/>
        <color theme="1"/>
        <rFont val="ＭＳ Ｐ明朝"/>
        <family val="1"/>
        <charset val="128"/>
      </rPr>
      <t>生活機能の向上を目的とした訪問介護計画を作成した</t>
    </r>
    <r>
      <rPr>
        <sz val="11"/>
        <color theme="1"/>
        <rFont val="ＭＳ Ｐ明朝"/>
        <family val="1"/>
        <charset val="128"/>
      </rPr>
      <t>場合であって、当該理学療法士等と連携し、当該訪問介護計画に基づく指定訪問介護を行ったときは、初回の当該指定訪問介護が行われた日の属する月以降３月の間、１月につき所定単位を算定している。</t>
    </r>
    <rPh sb="1" eb="4">
      <t>リヨウシャ</t>
    </rPh>
    <rPh sb="5" eb="6">
      <t>タイ</t>
    </rPh>
    <rPh sb="9" eb="11">
      <t>シテイ</t>
    </rPh>
    <rPh sb="11" eb="13">
      <t>ホウモン</t>
    </rPh>
    <rPh sb="22" eb="24">
      <t>ジギョウ</t>
    </rPh>
    <rPh sb="24" eb="25">
      <t>ショ</t>
    </rPh>
    <rPh sb="41" eb="42">
      <t>ショ</t>
    </rPh>
    <rPh sb="42" eb="43">
      <t>マタ</t>
    </rPh>
    <rPh sb="54" eb="56">
      <t>ジッシ</t>
    </rPh>
    <rPh sb="60" eb="62">
      <t>イリョウ</t>
    </rPh>
    <rPh sb="62" eb="64">
      <t>テイキョウ</t>
    </rPh>
    <rPh sb="64" eb="66">
      <t>シセツ</t>
    </rPh>
    <rPh sb="67" eb="69">
      <t>ビョウイン</t>
    </rPh>
    <rPh sb="70" eb="73">
      <t>シンリョウジョ</t>
    </rPh>
    <rPh sb="74" eb="76">
      <t>カイゴ</t>
    </rPh>
    <rPh sb="76" eb="78">
      <t>ロウジン</t>
    </rPh>
    <rPh sb="78" eb="80">
      <t>ホケン</t>
    </rPh>
    <rPh sb="80" eb="82">
      <t>シセツ</t>
    </rPh>
    <rPh sb="83" eb="85">
      <t>カイゴ</t>
    </rPh>
    <rPh sb="85" eb="87">
      <t>イリョウ</t>
    </rPh>
    <rPh sb="87" eb="88">
      <t>イン</t>
    </rPh>
    <rPh sb="89" eb="91">
      <t>チョウザイ</t>
    </rPh>
    <rPh sb="92" eb="94">
      <t>ジッシ</t>
    </rPh>
    <rPh sb="96" eb="98">
      <t>ヤッキョク</t>
    </rPh>
    <rPh sb="100" eb="101">
      <t>タ</t>
    </rPh>
    <rPh sb="102" eb="104">
      <t>イリョウ</t>
    </rPh>
    <rPh sb="105" eb="107">
      <t>テイキョウ</t>
    </rPh>
    <rPh sb="109" eb="111">
      <t>シセツ</t>
    </rPh>
    <rPh sb="112" eb="114">
      <t>ビョウイン</t>
    </rPh>
    <rPh sb="120" eb="122">
      <t>キョカ</t>
    </rPh>
    <rPh sb="122" eb="125">
      <t>ビョウショウスウ</t>
    </rPh>
    <rPh sb="128" eb="129">
      <t>ショウ</t>
    </rPh>
    <rPh sb="129" eb="131">
      <t>ミマン</t>
    </rPh>
    <rPh sb="134" eb="135">
      <t>マタ</t>
    </rPh>
    <rPh sb="136" eb="138">
      <t>トウガイ</t>
    </rPh>
    <rPh sb="138" eb="140">
      <t>ビョウイン</t>
    </rPh>
    <rPh sb="141" eb="143">
      <t>チュウシン</t>
    </rPh>
    <rPh sb="146" eb="148">
      <t>ハンケイ</t>
    </rPh>
    <rPh sb="150" eb="152">
      <t>イナイ</t>
    </rPh>
    <rPh sb="153" eb="156">
      <t>シンリョウジョ</t>
    </rPh>
    <rPh sb="157" eb="159">
      <t>ソンザイ</t>
    </rPh>
    <rPh sb="165" eb="166">
      <t>カギ</t>
    </rPh>
    <rPh sb="170" eb="172">
      <t>イシ</t>
    </rPh>
    <rPh sb="173" eb="175">
      <t>リガク</t>
    </rPh>
    <rPh sb="175" eb="178">
      <t>リョウホウシ</t>
    </rPh>
    <rPh sb="209" eb="211">
      <t>シテイ</t>
    </rPh>
    <rPh sb="211" eb="213">
      <t>ホウモン</t>
    </rPh>
    <rPh sb="223" eb="225">
      <t>シテイ</t>
    </rPh>
    <rPh sb="225" eb="227">
      <t>ツウショ</t>
    </rPh>
    <rPh sb="236" eb="237">
      <t>トウ</t>
    </rPh>
    <rPh sb="238" eb="240">
      <t>イッカン</t>
    </rPh>
    <rPh sb="243" eb="245">
      <t>トウガイ</t>
    </rPh>
    <rPh sb="245" eb="248">
      <t>リヨウシャ</t>
    </rPh>
    <rPh sb="249" eb="251">
      <t>キョタク</t>
    </rPh>
    <rPh sb="252" eb="254">
      <t>ホウモン</t>
    </rPh>
    <rPh sb="256" eb="257">
      <t>サイ</t>
    </rPh>
    <rPh sb="262" eb="264">
      <t>テイキョウ</t>
    </rPh>
    <rPh sb="264" eb="267">
      <t>セキニンシャ</t>
    </rPh>
    <rPh sb="268" eb="270">
      <t>ドウコウ</t>
    </rPh>
    <rPh sb="272" eb="273">
      <t>トウ</t>
    </rPh>
    <rPh sb="277" eb="279">
      <t>トウガイ</t>
    </rPh>
    <rPh sb="279" eb="281">
      <t>リガク</t>
    </rPh>
    <rPh sb="281" eb="284">
      <t>リョウホウシ</t>
    </rPh>
    <rPh sb="284" eb="285">
      <t>トウ</t>
    </rPh>
    <rPh sb="286" eb="289">
      <t>リヨウシャ</t>
    </rPh>
    <rPh sb="290" eb="292">
      <t>シンタイ</t>
    </rPh>
    <rPh sb="293" eb="295">
      <t>ジョウキョウ</t>
    </rPh>
    <rPh sb="295" eb="296">
      <t>トウ</t>
    </rPh>
    <rPh sb="297" eb="299">
      <t>ヒョウカ</t>
    </rPh>
    <rPh sb="300" eb="302">
      <t>キョウドウ</t>
    </rPh>
    <rPh sb="304" eb="305">
      <t>オコナ</t>
    </rPh>
    <rPh sb="310" eb="312">
      <t>セイカツ</t>
    </rPh>
    <rPh sb="312" eb="314">
      <t>キノウ</t>
    </rPh>
    <rPh sb="315" eb="317">
      <t>コウジョウ</t>
    </rPh>
    <rPh sb="318" eb="320">
      <t>モクテキ</t>
    </rPh>
    <rPh sb="323" eb="325">
      <t>ホウモン</t>
    </rPh>
    <rPh sb="325" eb="327">
      <t>カイゴ</t>
    </rPh>
    <rPh sb="327" eb="329">
      <t>ケイカク</t>
    </rPh>
    <rPh sb="330" eb="332">
      <t>サクセイ</t>
    </rPh>
    <rPh sb="334" eb="336">
      <t>バアイ</t>
    </rPh>
    <rPh sb="341" eb="343">
      <t>トウガイ</t>
    </rPh>
    <rPh sb="343" eb="345">
      <t>リガク</t>
    </rPh>
    <rPh sb="345" eb="349">
      <t>リョウホウシトウ</t>
    </rPh>
    <rPh sb="350" eb="352">
      <t>レンケイ</t>
    </rPh>
    <rPh sb="354" eb="356">
      <t>トウガイ</t>
    </rPh>
    <rPh sb="356" eb="358">
      <t>ホウモン</t>
    </rPh>
    <rPh sb="358" eb="360">
      <t>カイゴ</t>
    </rPh>
    <rPh sb="360" eb="362">
      <t>ケイカク</t>
    </rPh>
    <rPh sb="363" eb="364">
      <t>モト</t>
    </rPh>
    <rPh sb="366" eb="368">
      <t>シテイ</t>
    </rPh>
    <rPh sb="368" eb="370">
      <t>ホウモン</t>
    </rPh>
    <rPh sb="370" eb="372">
      <t>カイゴ</t>
    </rPh>
    <rPh sb="373" eb="374">
      <t>オコナ</t>
    </rPh>
    <rPh sb="380" eb="382">
      <t>ショカイ</t>
    </rPh>
    <rPh sb="383" eb="385">
      <t>トウガイ</t>
    </rPh>
    <rPh sb="385" eb="387">
      <t>シテイ</t>
    </rPh>
    <rPh sb="387" eb="389">
      <t>ホウモン</t>
    </rPh>
    <rPh sb="389" eb="391">
      <t>カイゴ</t>
    </rPh>
    <rPh sb="392" eb="393">
      <t>オコナ</t>
    </rPh>
    <rPh sb="396" eb="397">
      <t>ヒ</t>
    </rPh>
    <rPh sb="398" eb="399">
      <t>ゾク</t>
    </rPh>
    <rPh sb="401" eb="402">
      <t>ツキ</t>
    </rPh>
    <rPh sb="402" eb="404">
      <t>イコウ</t>
    </rPh>
    <rPh sb="405" eb="406">
      <t>ツキ</t>
    </rPh>
    <rPh sb="407" eb="408">
      <t>アイダ</t>
    </rPh>
    <rPh sb="410" eb="411">
      <t>ツキ</t>
    </rPh>
    <rPh sb="414" eb="416">
      <t>ショテイ</t>
    </rPh>
    <rPh sb="416" eb="418">
      <t>タンイ</t>
    </rPh>
    <rPh sb="419" eb="421">
      <t>サンテイ</t>
    </rPh>
    <phoneticPr fontId="3"/>
  </si>
  <si>
    <t>　事業所における利用者の総数のうち、日常生活自立度Ⅱ以上の者（日常生活に支障を来すおそれのある症状若しくは行動が認められることから介護を必要とする認知症の者（以下この号において「対象者」という。））の占める割合が２分の１以上である。</t>
    <rPh sb="1" eb="4">
      <t>ジギョウショ</t>
    </rPh>
    <rPh sb="8" eb="11">
      <t>リヨウシャ</t>
    </rPh>
    <rPh sb="12" eb="14">
      <t>ソウスウ</t>
    </rPh>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</si>
  <si>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color theme="1"/>
        <rFont val="ＭＳ Ｐ明朝"/>
        <family val="1"/>
        <charset val="128"/>
      </rPr>
      <t>※新加算Ⅰ～Ⅳまでのいずれかの算定以前に、「旧ベースアップ等加算」又は「新加算Ⅴ(2)、(4)、(7)、(9)若しくは(13)」を算定していた事業所については適用しない。</t>
    </r>
    <rPh sb="11" eb="12">
      <t>キュウ</t>
    </rPh>
    <rPh sb="18" eb="19">
      <t>トウ</t>
    </rPh>
    <rPh sb="19" eb="21">
      <t>カサン</t>
    </rPh>
    <rPh sb="21" eb="23">
      <t>ソウトウ</t>
    </rPh>
    <rPh sb="24" eb="26">
      <t>チンギン</t>
    </rPh>
    <rPh sb="26" eb="28">
      <t>カイゼン</t>
    </rPh>
    <rPh sb="33" eb="36">
      <t>ゼンネンド</t>
    </rPh>
    <rPh sb="37" eb="39">
      <t>ヒカク</t>
    </rPh>
    <rPh sb="41" eb="42">
      <t>キュウ</t>
    </rPh>
    <rPh sb="48" eb="49">
      <t>トウ</t>
    </rPh>
    <rPh sb="49" eb="51">
      <t>カサン</t>
    </rPh>
    <rPh sb="51" eb="53">
      <t>ソウトウ</t>
    </rPh>
    <rPh sb="54" eb="56">
      <t>カサン</t>
    </rPh>
    <rPh sb="56" eb="57">
      <t>ガク</t>
    </rPh>
    <rPh sb="59" eb="60">
      <t>ブン</t>
    </rPh>
    <rPh sb="62" eb="64">
      <t>イジョウ</t>
    </rPh>
    <rPh sb="65" eb="66">
      <t>アラ</t>
    </rPh>
    <rPh sb="68" eb="71">
      <t>キホンキュウ</t>
    </rPh>
    <rPh sb="71" eb="72">
      <t>トウ</t>
    </rPh>
    <rPh sb="73" eb="75">
      <t>カイゼン</t>
    </rPh>
    <rPh sb="76" eb="78">
      <t>ゲッキュウ</t>
    </rPh>
    <rPh sb="79" eb="81">
      <t>ヒキア</t>
    </rPh>
    <rPh sb="84" eb="85">
      <t>オコナ</t>
    </rPh>
    <rPh sb="93" eb="94">
      <t>シン</t>
    </rPh>
    <rPh sb="94" eb="96">
      <t>カサン</t>
    </rPh>
    <rPh sb="107" eb="109">
      <t>サンテイ</t>
    </rPh>
    <rPh sb="109" eb="111">
      <t>イゼン</t>
    </rPh>
    <rPh sb="114" eb="115">
      <t>キュウ</t>
    </rPh>
    <rPh sb="121" eb="122">
      <t>トウ</t>
    </rPh>
    <rPh sb="122" eb="124">
      <t>カサン</t>
    </rPh>
    <rPh sb="125" eb="126">
      <t>マタ</t>
    </rPh>
    <rPh sb="128" eb="129">
      <t>シン</t>
    </rPh>
    <rPh sb="129" eb="131">
      <t>カサン</t>
    </rPh>
    <rPh sb="147" eb="148">
      <t>モ</t>
    </rPh>
    <rPh sb="157" eb="159">
      <t>サンテイ</t>
    </rPh>
    <rPh sb="163" eb="166">
      <t>ジギョウショ</t>
    </rPh>
    <rPh sb="171" eb="173">
      <t>テキヨウ</t>
    </rPh>
    <phoneticPr fontId="3"/>
  </si>
  <si>
    <t>（３）　同一建物等に居住する利用者に対する減算</t>
    <rPh sb="4" eb="6">
      <t>ドウイツ</t>
    </rPh>
    <rPh sb="6" eb="8">
      <t>タテモノ</t>
    </rPh>
    <rPh sb="8" eb="9">
      <t>トウ</t>
    </rPh>
    <rPh sb="10" eb="12">
      <t>キョジュウ</t>
    </rPh>
    <rPh sb="14" eb="17">
      <t>リヨウシャ</t>
    </rPh>
    <rPh sb="18" eb="19">
      <t>タイ</t>
    </rPh>
    <rPh sb="21" eb="23">
      <t>ゲンサン</t>
    </rPh>
    <phoneticPr fontId="3"/>
  </si>
  <si>
    <t>～この点検書は、運営指導時等に拝見することがあります。～</t>
    <rPh sb="8" eb="10">
      <t>ウンエイ</t>
    </rPh>
    <rPh sb="10" eb="12">
      <t>シドウ</t>
    </rPh>
    <phoneticPr fontId="3"/>
  </si>
  <si>
    <r>
      <t>令和７年度　運 営</t>
    </r>
    <r>
      <rPr>
        <b/>
        <sz val="23.5"/>
        <color theme="1"/>
        <rFont val="Century"/>
        <family val="1"/>
      </rPr>
      <t xml:space="preserve"> </t>
    </r>
    <r>
      <rPr>
        <b/>
        <sz val="23.5"/>
        <color theme="1"/>
        <rFont val="MS Gothic"/>
        <family val="3"/>
        <charset val="128"/>
      </rPr>
      <t>状 況 点 検 書</t>
    </r>
    <rPh sb="0" eb="2">
      <t>レイワ</t>
    </rPh>
    <rPh sb="3" eb="5">
      <t>ネンド</t>
    </rPh>
    <phoneticPr fontId="3"/>
  </si>
  <si>
    <t>　利用者に関する情報若しくは、サービス提供に当たっての留意事項の伝達又は当該事業所における訪問介護員等の技術指導を目的とした会議を定期的に開催している。</t>
    <rPh sb="1" eb="4">
      <t>リヨウシャ</t>
    </rPh>
    <rPh sb="5" eb="6">
      <t>カン</t>
    </rPh>
    <rPh sb="8" eb="10">
      <t>ジョウホウ</t>
    </rPh>
    <rPh sb="10" eb="11">
      <t>モ</t>
    </rPh>
    <rPh sb="19" eb="21">
      <t>テイキョウ</t>
    </rPh>
    <rPh sb="22" eb="23">
      <t>ア</t>
    </rPh>
    <rPh sb="27" eb="29">
      <t>リュウイ</t>
    </rPh>
    <rPh sb="29" eb="31">
      <t>ジコウ</t>
    </rPh>
    <rPh sb="32" eb="34">
      <t>デンタツ</t>
    </rPh>
    <rPh sb="34" eb="35">
      <t>マタ</t>
    </rPh>
    <rPh sb="50" eb="51">
      <t>トウ</t>
    </rPh>
    <phoneticPr fontId="3"/>
  </si>
  <si>
    <t>　また、訪問介護員等から適宜受けるサービス提供終了後の報告内容について、サービス提供責任者は、文書（電磁的記録を含む）にて記録を保存している。</t>
    <rPh sb="50" eb="53">
      <t>デンジテキ</t>
    </rPh>
    <rPh sb="53" eb="55">
      <t>キロク</t>
    </rPh>
    <rPh sb="56" eb="57">
      <t>フク</t>
    </rPh>
    <phoneticPr fontId="3"/>
  </si>
  <si>
    <t>　サービス提供中に利用者の病状の急変が生じた場合など、緊急時等の対応方法について、利用者に文書等により明示されている。
　また、当該事業所における緊急時等の対応方針、緊急時の連絡先及び対応可能時間等を記載した文書（重要事項説明書等）を利用者に交付し、説明を行っている。</t>
    <rPh sb="107" eb="114">
      <t>ジュウヨウジコウセツメイショ</t>
    </rPh>
    <rPh sb="114" eb="115">
      <t>トウ</t>
    </rPh>
    <phoneticPr fontId="3"/>
  </si>
  <si>
    <t>（２）　業務継続計画未策定減算</t>
    <rPh sb="4" eb="6">
      <t>ギョウム</t>
    </rPh>
    <rPh sb="6" eb="8">
      <t>ケイゾク</t>
    </rPh>
    <rPh sb="8" eb="10">
      <t>ケイカク</t>
    </rPh>
    <rPh sb="10" eb="11">
      <t>ミ</t>
    </rPh>
    <rPh sb="11" eb="13">
      <t>サクテイ</t>
    </rPh>
    <rPh sb="13" eb="15">
      <t>ゲンサン</t>
    </rPh>
    <phoneticPr fontId="3"/>
  </si>
  <si>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Ph sb="25" eb="26">
      <t>シン</t>
    </rPh>
    <rPh sb="26" eb="28">
      <t>カサン</t>
    </rPh>
    <rPh sb="30" eb="32">
      <t>カサン</t>
    </rPh>
    <rPh sb="32" eb="33">
      <t>ガク</t>
    </rPh>
    <rPh sb="35" eb="36">
      <t>ブン</t>
    </rPh>
    <rPh sb="38" eb="40">
      <t>イジョウ</t>
    </rPh>
    <rPh sb="41" eb="44">
      <t>キホンキュウ</t>
    </rPh>
    <rPh sb="44" eb="45">
      <t>マタ</t>
    </rPh>
    <rPh sb="46" eb="47">
      <t>キ</t>
    </rPh>
    <rPh sb="50" eb="52">
      <t>マイツキ</t>
    </rPh>
    <rPh sb="52" eb="54">
      <t>シハラ</t>
    </rPh>
    <rPh sb="57" eb="59">
      <t>テアテ</t>
    </rPh>
    <rPh sb="60" eb="62">
      <t>キホン</t>
    </rPh>
    <rPh sb="63" eb="64">
      <t>ナド</t>
    </rPh>
    <rPh sb="66" eb="68">
      <t>カイゼン</t>
    </rPh>
    <rPh sb="69" eb="70">
      <t>ア</t>
    </rPh>
    <rPh sb="80" eb="81">
      <t>シン</t>
    </rPh>
    <rPh sb="81" eb="83">
      <t>カサン</t>
    </rPh>
    <rPh sb="94" eb="96">
      <t>サンテイ</t>
    </rPh>
    <rPh sb="98" eb="100">
      <t>バアイ</t>
    </rPh>
    <rPh sb="106" eb="107">
      <t>カリ</t>
    </rPh>
    <rPh sb="108" eb="109">
      <t>シン</t>
    </rPh>
    <rPh sb="109" eb="111">
      <t>カサン</t>
    </rPh>
    <rPh sb="113" eb="115">
      <t>サンテイ</t>
    </rPh>
    <rPh sb="117" eb="119">
      <t>バアイ</t>
    </rPh>
    <rPh sb="120" eb="122">
      <t>ミコ</t>
    </rPh>
    <rPh sb="125" eb="127">
      <t>カサン</t>
    </rPh>
    <rPh sb="127" eb="128">
      <t>ガク</t>
    </rPh>
    <rPh sb="130" eb="131">
      <t>ブン</t>
    </rPh>
    <rPh sb="133" eb="135">
      <t>イジョウ</t>
    </rPh>
    <rPh sb="136" eb="139">
      <t>キホンキュウ</t>
    </rPh>
    <rPh sb="139" eb="140">
      <t>トウ</t>
    </rPh>
    <rPh sb="141" eb="143">
      <t>カイゼン</t>
    </rPh>
    <rPh sb="144" eb="145">
      <t>ア</t>
    </rPh>
    <phoneticPr fontId="3"/>
  </si>
  <si>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Ph sb="7" eb="9">
      <t>ヨウケン</t>
    </rPh>
    <rPh sb="11" eb="13">
      <t>カイゼン</t>
    </rPh>
    <rPh sb="13" eb="14">
      <t>ゴ</t>
    </rPh>
    <rPh sb="15" eb="17">
      <t>ネンガク</t>
    </rPh>
    <rPh sb="17" eb="19">
      <t>チンギン</t>
    </rPh>
    <rPh sb="19" eb="21">
      <t>ヨウケン</t>
    </rPh>
    <rPh sb="26" eb="28">
      <t>ケイケン</t>
    </rPh>
    <rPh sb="29" eb="31">
      <t>ギノウ</t>
    </rPh>
    <rPh sb="34" eb="36">
      <t>カイゴ</t>
    </rPh>
    <rPh sb="36" eb="38">
      <t>ショクイン</t>
    </rPh>
    <rPh sb="43" eb="44">
      <t>ヒト</t>
    </rPh>
    <rPh sb="44" eb="46">
      <t>イジョウ</t>
    </rPh>
    <rPh sb="48" eb="50">
      <t>チンギン</t>
    </rPh>
    <rPh sb="50" eb="52">
      <t>カイゼン</t>
    </rPh>
    <rPh sb="52" eb="53">
      <t>ゴ</t>
    </rPh>
    <rPh sb="54" eb="56">
      <t>チンギン</t>
    </rPh>
    <rPh sb="57" eb="59">
      <t>ミコ</t>
    </rPh>
    <rPh sb="59" eb="60">
      <t>ガク</t>
    </rPh>
    <rPh sb="61" eb="62">
      <t>シン</t>
    </rPh>
    <rPh sb="62" eb="64">
      <t>カサン</t>
    </rPh>
    <rPh sb="65" eb="67">
      <t>サンテイ</t>
    </rPh>
    <rPh sb="68" eb="70">
      <t>ジッシ</t>
    </rPh>
    <rPh sb="73" eb="75">
      <t>チンギン</t>
    </rPh>
    <rPh sb="75" eb="77">
      <t>カイゼン</t>
    </rPh>
    <rPh sb="78" eb="80">
      <t>ミコ</t>
    </rPh>
    <rPh sb="80" eb="81">
      <t>ガク</t>
    </rPh>
    <rPh sb="82" eb="83">
      <t>フク</t>
    </rPh>
    <rPh sb="86" eb="88">
      <t>ネンガク</t>
    </rPh>
    <rPh sb="91" eb="93">
      <t>マンエン</t>
    </rPh>
    <rPh sb="93" eb="95">
      <t>イジョウ</t>
    </rPh>
    <phoneticPr fontId="3"/>
  </si>
  <si>
    <t>　サービス提供責任者が、指定訪問リハビリテーション事業所、指定通所リハビリテーション事業所又はリハビリテーションを実施している医療提供施設（（Ⅱ）の問１に同じ）の医師、理学療法士、作業療法士又は言語聴覚士の助言に基づき、生活機能の向上を目的とした訪問介護計画を作成し、当該訪問介護計画に基づく指定訪問介護を行ったときは、初回の当該指定訪問介護が行われた日の属する月に、所定単位数を算定している。</t>
    <rPh sb="5" eb="7">
      <t>テイキョウ</t>
    </rPh>
    <rPh sb="7" eb="10">
      <t>セキニンシャ</t>
    </rPh>
    <rPh sb="74" eb="75">
      <t>トイ</t>
    </rPh>
    <rPh sb="77" eb="78">
      <t>オナ</t>
    </rPh>
    <rPh sb="81" eb="83">
      <t>イシ</t>
    </rPh>
    <rPh sb="84" eb="86">
      <t>リガク</t>
    </rPh>
    <rPh sb="86" eb="89">
      <t>リョウホウシ</t>
    </rPh>
    <rPh sb="90" eb="92">
      <t>サギョウ</t>
    </rPh>
    <rPh sb="92" eb="95">
      <t>リョウホウシ</t>
    </rPh>
    <rPh sb="95" eb="96">
      <t>マタ</t>
    </rPh>
    <rPh sb="97" eb="99">
      <t>ゲンゴ</t>
    </rPh>
    <rPh sb="99" eb="101">
      <t>チョウカク</t>
    </rPh>
    <rPh sb="101" eb="102">
      <t>シ</t>
    </rPh>
    <rPh sb="103" eb="105">
      <t>ジョゲン</t>
    </rPh>
    <rPh sb="106" eb="107">
      <t>モト</t>
    </rPh>
    <rPh sb="110" eb="112">
      <t>セイカツ</t>
    </rPh>
    <rPh sb="112" eb="114">
      <t>キノウ</t>
    </rPh>
    <rPh sb="115" eb="117">
      <t>コウジョウ</t>
    </rPh>
    <rPh sb="118" eb="120">
      <t>モクテキ</t>
    </rPh>
    <rPh sb="123" eb="125">
      <t>ホウモン</t>
    </rPh>
    <rPh sb="125" eb="127">
      <t>カイゴ</t>
    </rPh>
    <rPh sb="127" eb="129">
      <t>ケイカク</t>
    </rPh>
    <rPh sb="130" eb="132">
      <t>サクセイ</t>
    </rPh>
    <rPh sb="134" eb="136">
      <t>トウガイ</t>
    </rPh>
    <rPh sb="136" eb="138">
      <t>ホウモン</t>
    </rPh>
    <rPh sb="138" eb="140">
      <t>カイゴ</t>
    </rPh>
    <rPh sb="140" eb="142">
      <t>ケイカク</t>
    </rPh>
    <rPh sb="143" eb="144">
      <t>モト</t>
    </rPh>
    <rPh sb="146" eb="148">
      <t>シテイ</t>
    </rPh>
    <rPh sb="148" eb="150">
      <t>ホウモン</t>
    </rPh>
    <rPh sb="150" eb="152">
      <t>カイゴ</t>
    </rPh>
    <rPh sb="153" eb="154">
      <t>オコナ</t>
    </rPh>
    <rPh sb="160" eb="162">
      <t>ショカイ</t>
    </rPh>
    <rPh sb="163" eb="165">
      <t>トウガイ</t>
    </rPh>
    <rPh sb="165" eb="167">
      <t>シテイ</t>
    </rPh>
    <rPh sb="167" eb="169">
      <t>ホウモン</t>
    </rPh>
    <rPh sb="169" eb="171">
      <t>カイゴ</t>
    </rPh>
    <rPh sb="172" eb="173">
      <t>オコナ</t>
    </rPh>
    <rPh sb="176" eb="177">
      <t>ヒ</t>
    </rPh>
    <rPh sb="178" eb="179">
      <t>ゾク</t>
    </rPh>
    <rPh sb="181" eb="182">
      <t>ツキ</t>
    </rPh>
    <rPh sb="188" eb="189">
      <t>スウ</t>
    </rPh>
    <phoneticPr fontId="3"/>
  </si>
  <si>
    <t>　「認知症介護実践リーダー研修」修了者及び「認知症看護に係る適切な研修を修了した看護師」の数が、対象者が２０人未満である場合にあっては１以上、２０人以上である場合にあっては、１に、当該対象者の数が１９を超えて１０又はその端数を増すごとに１を加えて得た数以上配置し、チームとして専門的な認知症ケアを実施している。</t>
    <rPh sb="2" eb="5">
      <t>ニンチショウ</t>
    </rPh>
    <rPh sb="5" eb="7">
      <t>カイゴ</t>
    </rPh>
    <rPh sb="7" eb="9">
      <t>ジッセン</t>
    </rPh>
    <rPh sb="13" eb="15">
      <t>ケンシュウ</t>
    </rPh>
    <rPh sb="16" eb="19">
      <t>シュウリョウシャ</t>
    </rPh>
    <rPh sb="19" eb="20">
      <t>オヨ</t>
    </rPh>
    <rPh sb="22" eb="25">
      <t>ニンチショウ</t>
    </rPh>
    <rPh sb="25" eb="27">
      <t>カンゴ</t>
    </rPh>
    <rPh sb="28" eb="29">
      <t>カカワ</t>
    </rPh>
    <rPh sb="30" eb="32">
      <t>テキセツ</t>
    </rPh>
    <rPh sb="33" eb="35">
      <t>ケンシュウ</t>
    </rPh>
    <rPh sb="36" eb="38">
      <t>シュウリョウ</t>
    </rPh>
    <rPh sb="40" eb="43">
      <t>カンゴシ</t>
    </rPh>
    <rPh sb="48" eb="51">
      <t>タイショウシャ</t>
    </rPh>
    <phoneticPr fontId="3"/>
  </si>
  <si>
    <t>　　「認知症介護指導者研修」及び「認知症看護に係る適切な研修」修了者を1名以上配置し、事業所全体の認知症ケアの指導等を実施している。</t>
    <rPh sb="6" eb="8">
      <t>カイゴ</t>
    </rPh>
    <rPh sb="8" eb="11">
      <t>シドウシャ</t>
    </rPh>
    <rPh sb="11" eb="13">
      <t>ケンシュウ</t>
    </rPh>
    <rPh sb="14" eb="15">
      <t>オヨ</t>
    </rPh>
    <rPh sb="17" eb="22">
      <t>ニンチショウカンゴ</t>
    </rPh>
    <rPh sb="23" eb="24">
      <t>カカ</t>
    </rPh>
    <rPh sb="25" eb="27">
      <t>テキセツ</t>
    </rPh>
    <rPh sb="28" eb="30">
      <t>ケンシュウ</t>
    </rPh>
    <rPh sb="31" eb="34">
      <t>シュウリョウシャ</t>
    </rPh>
    <phoneticPr fontId="3"/>
  </si>
  <si>
    <t>　相模原市緑区（旧津久井町、旧藤野町）等に居住する利用者に対してサービス提供を行った場合に算定している。</t>
    <rPh sb="5" eb="7">
      <t>ミドリク</t>
    </rPh>
    <rPh sb="8" eb="9">
      <t>キュウ</t>
    </rPh>
    <rPh sb="19" eb="20">
      <t>トウ</t>
    </rPh>
    <rPh sb="21" eb="23">
      <t>キョジュウ</t>
    </rPh>
    <phoneticPr fontId="3"/>
  </si>
  <si>
    <t>ロ　次のいずれにも該当しないこと。
（１）　他の介護サービスの事業所において、当該利用者について、栄養状態のスクリーニングを行い、口腔・栄養スクリーニング加算（Ⅱ）を算定している場合を除き、口腔・栄養スクリーニング加算を算定していること。
（２）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
（３）　当該事業所以外の介護サービス事業所において、当該利用者について、口腔連携強化加算を算定していること。</t>
    <phoneticPr fontId="3"/>
  </si>
  <si>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rPh sb="7" eb="9">
      <t>ヨウケン</t>
    </rPh>
    <rPh sb="11" eb="13">
      <t>カイゼン</t>
    </rPh>
    <rPh sb="13" eb="14">
      <t>ゴ</t>
    </rPh>
    <rPh sb="15" eb="17">
      <t>ネンガク</t>
    </rPh>
    <rPh sb="17" eb="19">
      <t>チンギン</t>
    </rPh>
    <rPh sb="19" eb="21">
      <t>ヨウケン</t>
    </rPh>
    <rPh sb="26" eb="28">
      <t>ケイケン</t>
    </rPh>
    <rPh sb="29" eb="31">
      <t>ギノウ</t>
    </rPh>
    <rPh sb="34" eb="36">
      <t>カイゴ</t>
    </rPh>
    <rPh sb="36" eb="38">
      <t>ショクイン</t>
    </rPh>
    <rPh sb="43" eb="44">
      <t>ヒト</t>
    </rPh>
    <rPh sb="44" eb="46">
      <t>イジョウ</t>
    </rPh>
    <rPh sb="48" eb="50">
      <t>チンギン</t>
    </rPh>
    <rPh sb="50" eb="52">
      <t>カイゼン</t>
    </rPh>
    <rPh sb="52" eb="53">
      <t>ゴ</t>
    </rPh>
    <rPh sb="54" eb="56">
      <t>チンギン</t>
    </rPh>
    <rPh sb="57" eb="59">
      <t>ミコ</t>
    </rPh>
    <rPh sb="59" eb="60">
      <t>ガク</t>
    </rPh>
    <rPh sb="61" eb="62">
      <t>シン</t>
    </rPh>
    <rPh sb="62" eb="64">
      <t>カサン</t>
    </rPh>
    <rPh sb="65" eb="67">
      <t>サンテイ</t>
    </rPh>
    <rPh sb="68" eb="70">
      <t>ジッシ</t>
    </rPh>
    <rPh sb="73" eb="75">
      <t>チンギン</t>
    </rPh>
    <rPh sb="75" eb="77">
      <t>カイゼン</t>
    </rPh>
    <rPh sb="78" eb="80">
      <t>ミコ</t>
    </rPh>
    <rPh sb="80" eb="81">
      <t>ガク</t>
    </rPh>
    <rPh sb="82" eb="83">
      <t>フク</t>
    </rPh>
    <rPh sb="86" eb="88">
      <t>ネンガク</t>
    </rPh>
    <rPh sb="91" eb="93">
      <t>マンエン</t>
    </rPh>
    <rPh sb="93" eb="95">
      <t>イジョウ</t>
    </rPh>
    <phoneticPr fontId="3"/>
  </si>
  <si>
    <t>前年度又は算定日が属する月の前３月間における利用者の総数のうち、要介護状態区分が要介護４又は要介護５である者、日常生活に支障を来すおそれのある症状若しくは行動が認められることから介護を必要とする認知症である者（日常生活自立度のランクⅢ、Ⅳ又はＭに該当する利用者）並びにたんの吸引等が必要な者が占める割合が２０％以上である。</t>
    <rPh sb="0" eb="4">
      <t>ゼンネンドマタ</t>
    </rPh>
    <rPh sb="5" eb="8">
      <t>サンテイビ</t>
    </rPh>
    <rPh sb="9" eb="10">
      <t>ゾク</t>
    </rPh>
    <rPh sb="12" eb="13">
      <t>ツキ</t>
    </rPh>
    <rPh sb="14" eb="15">
      <t>マエ</t>
    </rPh>
    <rPh sb="16" eb="18">
      <t>ツキカン</t>
    </rPh>
    <phoneticPr fontId="3"/>
  </si>
  <si>
    <t xml:space="preserve">前年度又は算定日が属する月の前3月間において次に適合する利用者が1人以上であること。
①医師が一般に認められている医学的知見に基づき回復の見込みがないと診断した者
②看取り期における対応方針に基づき、利用者の状態又は家族の求め等に応じ、訪問介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
</t>
    <phoneticPr fontId="3"/>
  </si>
  <si>
    <t xml:space="preserve">ア
</t>
    <phoneticPr fontId="3"/>
  </si>
  <si>
    <t xml:space="preserve">イ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</si>
</sst>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quot;人&quot;"/>
    <numFmt numFmtId="180" formatCode="0.0&quot;人以上&quot;"/>
    <numFmt numFmtId="181" formatCode="#,##0.0&quot;人&quot;"/>
    <numFmt numFmtId="182" formatCode="#,##0.0#"/>
    <numFmt numFmtId="183" formatCode="#,##0.##"/>
    <numFmt numFmtId="184" formatCode="#,##0.######"/>
    <numFmt numFmtId="185" formatCode="0.000000"/>
  </numFmts>
  <fonts count="79">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1"/>
      <name val="ＭＳ Ｐゴシック"/>
      <family val="3"/>
      <charset val="128"/>
    </font>
    <font>
      <sz val="6"/>
      <name val="ＭＳ Ｐゴシック"/>
      <family val="3"/>
      <charset val="128"/>
    </font>
    <font>
      <sz val="10"/>
      <color indexed="10"/>
      <name val="ＭＳ Ｐ明朝"/>
      <family val="1"/>
      <charset val="128"/>
    </font>
    <font>
      <sz val="10.5"/>
      <color theme="1"/>
      <name val="ＭＳ 明朝"/>
      <family val="1"/>
      <charset val="128"/>
    </font>
    <font>
      <sz val="20"/>
      <color theme="1"/>
      <name val="ＭＳ 明朝"/>
      <family val="1"/>
      <charset val="128"/>
    </font>
    <font>
      <sz val="9.65"/>
      <color theme="1"/>
      <name val="ＭＳ Ｐゴシック"/>
      <family val="3"/>
      <charset val="128"/>
    </font>
    <font>
      <sz val="10"/>
      <color theme="1"/>
      <name val="ＭＳ 明朝"/>
      <family val="1"/>
      <charset val="128"/>
    </font>
    <font>
      <sz val="10"/>
      <color theme="1"/>
      <name val="Century"/>
      <family val="1"/>
    </font>
    <font>
      <sz val="20"/>
      <color theme="1"/>
      <name val="Century"/>
      <family val="1"/>
    </font>
    <font>
      <b/>
      <sz val="11"/>
      <color theme="1"/>
      <name val="ＭＳ Ｐゴシック"/>
      <family val="3"/>
      <charset val="128"/>
    </font>
    <font>
      <sz val="11"/>
      <color theme="1"/>
      <name val="ＭＳ Ｐゴシック"/>
      <family val="3"/>
      <charset val="128"/>
    </font>
    <font>
      <b/>
      <sz val="14"/>
      <color theme="1"/>
      <name val="ＭＳ Ｐゴシック"/>
      <family val="3"/>
      <charset val="128"/>
    </font>
    <font>
      <sz val="10.5"/>
      <color theme="1"/>
      <name val="ＭＳ Ｐゴシック"/>
      <family val="3"/>
      <charset val="128"/>
    </font>
    <font>
      <sz val="14"/>
      <color theme="1"/>
      <name val="ＭＳ ゴシック"/>
      <family val="3"/>
      <charset val="128"/>
    </font>
    <font>
      <sz val="14"/>
      <color theme="1"/>
      <name val="ＭＳ 明朝"/>
      <family val="1"/>
      <charset val="128"/>
    </font>
    <font>
      <sz val="10"/>
      <color theme="1"/>
      <name val="ＭＳ Ｐゴシック"/>
      <family val="3"/>
      <charset val="128"/>
    </font>
    <font>
      <sz val="11.5"/>
      <color theme="1"/>
      <name val="ＭＳ 明朝"/>
      <family val="1"/>
      <charset val="128"/>
    </font>
    <font>
      <sz val="20"/>
      <color theme="1"/>
      <name val="ＭＳ ゴシック"/>
      <family val="3"/>
      <charset val="128"/>
    </font>
    <font>
      <sz val="11"/>
      <color theme="1"/>
      <name val="ＭＳ Ｐ明朝"/>
      <family val="1"/>
      <charset val="128"/>
    </font>
    <font>
      <sz val="9"/>
      <color theme="1"/>
      <name val="ＭＳ Ｐ明朝"/>
      <family val="1"/>
      <charset val="128"/>
    </font>
    <font>
      <sz val="11"/>
      <color theme="1"/>
      <name val="ＭＳ 明朝"/>
      <family val="1"/>
      <charset val="128"/>
    </font>
    <font>
      <sz val="10"/>
      <color theme="1"/>
      <name val="ＭＳ Ｐ明朝"/>
      <family val="1"/>
      <charset val="128"/>
    </font>
    <font>
      <sz val="10"/>
      <color theme="1"/>
      <name val="ＭＳ ゴシック"/>
      <family val="3"/>
      <charset val="128"/>
    </font>
    <font>
      <sz val="10.5"/>
      <color theme="1"/>
      <name val="ＭＳ ゴシック"/>
      <family val="3"/>
      <charset val="128"/>
    </font>
    <font>
      <sz val="9"/>
      <color theme="1"/>
      <name val="ＭＳ Ｐゴシック"/>
      <family val="3"/>
      <charset val="128"/>
    </font>
    <font>
      <sz val="20"/>
      <color theme="1"/>
      <name val="ＭＳ Ｐゴシック"/>
      <family val="3"/>
      <charset val="128"/>
    </font>
    <font>
      <sz val="10"/>
      <color theme="1"/>
      <name val="HG丸ｺﾞｼｯｸM-PRO"/>
      <family val="3"/>
      <charset val="128"/>
    </font>
    <font>
      <b/>
      <sz val="12"/>
      <color theme="1"/>
      <name val="ＭＳ ゴシック"/>
      <family val="3"/>
      <charset val="128"/>
    </font>
    <font>
      <sz val="12"/>
      <color theme="1"/>
      <name val="ＭＳ ゴシック"/>
      <family val="3"/>
      <charset val="128"/>
    </font>
    <font>
      <b/>
      <sz val="11"/>
      <color theme="1"/>
      <name val="ＭＳ Ｐ明朝"/>
      <family val="1"/>
      <charset val="128"/>
    </font>
    <font>
      <b/>
      <sz val="11"/>
      <color theme="1"/>
      <name val="ＭＳ ゴシック"/>
      <family val="3"/>
      <charset val="128"/>
    </font>
    <font>
      <sz val="12"/>
      <color theme="1"/>
      <name val="ＭＳ Ｐゴシック"/>
      <family val="3"/>
      <charset val="128"/>
    </font>
    <font>
      <b/>
      <sz val="10"/>
      <color theme="1"/>
      <name val="ＭＳ 明朝"/>
      <family val="1"/>
      <charset val="128"/>
    </font>
    <font>
      <sz val="9.9"/>
      <color theme="1"/>
      <name val="ＭＳ 明朝"/>
      <family val="1"/>
      <charset val="128"/>
    </font>
    <font>
      <sz val="9.8000000000000007"/>
      <color theme="1"/>
      <name val="ＭＳ 明朝"/>
      <family val="1"/>
      <charset val="128"/>
    </font>
    <font>
      <sz val="9.8000000000000007"/>
      <color theme="1"/>
      <name val="Century"/>
      <family val="1"/>
    </font>
    <font>
      <b/>
      <sz val="10.5"/>
      <color theme="1"/>
      <name val="ＭＳ Ｐゴシック"/>
      <family val="3"/>
      <charset val="128"/>
    </font>
    <font>
      <b/>
      <sz val="10"/>
      <color theme="1"/>
      <name val="ＭＳ Ｐゴシック"/>
      <family val="3"/>
      <charset val="128"/>
    </font>
    <font>
      <b/>
      <sz val="12"/>
      <color theme="1"/>
      <name val="MS Gothic"/>
      <family val="3"/>
      <charset val="128"/>
    </font>
    <font>
      <sz val="12"/>
      <color theme="1"/>
      <name val="ＭＳ Ｐ明朝"/>
      <family val="1"/>
      <charset val="128"/>
    </font>
    <font>
      <b/>
      <sz val="10.5"/>
      <color theme="1"/>
      <name val="ＭＳ 明朝"/>
      <family val="1"/>
      <charset val="128"/>
    </font>
    <font>
      <sz val="16"/>
      <color theme="1"/>
      <name val="ＭＳ Ｐゴシック"/>
      <family val="3"/>
      <charset val="128"/>
    </font>
    <font>
      <sz val="14.5"/>
      <color theme="1"/>
      <name val="ＭＳ Ｐゴシック"/>
      <family val="3"/>
      <charset val="128"/>
    </font>
    <font>
      <sz val="16"/>
      <color theme="1"/>
      <name val="MS Gothic"/>
      <family val="3"/>
      <charset val="128"/>
    </font>
    <font>
      <sz val="9"/>
      <color theme="1"/>
      <name val="ＭＳ ゴシック"/>
      <family val="3"/>
      <charset val="128"/>
    </font>
    <font>
      <sz val="22"/>
      <color theme="1"/>
      <name val="ＭＳ ゴシック"/>
      <family val="3"/>
      <charset val="128"/>
    </font>
    <font>
      <sz val="8"/>
      <color theme="1"/>
      <name val="ＭＳ ゴシック"/>
      <family val="3"/>
      <charset val="128"/>
    </font>
    <font>
      <sz val="14"/>
      <color theme="1"/>
      <name val="ＭＳ Ｐゴシック"/>
      <family val="3"/>
      <charset val="128"/>
    </font>
    <font>
      <b/>
      <sz val="12"/>
      <color theme="1"/>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0"/>
      <name val="HGSｺﾞｼｯｸM"/>
      <family val="3"/>
      <charset val="128"/>
    </font>
    <font>
      <sz val="12"/>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4"/>
      <color rgb="FFFF0000"/>
      <name val="HGSｺﾞｼｯｸM"/>
      <family val="3"/>
      <charset val="128"/>
    </font>
    <font>
      <sz val="11"/>
      <color rgb="FF000000"/>
      <name val="ＭＳ Ｐゴシック"/>
      <family val="3"/>
      <charset val="128"/>
      <scheme val="minor"/>
    </font>
    <font>
      <sz val="11"/>
      <color rgb="FF000000"/>
      <name val="Calibri"/>
      <family val="2"/>
    </font>
    <font>
      <b/>
      <sz val="23.5"/>
      <color theme="1"/>
      <name val="MS Gothic"/>
      <family val="3"/>
      <charset val="128"/>
    </font>
    <font>
      <b/>
      <sz val="23.5"/>
      <color theme="1"/>
      <name val="Century"/>
      <family val="1"/>
    </font>
    <font>
      <sz val="9"/>
      <color theme="1"/>
      <name val="ＭＳ 明朝"/>
      <family val="1"/>
      <charset val="128"/>
    </font>
    <font>
      <b/>
      <u/>
      <sz val="11"/>
      <color theme="1"/>
      <name val="ＭＳ Ｐゴシック"/>
      <family val="3"/>
      <charset val="128"/>
    </font>
    <font>
      <u/>
      <sz val="11"/>
      <color theme="1"/>
      <name val="ＭＳ Ｐ明朝"/>
      <family val="1"/>
      <charset val="128"/>
    </font>
    <font>
      <u/>
      <sz val="10.5"/>
      <color theme="1"/>
      <name val="ＭＳ 明朝"/>
      <family val="1"/>
      <charset val="128"/>
    </font>
    <font>
      <sz val="10.5"/>
      <color theme="1"/>
      <name val="ＭＳ Ｐ明朝"/>
      <family val="1"/>
      <charset val="128"/>
    </font>
    <font>
      <sz val="20"/>
      <color theme="1"/>
      <name val="ＭＳ Ｐ明朝"/>
      <family val="1"/>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s>
  <borders count="99">
    <border>
      <left/>
      <right/>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style="dotted">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right style="dotted">
        <color indexed="64"/>
      </right>
      <top/>
      <bottom/>
      <diagonal/>
    </border>
    <border>
      <left style="thin">
        <color indexed="64"/>
      </left>
      <right/>
      <top/>
      <bottom style="thin">
        <color indexed="64"/>
      </bottom>
      <diagonal/>
    </border>
    <border>
      <left/>
      <right style="dotted">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otted">
        <color indexed="64"/>
      </top>
      <bottom/>
      <diagonal/>
    </border>
    <border>
      <left/>
      <right style="thin">
        <color indexed="64"/>
      </right>
      <top style="dotted">
        <color indexed="64"/>
      </top>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s>
  <cellStyleXfs count="6">
    <xf numFmtId="0" fontId="0" fillId="0" borderId="0"/>
    <xf numFmtId="0" fontId="4"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97">
    <xf numFmtId="0" fontId="0" fillId="0" borderId="0" xfId="0"/>
    <xf numFmtId="0" fontId="7" fillId="0" borderId="0" xfId="0" applyFont="1"/>
    <xf numFmtId="0" fontId="8" fillId="0" borderId="0" xfId="0" applyFont="1"/>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2" xfId="0" applyFont="1" applyBorder="1"/>
    <xf numFmtId="0" fontId="8" fillId="0" borderId="22" xfId="0" applyFont="1" applyBorder="1"/>
    <xf numFmtId="0" fontId="8" fillId="0" borderId="24" xfId="0" applyFont="1" applyBorder="1"/>
    <xf numFmtId="0" fontId="7" fillId="0" borderId="1" xfId="0" applyFont="1" applyBorder="1"/>
    <xf numFmtId="0" fontId="7" fillId="0" borderId="25" xfId="0" applyFont="1" applyBorder="1"/>
    <xf numFmtId="0" fontId="7" fillId="0" borderId="26" xfId="0" applyFont="1" applyBorder="1"/>
    <xf numFmtId="0" fontId="7" fillId="0" borderId="27" xfId="0" applyFont="1" applyBorder="1"/>
    <xf numFmtId="0" fontId="10"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left" vertical="center"/>
    </xf>
    <xf numFmtId="0" fontId="12" fillId="0" borderId="28" xfId="0" applyFont="1" applyBorder="1" applyAlignment="1">
      <alignment horizontal="left" vertical="center"/>
    </xf>
    <xf numFmtId="0" fontId="13" fillId="0" borderId="0" xfId="0" applyFont="1" applyAlignment="1">
      <alignment vertical="center"/>
    </xf>
    <xf numFmtId="0" fontId="14" fillId="0" borderId="0" xfId="0" applyFont="1"/>
    <xf numFmtId="0" fontId="14" fillId="0" borderId="29" xfId="0" applyFont="1" applyBorder="1"/>
    <xf numFmtId="0" fontId="14" fillId="0" borderId="0" xfId="0" applyFont="1" applyAlignment="1">
      <alignment horizontal="center" vertical="center"/>
    </xf>
    <xf numFmtId="0" fontId="15" fillId="0" borderId="22" xfId="0" applyFont="1" applyBorder="1" applyAlignment="1">
      <alignment vertical="center"/>
    </xf>
    <xf numFmtId="0" fontId="15" fillId="0" borderId="24" xfId="0" applyFont="1" applyBorder="1" applyAlignment="1">
      <alignment vertical="center"/>
    </xf>
    <xf numFmtId="0" fontId="15" fillId="0" borderId="1" xfId="0" applyFont="1" applyBorder="1" applyAlignment="1">
      <alignment vertical="center"/>
    </xf>
    <xf numFmtId="0" fontId="16" fillId="0" borderId="0" xfId="0" applyFont="1"/>
    <xf numFmtId="0" fontId="15" fillId="0" borderId="0" xfId="0" applyFont="1" applyAlignment="1">
      <alignment vertical="center"/>
    </xf>
    <xf numFmtId="0" fontId="15" fillId="0" borderId="28" xfId="0" applyFont="1" applyBorder="1" applyAlignment="1">
      <alignment vertical="center"/>
    </xf>
    <xf numFmtId="0" fontId="15" fillId="0" borderId="26" xfId="0" applyFont="1" applyBorder="1" applyAlignment="1">
      <alignment vertical="center"/>
    </xf>
    <xf numFmtId="0" fontId="15" fillId="0" borderId="29" xfId="0" applyFont="1" applyBorder="1" applyAlignment="1">
      <alignment vertical="center"/>
    </xf>
    <xf numFmtId="0" fontId="15" fillId="0" borderId="3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20" fillId="0" borderId="0" xfId="0" applyFont="1" applyAlignment="1">
      <alignment horizontal="center" vertical="center"/>
    </xf>
    <xf numFmtId="0" fontId="7" fillId="0" borderId="0" xfId="0" applyFont="1" applyAlignment="1">
      <alignment vertical="center"/>
    </xf>
    <xf numFmtId="0" fontId="15" fillId="0" borderId="0" xfId="0" applyFont="1" applyAlignment="1">
      <alignment horizontal="left" vertical="center"/>
    </xf>
    <xf numFmtId="0" fontId="10"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center" vertical="center"/>
    </xf>
    <xf numFmtId="0" fontId="22" fillId="0" borderId="0" xfId="0" applyFont="1"/>
    <xf numFmtId="0" fontId="7" fillId="0" borderId="0" xfId="0" applyFont="1" applyAlignment="1">
      <alignment horizontal="center"/>
    </xf>
    <xf numFmtId="0" fontId="14" fillId="0" borderId="0" xfId="0" applyFont="1" applyAlignment="1">
      <alignment vertical="center"/>
    </xf>
    <xf numFmtId="0" fontId="22" fillId="0" borderId="0" xfId="0" applyFont="1" applyAlignment="1">
      <alignment vertical="center"/>
    </xf>
    <xf numFmtId="0" fontId="23" fillId="0" borderId="0" xfId="0" applyFont="1"/>
    <xf numFmtId="0" fontId="7" fillId="0" borderId="24" xfId="0" applyFont="1" applyBorder="1"/>
    <xf numFmtId="0" fontId="19" fillId="0" borderId="1" xfId="0" applyFont="1" applyBorder="1" applyAlignment="1">
      <alignment vertical="center"/>
    </xf>
    <xf numFmtId="0" fontId="19" fillId="0" borderId="0" xfId="0" applyFont="1" applyAlignment="1">
      <alignment vertical="center"/>
    </xf>
    <xf numFmtId="0" fontId="19" fillId="0" borderId="28" xfId="0" applyFont="1" applyBorder="1" applyAlignment="1">
      <alignment vertical="center"/>
    </xf>
    <xf numFmtId="0" fontId="7" fillId="0" borderId="29" xfId="0" applyFont="1" applyBorder="1"/>
    <xf numFmtId="0" fontId="7" fillId="0" borderId="30" xfId="0" applyFont="1" applyBorder="1"/>
    <xf numFmtId="0" fontId="24" fillId="0" borderId="0" xfId="0" applyFont="1"/>
    <xf numFmtId="49" fontId="22" fillId="0" borderId="1" xfId="0" applyNumberFormat="1" applyFont="1" applyBorder="1" applyAlignment="1">
      <alignment horizontal="center" vertical="center"/>
    </xf>
    <xf numFmtId="0" fontId="25" fillId="0" borderId="0" xfId="0" applyFont="1" applyAlignment="1">
      <alignment vertical="center"/>
    </xf>
    <xf numFmtId="0" fontId="25" fillId="0" borderId="0" xfId="0" applyFont="1"/>
    <xf numFmtId="0" fontId="25" fillId="0" borderId="0" xfId="0" applyFont="1" applyAlignment="1">
      <alignment horizontal="left" vertical="center"/>
    </xf>
    <xf numFmtId="0" fontId="25" fillId="0" borderId="28" xfId="0" applyFont="1" applyBorder="1"/>
    <xf numFmtId="0" fontId="22" fillId="0" borderId="29" xfId="0" applyFont="1" applyBorder="1" applyAlignment="1">
      <alignment horizontal="left" vertical="center"/>
    </xf>
    <xf numFmtId="0" fontId="25" fillId="0" borderId="29" xfId="0" applyFont="1" applyBorder="1" applyAlignment="1">
      <alignment vertical="center"/>
    </xf>
    <xf numFmtId="0" fontId="25" fillId="0" borderId="29" xfId="0" applyFont="1" applyBorder="1"/>
    <xf numFmtId="0" fontId="25" fillId="0" borderId="30" xfId="0" applyFont="1" applyBorder="1"/>
    <xf numFmtId="0" fontId="25" fillId="0" borderId="1" xfId="0" applyFont="1" applyBorder="1" applyAlignment="1">
      <alignment vertical="center"/>
    </xf>
    <xf numFmtId="0" fontId="19" fillId="0" borderId="0" xfId="0" applyFont="1" applyAlignment="1">
      <alignment horizontal="center" vertical="center"/>
    </xf>
    <xf numFmtId="0" fontId="21" fillId="0" borderId="0" xfId="0" applyFont="1" applyAlignment="1">
      <alignment vertical="center"/>
    </xf>
    <xf numFmtId="0" fontId="10" fillId="0" borderId="0" xfId="0" applyFont="1" applyAlignment="1">
      <alignment horizontal="left" vertical="center"/>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xf numFmtId="0" fontId="25" fillId="0" borderId="1" xfId="0" applyFont="1" applyBorder="1" applyAlignment="1">
      <alignment horizontal="center" vertical="center"/>
    </xf>
    <xf numFmtId="0" fontId="10" fillId="0" borderId="0" xfId="0" applyFont="1"/>
    <xf numFmtId="0" fontId="25" fillId="0" borderId="0" xfId="0" applyFont="1" applyAlignment="1">
      <alignment horizontal="center" wrapText="1"/>
    </xf>
    <xf numFmtId="0" fontId="25" fillId="0" borderId="28" xfId="0" applyFont="1" applyBorder="1" applyAlignment="1">
      <alignment horizontal="center" wrapText="1"/>
    </xf>
    <xf numFmtId="0" fontId="25" fillId="0" borderId="26" xfId="0" applyFont="1" applyBorder="1" applyAlignment="1">
      <alignment horizontal="center" wrapText="1"/>
    </xf>
    <xf numFmtId="0" fontId="25" fillId="0" borderId="29" xfId="0" applyFont="1" applyBorder="1" applyAlignment="1">
      <alignment horizontal="left" vertical="center"/>
    </xf>
    <xf numFmtId="0" fontId="10" fillId="0" borderId="29" xfId="0" applyFont="1" applyBorder="1"/>
    <xf numFmtId="0" fontId="25" fillId="0" borderId="29" xfId="0" applyFont="1" applyBorder="1" applyAlignment="1">
      <alignment horizontal="center" wrapText="1"/>
    </xf>
    <xf numFmtId="0" fontId="25" fillId="0" borderId="30" xfId="0" applyFont="1" applyBorder="1" applyAlignment="1">
      <alignment horizontal="center" wrapText="1"/>
    </xf>
    <xf numFmtId="0" fontId="28" fillId="0" borderId="0" xfId="0" applyFont="1"/>
    <xf numFmtId="0" fontId="25" fillId="0" borderId="31" xfId="0" applyFont="1" applyBorder="1" applyAlignment="1">
      <alignment vertical="top"/>
    </xf>
    <xf numFmtId="0" fontId="25" fillId="0" borderId="32" xfId="0" applyFont="1" applyBorder="1" applyAlignment="1">
      <alignment vertical="top"/>
    </xf>
    <xf numFmtId="0" fontId="19" fillId="0" borderId="0" xfId="0" applyFont="1" applyAlignment="1">
      <alignment horizontal="left" vertical="center" wrapText="1"/>
    </xf>
    <xf numFmtId="0" fontId="29" fillId="0" borderId="0" xfId="0" applyFont="1" applyAlignment="1">
      <alignment horizontal="center" vertical="center"/>
    </xf>
    <xf numFmtId="0" fontId="29" fillId="0" borderId="0" xfId="0" applyFont="1" applyAlignment="1">
      <alignment vertical="center"/>
    </xf>
    <xf numFmtId="0" fontId="22" fillId="0" borderId="29" xfId="0" applyFont="1" applyBorder="1" applyAlignment="1">
      <alignment horizontal="center" vertical="center"/>
    </xf>
    <xf numFmtId="0" fontId="22" fillId="0" borderId="29" xfId="0" applyFont="1" applyBorder="1"/>
    <xf numFmtId="0" fontId="25" fillId="0" borderId="1" xfId="0" applyFont="1" applyBorder="1" applyAlignment="1">
      <alignment horizontal="center" vertical="top"/>
    </xf>
    <xf numFmtId="0" fontId="10" fillId="0" borderId="0" xfId="0" applyFont="1" applyAlignment="1">
      <alignment vertical="top"/>
    </xf>
    <xf numFmtId="0" fontId="25" fillId="0" borderId="0" xfId="0" applyFont="1" applyAlignment="1">
      <alignment horizontal="center" vertical="top"/>
    </xf>
    <xf numFmtId="0" fontId="25" fillId="0" borderId="0" xfId="0" applyFont="1" applyAlignment="1">
      <alignment vertical="top"/>
    </xf>
    <xf numFmtId="0" fontId="10" fillId="0" borderId="28" xfId="0" applyFont="1" applyBorder="1" applyAlignment="1">
      <alignment vertical="top"/>
    </xf>
    <xf numFmtId="0" fontId="22" fillId="0" borderId="22" xfId="0" applyFont="1" applyBorder="1"/>
    <xf numFmtId="0" fontId="22" fillId="0" borderId="22" xfId="0" applyFont="1" applyBorder="1" applyAlignment="1">
      <alignment horizontal="center" vertical="center"/>
    </xf>
    <xf numFmtId="0" fontId="25" fillId="0" borderId="0" xfId="0" applyFont="1" applyAlignment="1">
      <alignment horizontal="left" vertical="top"/>
    </xf>
    <xf numFmtId="0" fontId="25" fillId="0" borderId="0" xfId="0" applyFont="1" applyAlignment="1">
      <alignment horizontal="left"/>
    </xf>
    <xf numFmtId="0" fontId="25" fillId="0" borderId="26" xfId="0" applyFont="1" applyBorder="1" applyAlignment="1">
      <alignment horizontal="center" vertical="top"/>
    </xf>
    <xf numFmtId="0" fontId="25" fillId="0" borderId="29" xfId="0" applyFont="1" applyBorder="1" applyAlignment="1">
      <alignment horizontal="left" vertical="top"/>
    </xf>
    <xf numFmtId="0" fontId="25" fillId="0" borderId="29" xfId="0" applyFont="1" applyBorder="1" applyAlignment="1">
      <alignment horizontal="left"/>
    </xf>
    <xf numFmtId="0" fontId="10" fillId="0" borderId="1" xfId="0" applyFont="1" applyBorder="1" applyAlignment="1">
      <alignment horizontal="center" vertical="center"/>
    </xf>
    <xf numFmtId="0" fontId="25" fillId="0" borderId="28" xfId="0" applyFont="1" applyBorder="1" applyAlignment="1">
      <alignment horizontal="left" vertical="center"/>
    </xf>
    <xf numFmtId="0" fontId="10" fillId="0" borderId="26" xfId="0" applyFont="1" applyBorder="1" applyAlignment="1">
      <alignment horizontal="center" vertical="center"/>
    </xf>
    <xf numFmtId="0" fontId="25" fillId="0" borderId="30" xfId="0" applyFont="1" applyBorder="1" applyAlignment="1">
      <alignment horizontal="left" vertical="center"/>
    </xf>
    <xf numFmtId="0" fontId="25" fillId="0" borderId="33" xfId="0" applyFont="1" applyBorder="1" applyAlignment="1">
      <alignment horizontal="left" vertical="center"/>
    </xf>
    <xf numFmtId="0" fontId="10" fillId="0" borderId="22" xfId="0" applyFont="1" applyBorder="1" applyAlignment="1">
      <alignment horizontal="left" vertical="center"/>
    </xf>
    <xf numFmtId="0" fontId="25" fillId="0" borderId="22" xfId="0" applyFont="1" applyBorder="1" applyAlignment="1">
      <alignment horizontal="left" vertical="center"/>
    </xf>
    <xf numFmtId="0" fontId="25" fillId="0" borderId="24" xfId="0" applyFont="1" applyBorder="1" applyAlignment="1">
      <alignment horizontal="left" vertical="center"/>
    </xf>
    <xf numFmtId="0" fontId="21" fillId="0" borderId="22" xfId="0" applyFont="1" applyBorder="1" applyAlignment="1">
      <alignment vertical="center"/>
    </xf>
    <xf numFmtId="0" fontId="7" fillId="0" borderId="0" xfId="0" applyFont="1" applyAlignment="1">
      <alignment vertical="center" wrapText="1"/>
    </xf>
    <xf numFmtId="0" fontId="22" fillId="0" borderId="3" xfId="0" applyFont="1" applyBorder="1" applyAlignment="1">
      <alignment vertical="center" wrapText="1"/>
    </xf>
    <xf numFmtId="0" fontId="22" fillId="0" borderId="1" xfId="0" applyFont="1" applyBorder="1" applyAlignment="1">
      <alignment vertical="center" wrapText="1"/>
    </xf>
    <xf numFmtId="0" fontId="22" fillId="0" borderId="33" xfId="0" applyFont="1" applyBorder="1" applyAlignment="1">
      <alignment horizontal="center" vertical="center" wrapText="1"/>
    </xf>
    <xf numFmtId="0" fontId="25" fillId="0" borderId="0" xfId="0" applyFont="1" applyAlignment="1">
      <alignment horizontal="center" vertical="center"/>
    </xf>
    <xf numFmtId="0" fontId="7" fillId="0" borderId="0" xfId="0" applyFont="1" applyAlignment="1">
      <alignment horizontal="left" vertical="center"/>
    </xf>
    <xf numFmtId="0" fontId="25" fillId="0" borderId="29" xfId="0" applyFont="1" applyBorder="1" applyAlignment="1">
      <alignment horizontal="center" vertical="center"/>
    </xf>
    <xf numFmtId="0" fontId="7" fillId="0" borderId="29" xfId="0" applyFont="1" applyBorder="1" applyAlignment="1">
      <alignment horizontal="left" vertical="center"/>
    </xf>
    <xf numFmtId="0" fontId="25" fillId="0" borderId="29" xfId="0" applyFont="1" applyBorder="1" applyAlignment="1">
      <alignment horizontal="left" vertical="center" wrapText="1"/>
    </xf>
    <xf numFmtId="0" fontId="25" fillId="0" borderId="30" xfId="0" applyFont="1" applyBorder="1" applyAlignment="1">
      <alignment horizontal="left" vertical="center" wrapText="1"/>
    </xf>
    <xf numFmtId="0" fontId="19" fillId="0" borderId="22" xfId="0" applyFont="1" applyBorder="1"/>
    <xf numFmtId="0" fontId="10" fillId="0" borderId="22" xfId="0" applyFont="1" applyBorder="1" applyAlignment="1">
      <alignment horizontal="center" vertical="center"/>
    </xf>
    <xf numFmtId="0" fontId="30" fillId="0" borderId="0" xfId="0" applyFont="1" applyAlignment="1">
      <alignment vertical="center"/>
    </xf>
    <xf numFmtId="0" fontId="30" fillId="0" borderId="0" xfId="0" applyFont="1" applyAlignment="1">
      <alignment horizontal="left" vertical="center"/>
    </xf>
    <xf numFmtId="0" fontId="31" fillId="0" borderId="0" xfId="0" applyFont="1" applyAlignment="1">
      <alignment vertical="center"/>
    </xf>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10" fillId="2" borderId="0" xfId="0" applyFont="1" applyFill="1" applyAlignment="1">
      <alignment horizontal="center"/>
    </xf>
    <xf numFmtId="0" fontId="25" fillId="2" borderId="0" xfId="0" applyFont="1" applyFill="1"/>
    <xf numFmtId="0" fontId="25" fillId="2" borderId="0" xfId="0" applyFont="1" applyFill="1" applyAlignment="1">
      <alignment horizontal="center" vertical="center"/>
    </xf>
    <xf numFmtId="0" fontId="21" fillId="0" borderId="29" xfId="0" applyFont="1" applyBorder="1" applyAlignment="1">
      <alignment vertical="center"/>
    </xf>
    <xf numFmtId="0" fontId="22" fillId="0" borderId="1" xfId="0" applyFont="1" applyBorder="1" applyAlignment="1">
      <alignment horizontal="center" vertical="top"/>
    </xf>
    <xf numFmtId="0" fontId="22" fillId="0" borderId="1" xfId="0" applyFont="1" applyBorder="1" applyAlignment="1">
      <alignment horizontal="center"/>
    </xf>
    <xf numFmtId="0" fontId="7" fillId="0" borderId="0" xfId="0" applyFont="1" applyAlignment="1">
      <alignment horizontal="right" vertical="top"/>
    </xf>
    <xf numFmtId="0" fontId="22" fillId="0" borderId="0" xfId="0" applyFont="1" applyAlignment="1">
      <alignment horizontal="left"/>
    </xf>
    <xf numFmtId="0" fontId="35" fillId="0" borderId="35" xfId="0" applyFont="1" applyBorder="1" applyAlignment="1">
      <alignment horizontal="right" vertical="center"/>
    </xf>
    <xf numFmtId="0" fontId="35" fillId="0" borderId="35" xfId="0" applyFont="1" applyBorder="1" applyAlignment="1">
      <alignment vertical="center"/>
    </xf>
    <xf numFmtId="0" fontId="35" fillId="0" borderId="0" xfId="0" applyFont="1" applyAlignment="1">
      <alignment vertical="center"/>
    </xf>
    <xf numFmtId="0" fontId="35" fillId="0" borderId="0" xfId="0" applyFont="1"/>
    <xf numFmtId="0" fontId="35" fillId="0" borderId="36" xfId="0" applyFont="1" applyBorder="1"/>
    <xf numFmtId="0" fontId="35" fillId="0" borderId="35" xfId="0" applyFont="1" applyBorder="1"/>
    <xf numFmtId="0" fontId="22" fillId="0" borderId="0" xfId="0" applyFont="1" applyAlignment="1">
      <alignment horizontal="right" vertical="center"/>
    </xf>
    <xf numFmtId="0" fontId="33" fillId="0" borderId="0" xfId="0" applyFont="1" applyAlignment="1">
      <alignment horizontal="left" vertical="center"/>
    </xf>
    <xf numFmtId="0" fontId="16" fillId="0" borderId="0" xfId="0" applyFont="1" applyAlignment="1">
      <alignment horizontal="left"/>
    </xf>
    <xf numFmtId="0" fontId="7" fillId="0" borderId="0" xfId="0" applyFont="1" applyAlignment="1">
      <alignment horizontal="left"/>
    </xf>
    <xf numFmtId="0" fontId="8" fillId="0" borderId="0" xfId="0" applyFont="1" applyAlignment="1">
      <alignment vertical="center"/>
    </xf>
    <xf numFmtId="0" fontId="36" fillId="0" borderId="0" xfId="0" applyFont="1" applyAlignment="1">
      <alignment horizontal="left" vertical="center"/>
    </xf>
    <xf numFmtId="0" fontId="19" fillId="0" borderId="0" xfId="0" applyFont="1" applyAlignment="1">
      <alignment horizontal="left" vertical="center"/>
    </xf>
    <xf numFmtId="0" fontId="8" fillId="0" borderId="0" xfId="0" applyFont="1" applyAlignment="1">
      <alignment horizontal="left"/>
    </xf>
    <xf numFmtId="0" fontId="37" fillId="0" borderId="0" xfId="0" applyFont="1" applyAlignment="1">
      <alignment horizontal="left" vertical="center"/>
    </xf>
    <xf numFmtId="0" fontId="38" fillId="0" borderId="0" xfId="0" applyFont="1" applyAlignment="1">
      <alignment horizontal="left" vertical="center"/>
    </xf>
    <xf numFmtId="0" fontId="39" fillId="0" borderId="0" xfId="0" applyFont="1" applyAlignment="1">
      <alignment horizontal="left" vertical="center"/>
    </xf>
    <xf numFmtId="0" fontId="7" fillId="0" borderId="0" xfId="0" applyFont="1" applyAlignment="1">
      <alignment horizontal="left" vertical="center" wrapText="1"/>
    </xf>
    <xf numFmtId="49" fontId="22" fillId="0" borderId="1" xfId="0" applyNumberFormat="1" applyFont="1" applyBorder="1" applyAlignment="1">
      <alignment horizontal="center"/>
    </xf>
    <xf numFmtId="0" fontId="22" fillId="0" borderId="29" xfId="0" applyFont="1" applyBorder="1" applyAlignment="1">
      <alignment horizontal="left" vertical="top"/>
    </xf>
    <xf numFmtId="0" fontId="22" fillId="0" borderId="30" xfId="0" applyFont="1" applyBorder="1"/>
    <xf numFmtId="0" fontId="22" fillId="0" borderId="0" xfId="0" applyFont="1" applyAlignment="1">
      <alignment horizontal="left" vertical="center" wrapText="1"/>
    </xf>
    <xf numFmtId="0" fontId="40" fillId="0" borderId="0" xfId="0" applyFont="1" applyAlignment="1">
      <alignment horizontal="left" vertical="center" wrapText="1"/>
    </xf>
    <xf numFmtId="0" fontId="14" fillId="0" borderId="0" xfId="0" applyFont="1" applyAlignment="1">
      <alignment vertical="center" wrapText="1"/>
    </xf>
    <xf numFmtId="0" fontId="22" fillId="2" borderId="0" xfId="0" applyFont="1" applyFill="1" applyAlignment="1">
      <alignment vertical="center" wrapText="1"/>
    </xf>
    <xf numFmtId="0" fontId="2" fillId="2" borderId="0" xfId="2" applyFill="1">
      <alignment vertical="center"/>
    </xf>
    <xf numFmtId="0" fontId="2" fillId="2" borderId="9" xfId="2" applyFill="1" applyBorder="1" applyAlignment="1">
      <alignment horizontal="center" vertical="center"/>
    </xf>
    <xf numFmtId="0" fontId="2" fillId="2" borderId="9" xfId="2" applyFill="1" applyBorder="1">
      <alignment vertical="center"/>
    </xf>
    <xf numFmtId="0" fontId="2" fillId="2" borderId="78" xfId="2" applyFill="1" applyBorder="1" applyAlignment="1">
      <alignment horizontal="center" vertical="center"/>
    </xf>
    <xf numFmtId="0" fontId="58" fillId="2" borderId="90" xfId="2" applyFont="1" applyFill="1" applyBorder="1" applyAlignment="1">
      <alignment horizontal="center" vertical="center"/>
    </xf>
    <xf numFmtId="0" fontId="58" fillId="2" borderId="91" xfId="2" applyFont="1" applyFill="1" applyBorder="1" applyAlignment="1">
      <alignment horizontal="center" vertical="center"/>
    </xf>
    <xf numFmtId="0" fontId="58" fillId="2" borderId="20" xfId="2" applyFont="1" applyFill="1" applyBorder="1" applyAlignment="1">
      <alignment horizontal="center" vertical="center"/>
    </xf>
    <xf numFmtId="0" fontId="58" fillId="2" borderId="70" xfId="2" applyFont="1" applyFill="1" applyBorder="1">
      <alignment vertical="center"/>
    </xf>
    <xf numFmtId="0" fontId="58" fillId="2" borderId="6" xfId="2" applyFont="1" applyFill="1" applyBorder="1">
      <alignment vertical="center"/>
    </xf>
    <xf numFmtId="0" fontId="58" fillId="2" borderId="15" xfId="2" applyFont="1" applyFill="1" applyBorder="1">
      <alignment vertical="center"/>
    </xf>
    <xf numFmtId="0" fontId="58" fillId="2" borderId="26" xfId="2" applyFont="1" applyFill="1" applyBorder="1">
      <alignment vertical="center"/>
    </xf>
    <xf numFmtId="0" fontId="58" fillId="2" borderId="7" xfId="2" applyFont="1" applyFill="1" applyBorder="1">
      <alignment vertical="center"/>
    </xf>
    <xf numFmtId="0" fontId="58" fillId="2" borderId="34" xfId="2" applyFont="1" applyFill="1" applyBorder="1">
      <alignment vertical="center"/>
    </xf>
    <xf numFmtId="0" fontId="58" fillId="2" borderId="9" xfId="2" applyFont="1" applyFill="1" applyBorder="1">
      <alignment vertical="center"/>
    </xf>
    <xf numFmtId="0" fontId="58" fillId="2" borderId="18" xfId="2" applyFont="1" applyFill="1" applyBorder="1">
      <alignment vertical="center"/>
    </xf>
    <xf numFmtId="0" fontId="24" fillId="0" borderId="1" xfId="0" applyFont="1" applyBorder="1" applyAlignment="1">
      <alignment horizontal="center"/>
    </xf>
    <xf numFmtId="0" fontId="24" fillId="0" borderId="1" xfId="0" applyFont="1" applyBorder="1" applyAlignment="1">
      <alignment horizontal="center" vertical="top"/>
    </xf>
    <xf numFmtId="0" fontId="53" fillId="0" borderId="0" xfId="4" applyFont="1">
      <alignment vertical="center"/>
    </xf>
    <xf numFmtId="0" fontId="53" fillId="0" borderId="0" xfId="4" applyFont="1" applyAlignment="1">
      <alignment horizontal="left" vertical="center"/>
    </xf>
    <xf numFmtId="0" fontId="54" fillId="0" borderId="0" xfId="4" applyFont="1" applyAlignment="1">
      <alignment horizontal="left" vertical="center"/>
    </xf>
    <xf numFmtId="0" fontId="54" fillId="0" borderId="0" xfId="4" applyFont="1" applyAlignment="1">
      <alignment horizontal="right" vertical="center"/>
    </xf>
    <xf numFmtId="0" fontId="56" fillId="0" borderId="0" xfId="4" applyFont="1" applyAlignment="1">
      <alignment horizontal="left" vertical="center"/>
    </xf>
    <xf numFmtId="0" fontId="53" fillId="0" borderId="0" xfId="4" applyFont="1" applyProtection="1">
      <alignment vertical="center"/>
      <protection locked="0"/>
    </xf>
    <xf numFmtId="0" fontId="54" fillId="0" borderId="0" xfId="4" applyFont="1">
      <alignment vertical="center"/>
    </xf>
    <xf numFmtId="0" fontId="54" fillId="0" borderId="0" xfId="4" applyFont="1" applyAlignment="1" applyProtection="1">
      <alignment horizontal="right" vertical="center"/>
      <protection locked="0"/>
    </xf>
    <xf numFmtId="0" fontId="54" fillId="0" borderId="0" xfId="4" applyFont="1" applyProtection="1">
      <alignment vertical="center"/>
      <protection locked="0"/>
    </xf>
    <xf numFmtId="0" fontId="56" fillId="0" borderId="0" xfId="4" applyFont="1" applyAlignment="1">
      <alignment horizontal="right" vertical="center"/>
    </xf>
    <xf numFmtId="0" fontId="56" fillId="2" borderId="0" xfId="4" applyFont="1" applyFill="1" applyAlignment="1">
      <alignment horizontal="center" vertical="center"/>
    </xf>
    <xf numFmtId="0" fontId="56" fillId="2" borderId="0" xfId="4" applyFont="1" applyFill="1" applyAlignment="1">
      <alignment horizontal="right" vertical="center"/>
    </xf>
    <xf numFmtId="0" fontId="56" fillId="2" borderId="0" xfId="4" applyFont="1" applyFill="1">
      <alignment vertical="center"/>
    </xf>
    <xf numFmtId="0" fontId="56" fillId="0" borderId="0" xfId="4" applyFont="1">
      <alignment vertical="center"/>
    </xf>
    <xf numFmtId="0" fontId="54" fillId="0" borderId="0" xfId="4" applyFont="1" applyAlignment="1">
      <alignment horizontal="center" vertical="center"/>
    </xf>
    <xf numFmtId="0" fontId="53" fillId="0" borderId="0" xfId="4" quotePrefix="1" applyFont="1" applyAlignment="1">
      <alignment horizontal="center" vertical="center"/>
    </xf>
    <xf numFmtId="0" fontId="53" fillId="2" borderId="0" xfId="4" applyFont="1" applyFill="1">
      <alignment vertical="center"/>
    </xf>
    <xf numFmtId="0" fontId="54" fillId="2" borderId="0" xfId="4" applyFont="1" applyFill="1" applyAlignment="1">
      <alignment horizontal="right" vertical="center"/>
    </xf>
    <xf numFmtId="0" fontId="54" fillId="2" borderId="0" xfId="4" applyFont="1" applyFill="1">
      <alignment vertical="center"/>
    </xf>
    <xf numFmtId="0" fontId="54" fillId="2" borderId="0" xfId="4" applyFont="1" applyFill="1" applyAlignment="1">
      <alignment horizontal="center" vertical="center"/>
    </xf>
    <xf numFmtId="0" fontId="53" fillId="2" borderId="0" xfId="4" applyFont="1" applyFill="1" applyAlignment="1">
      <alignment horizontal="center" vertical="center"/>
    </xf>
    <xf numFmtId="0" fontId="57" fillId="2" borderId="0" xfId="4" applyFont="1" applyFill="1" applyAlignment="1">
      <alignment horizontal="centerContinuous" vertical="center"/>
    </xf>
    <xf numFmtId="0" fontId="53" fillId="2" borderId="0" xfId="4" applyFont="1" applyFill="1" applyAlignment="1">
      <alignment horizontal="centerContinuous" vertical="center"/>
    </xf>
    <xf numFmtId="0" fontId="57" fillId="0" borderId="0" xfId="4" applyFont="1">
      <alignment vertical="center"/>
    </xf>
    <xf numFmtId="20" fontId="53" fillId="2" borderId="0" xfId="4" applyNumberFormat="1" applyFont="1" applyFill="1">
      <alignment vertical="center"/>
    </xf>
    <xf numFmtId="20" fontId="53" fillId="2" borderId="0" xfId="4" applyNumberFormat="1" applyFont="1" applyFill="1" applyAlignment="1">
      <alignment horizontal="center" vertical="center"/>
    </xf>
    <xf numFmtId="176" fontId="53" fillId="2" borderId="0" xfId="4" applyNumberFormat="1" applyFont="1" applyFill="1">
      <alignment vertical="center"/>
    </xf>
    <xf numFmtId="0" fontId="53" fillId="2" borderId="0" xfId="4" applyFont="1" applyFill="1" applyAlignment="1">
      <alignment horizontal="left" vertical="center"/>
    </xf>
    <xf numFmtId="0" fontId="53" fillId="0" borderId="0" xfId="4" applyFont="1" applyAlignment="1">
      <alignment horizontal="center" vertical="center"/>
    </xf>
    <xf numFmtId="0" fontId="57" fillId="0" borderId="0" xfId="4" applyFont="1" applyAlignment="1">
      <alignment horizontal="left" vertical="center"/>
    </xf>
    <xf numFmtId="0" fontId="53" fillId="0" borderId="0" xfId="4" applyFont="1" applyAlignment="1">
      <alignment horizontal="right" vertical="center"/>
    </xf>
    <xf numFmtId="0" fontId="58" fillId="0" borderId="0" xfId="4" applyFont="1">
      <alignment vertical="center"/>
    </xf>
    <xf numFmtId="0" fontId="58" fillId="0" borderId="0" xfId="4" applyFont="1" applyAlignment="1">
      <alignment horizontal="left" vertical="center"/>
    </xf>
    <xf numFmtId="0" fontId="58" fillId="0" borderId="0" xfId="4" applyFont="1" applyAlignment="1">
      <alignment horizontal="right" vertical="center"/>
    </xf>
    <xf numFmtId="0" fontId="58" fillId="0" borderId="0" xfId="4" applyFont="1" applyAlignment="1" applyProtection="1">
      <alignment horizontal="right" vertical="center"/>
      <protection locked="0"/>
    </xf>
    <xf numFmtId="0" fontId="58" fillId="0" borderId="0" xfId="4" applyFont="1" applyProtection="1">
      <alignment vertical="center"/>
      <protection locked="0"/>
    </xf>
    <xf numFmtId="0" fontId="57" fillId="0" borderId="15" xfId="4" applyFont="1" applyBorder="1" applyAlignment="1">
      <alignment horizontal="center" vertical="center"/>
    </xf>
    <xf numFmtId="0" fontId="57" fillId="0" borderId="9" xfId="4" applyFont="1" applyBorder="1" applyAlignment="1">
      <alignment horizontal="center" vertical="center"/>
    </xf>
    <xf numFmtId="0" fontId="57" fillId="0" borderId="10" xfId="4" applyFont="1" applyBorder="1" applyAlignment="1">
      <alignment horizontal="center" vertical="center"/>
    </xf>
    <xf numFmtId="0" fontId="57" fillId="0" borderId="19" xfId="4" applyFont="1" applyBorder="1" applyAlignment="1">
      <alignment horizontal="center" vertical="center" wrapText="1"/>
    </xf>
    <xf numFmtId="0" fontId="57" fillId="0" borderId="18" xfId="4" applyFont="1" applyBorder="1" applyAlignment="1">
      <alignment horizontal="center" vertical="center" wrapText="1"/>
    </xf>
    <xf numFmtId="0" fontId="57" fillId="0" borderId="11" xfId="4" applyFont="1" applyBorder="1" applyAlignment="1">
      <alignment horizontal="center" vertical="center" wrapText="1"/>
    </xf>
    <xf numFmtId="0" fontId="53" fillId="0" borderId="92" xfId="4" applyFont="1" applyBorder="1">
      <alignment vertical="center"/>
    </xf>
    <xf numFmtId="182" fontId="53" fillId="5" borderId="82" xfId="4" applyNumberFormat="1" applyFont="1" applyFill="1" applyBorder="1" applyAlignment="1" applyProtection="1">
      <alignment horizontal="center" vertical="center" shrinkToFit="1"/>
      <protection locked="0"/>
    </xf>
    <xf numFmtId="182" fontId="53" fillId="5" borderId="83" xfId="4" applyNumberFormat="1" applyFont="1" applyFill="1" applyBorder="1" applyAlignment="1" applyProtection="1">
      <alignment horizontal="center" vertical="center" shrinkToFit="1"/>
      <protection locked="0"/>
    </xf>
    <xf numFmtId="182" fontId="53" fillId="5" borderId="84" xfId="4" applyNumberFormat="1" applyFont="1" applyFill="1" applyBorder="1" applyAlignment="1" applyProtection="1">
      <alignment horizontal="center" vertical="center" shrinkToFit="1"/>
      <protection locked="0"/>
    </xf>
    <xf numFmtId="0" fontId="53" fillId="0" borderId="85" xfId="4" applyFont="1" applyBorder="1">
      <alignment vertical="center"/>
    </xf>
    <xf numFmtId="182" fontId="53" fillId="5" borderId="86" xfId="4" applyNumberFormat="1" applyFont="1" applyFill="1" applyBorder="1" applyAlignment="1" applyProtection="1">
      <alignment horizontal="center" vertical="center" shrinkToFit="1"/>
      <protection locked="0"/>
    </xf>
    <xf numFmtId="182" fontId="53" fillId="5" borderId="87" xfId="4" applyNumberFormat="1" applyFont="1" applyFill="1" applyBorder="1" applyAlignment="1" applyProtection="1">
      <alignment horizontal="center" vertical="center" shrinkToFit="1"/>
      <protection locked="0"/>
    </xf>
    <xf numFmtId="182" fontId="53" fillId="5" borderId="88" xfId="4" applyNumberFormat="1" applyFont="1" applyFill="1" applyBorder="1" applyAlignment="1" applyProtection="1">
      <alignment horizontal="center" vertical="center" shrinkToFit="1"/>
      <protection locked="0"/>
    </xf>
    <xf numFmtId="0" fontId="53" fillId="0" borderId="94" xfId="4" applyFont="1" applyBorder="1">
      <alignment vertical="center"/>
    </xf>
    <xf numFmtId="182" fontId="53" fillId="5" borderId="19" xfId="4" applyNumberFormat="1" applyFont="1" applyFill="1" applyBorder="1" applyAlignment="1" applyProtection="1">
      <alignment horizontal="center" vertical="center" shrinkToFit="1"/>
      <protection locked="0"/>
    </xf>
    <xf numFmtId="182" fontId="53" fillId="5" borderId="18" xfId="4" applyNumberFormat="1" applyFont="1" applyFill="1" applyBorder="1" applyAlignment="1" applyProtection="1">
      <alignment horizontal="center" vertical="center" shrinkToFit="1"/>
      <protection locked="0"/>
    </xf>
    <xf numFmtId="182" fontId="53" fillId="5" borderId="11" xfId="4" applyNumberFormat="1" applyFont="1" applyFill="1" applyBorder="1" applyAlignment="1" applyProtection="1">
      <alignment horizontal="center" vertical="center" shrinkToFit="1"/>
      <protection locked="0"/>
    </xf>
    <xf numFmtId="0" fontId="60" fillId="0" borderId="0" xfId="4" applyFont="1">
      <alignment vertical="center"/>
    </xf>
    <xf numFmtId="0" fontId="58" fillId="0" borderId="0" xfId="4" applyFont="1" applyAlignment="1">
      <alignment vertical="center" shrinkToFit="1"/>
    </xf>
    <xf numFmtId="0" fontId="59" fillId="0" borderId="0" xfId="4" applyFont="1" applyAlignment="1">
      <alignment vertical="center" shrinkToFit="1"/>
    </xf>
    <xf numFmtId="0" fontId="57" fillId="2" borderId="0" xfId="4" applyFont="1" applyFill="1">
      <alignment vertical="center"/>
    </xf>
    <xf numFmtId="0" fontId="57" fillId="2" borderId="0" xfId="4" applyFont="1" applyFill="1" applyAlignment="1">
      <alignment horizontal="left" vertical="center"/>
    </xf>
    <xf numFmtId="0" fontId="57" fillId="0" borderId="0" xfId="4" applyFont="1" applyAlignment="1">
      <alignment horizontal="centerContinuous" vertical="center"/>
    </xf>
    <xf numFmtId="179" fontId="57" fillId="2" borderId="0" xfId="4" applyNumberFormat="1" applyFont="1" applyFill="1" applyAlignment="1">
      <alignment horizontal="center" vertical="center"/>
    </xf>
    <xf numFmtId="0" fontId="57" fillId="2" borderId="0" xfId="4" applyFont="1" applyFill="1" applyAlignment="1">
      <alignment horizontal="center" vertical="center"/>
    </xf>
    <xf numFmtId="183" fontId="57" fillId="0" borderId="0" xfId="4" applyNumberFormat="1" applyFont="1">
      <alignment vertical="center"/>
    </xf>
    <xf numFmtId="0" fontId="61" fillId="0" borderId="0" xfId="4" applyFont="1">
      <alignment vertical="center"/>
    </xf>
    <xf numFmtId="177" fontId="57" fillId="2" borderId="0" xfId="5" applyNumberFormat="1" applyFont="1" applyFill="1" applyBorder="1" applyAlignment="1" applyProtection="1">
      <alignment horizontal="right" vertical="center"/>
    </xf>
    <xf numFmtId="0" fontId="57" fillId="0" borderId="0" xfId="4" applyFont="1" applyAlignment="1">
      <alignment horizontal="right" vertical="center"/>
    </xf>
    <xf numFmtId="0" fontId="68" fillId="0" borderId="0" xfId="4" applyFont="1">
      <alignment vertical="center"/>
    </xf>
    <xf numFmtId="0" fontId="57" fillId="2" borderId="0" xfId="4" applyFont="1" applyFill="1" applyAlignment="1">
      <alignment horizontal="right" vertical="center"/>
    </xf>
    <xf numFmtId="0" fontId="57" fillId="0" borderId="0" xfId="4" applyFont="1" applyAlignment="1">
      <alignment vertical="center" shrinkToFit="1"/>
    </xf>
    <xf numFmtId="0" fontId="57" fillId="0" borderId="0" xfId="4" applyFont="1" applyAlignment="1">
      <alignment horizontal="left"/>
    </xf>
    <xf numFmtId="0" fontId="57" fillId="0" borderId="0" xfId="4" applyFont="1" applyAlignment="1">
      <alignment horizontal="centerContinuous"/>
    </xf>
    <xf numFmtId="0" fontId="57" fillId="0" borderId="29" xfId="4" applyFont="1" applyBorder="1" applyAlignment="1">
      <alignment horizontal="centerContinuous" vertical="center"/>
    </xf>
    <xf numFmtId="0" fontId="57" fillId="0" borderId="29" xfId="4" applyFont="1" applyBorder="1">
      <alignment vertical="center"/>
    </xf>
    <xf numFmtId="0" fontId="57" fillId="0" borderId="0" xfId="4" applyFont="1" applyAlignment="1">
      <alignment horizontal="center" vertical="center"/>
    </xf>
    <xf numFmtId="0" fontId="57" fillId="0" borderId="0" xfId="4" applyFont="1" applyAlignment="1">
      <alignment vertical="center" wrapText="1"/>
    </xf>
    <xf numFmtId="0" fontId="57" fillId="0" borderId="0" xfId="4" applyFont="1" applyAlignment="1">
      <alignment horizontal="justify" vertical="center" wrapText="1"/>
    </xf>
    <xf numFmtId="0" fontId="58" fillId="0" borderId="0" xfId="4" applyFont="1" applyAlignment="1" applyProtection="1">
      <alignment horizontal="left" vertical="center"/>
      <protection locked="0"/>
    </xf>
    <xf numFmtId="0" fontId="58" fillId="0" borderId="0" xfId="4" applyFont="1" applyAlignment="1" applyProtection="1">
      <alignment vertical="center" wrapText="1"/>
      <protection locked="0"/>
    </xf>
    <xf numFmtId="0" fontId="58" fillId="0" borderId="0" xfId="4" applyFont="1" applyAlignment="1" applyProtection="1">
      <alignment horizontal="justify" vertical="center" wrapText="1"/>
      <protection locked="0"/>
    </xf>
    <xf numFmtId="0" fontId="53" fillId="0" borderId="10" xfId="4" applyFont="1" applyBorder="1" applyAlignment="1">
      <alignment horizontal="center" vertical="center"/>
    </xf>
    <xf numFmtId="0" fontId="53" fillId="0" borderId="18" xfId="4" applyFont="1" applyBorder="1" applyAlignment="1">
      <alignment horizontal="center" vertical="center" wrapText="1"/>
    </xf>
    <xf numFmtId="0" fontId="57" fillId="0" borderId="0" xfId="4" applyFont="1" applyAlignment="1">
      <alignment horizontal="center"/>
    </xf>
    <xf numFmtId="0" fontId="57" fillId="0" borderId="29" xfId="4" applyFont="1" applyBorder="1" applyAlignment="1">
      <alignment horizontal="center" vertical="center"/>
    </xf>
    <xf numFmtId="0" fontId="58" fillId="0" borderId="0" xfId="4" applyFont="1" applyAlignment="1">
      <alignment vertical="center" wrapText="1"/>
    </xf>
    <xf numFmtId="0" fontId="58" fillId="0" borderId="0" xfId="4" applyFont="1" applyAlignment="1">
      <alignment horizontal="justify" vertical="center" wrapText="1"/>
    </xf>
    <xf numFmtId="0" fontId="53" fillId="0" borderId="81" xfId="4" applyFont="1" applyBorder="1">
      <alignment vertical="center"/>
    </xf>
    <xf numFmtId="182" fontId="53" fillId="5" borderId="15" xfId="4" applyNumberFormat="1" applyFont="1" applyFill="1" applyBorder="1" applyAlignment="1" applyProtection="1">
      <alignment horizontal="center" vertical="center" shrinkToFit="1"/>
      <protection locked="0"/>
    </xf>
    <xf numFmtId="182" fontId="53" fillId="5" borderId="9" xfId="4" applyNumberFormat="1" applyFont="1" applyFill="1" applyBorder="1" applyAlignment="1" applyProtection="1">
      <alignment horizontal="center" vertical="center" shrinkToFit="1"/>
      <protection locked="0"/>
    </xf>
    <xf numFmtId="182" fontId="53" fillId="5" borderId="10" xfId="4" applyNumberFormat="1" applyFont="1" applyFill="1" applyBorder="1" applyAlignment="1" applyProtection="1">
      <alignment horizontal="center" vertical="center" shrinkToFit="1"/>
      <protection locked="0"/>
    </xf>
    <xf numFmtId="184" fontId="57" fillId="2" borderId="0" xfId="4" applyNumberFormat="1" applyFont="1" applyFill="1">
      <alignment vertical="center"/>
    </xf>
    <xf numFmtId="185" fontId="57" fillId="2" borderId="0" xfId="4" applyNumberFormat="1" applyFont="1" applyFill="1">
      <alignment vertical="center"/>
    </xf>
    <xf numFmtId="0" fontId="1" fillId="2" borderId="0" xfId="4" applyFill="1">
      <alignment vertical="center"/>
    </xf>
    <xf numFmtId="0" fontId="56" fillId="2" borderId="0" xfId="4" applyFont="1" applyFill="1" applyAlignment="1">
      <alignment horizontal="left" vertical="center"/>
    </xf>
    <xf numFmtId="0" fontId="58" fillId="2" borderId="0" xfId="4" applyFont="1" applyFill="1" applyAlignment="1">
      <alignment horizontal="left" vertical="center"/>
    </xf>
    <xf numFmtId="0" fontId="58" fillId="2" borderId="0" xfId="4" applyFont="1" applyFill="1">
      <alignment vertical="center"/>
    </xf>
    <xf numFmtId="0" fontId="58" fillId="5" borderId="9" xfId="4" applyFont="1" applyFill="1" applyBorder="1" applyAlignment="1">
      <alignment horizontal="left" vertical="center"/>
    </xf>
    <xf numFmtId="0" fontId="58" fillId="6" borderId="9" xfId="4" applyFont="1" applyFill="1" applyBorder="1" applyAlignment="1">
      <alignment horizontal="left" vertical="center"/>
    </xf>
    <xf numFmtId="0" fontId="63" fillId="2" borderId="0" xfId="4" applyFont="1" applyFill="1" applyAlignment="1">
      <alignment horizontal="left" vertical="center"/>
    </xf>
    <xf numFmtId="0" fontId="58" fillId="2" borderId="9" xfId="4" applyFont="1" applyFill="1" applyBorder="1" applyAlignment="1">
      <alignment horizontal="center" vertical="center"/>
    </xf>
    <xf numFmtId="0" fontId="58" fillId="2" borderId="9" xfId="4" applyFont="1" applyFill="1" applyBorder="1" applyAlignment="1">
      <alignment horizontal="left" vertical="center"/>
    </xf>
    <xf numFmtId="0" fontId="64" fillId="2" borderId="0" xfId="4" applyFont="1" applyFill="1" applyAlignment="1">
      <alignment horizontal="left" vertical="center"/>
    </xf>
    <xf numFmtId="0" fontId="58" fillId="2" borderId="0" xfId="4" applyFont="1" applyFill="1" applyAlignment="1">
      <alignment horizontal="left" vertical="center" wrapText="1"/>
    </xf>
    <xf numFmtId="0" fontId="64" fillId="2" borderId="0" xfId="4" applyFont="1" applyFill="1">
      <alignment vertical="center"/>
    </xf>
    <xf numFmtId="0" fontId="60" fillId="2" borderId="0" xfId="4" applyFont="1" applyFill="1">
      <alignment vertical="center"/>
    </xf>
    <xf numFmtId="0" fontId="64" fillId="2" borderId="0" xfId="4" applyFont="1" applyFill="1" applyAlignment="1">
      <alignment vertical="center" shrinkToFit="1"/>
    </xf>
    <xf numFmtId="0" fontId="67" fillId="2" borderId="0" xfId="4" applyFont="1" applyFill="1" applyAlignment="1">
      <alignment vertical="center" shrinkToFit="1"/>
    </xf>
    <xf numFmtId="0" fontId="58" fillId="2" borderId="0" xfId="4" applyFont="1" applyFill="1" applyAlignment="1">
      <alignment vertical="center" wrapText="1"/>
    </xf>
    <xf numFmtId="0" fontId="58" fillId="2" borderId="0" xfId="4" applyFont="1" applyFill="1" applyAlignment="1">
      <alignment vertical="center" textRotation="90"/>
    </xf>
    <xf numFmtId="0" fontId="62" fillId="2" borderId="0" xfId="4" applyFont="1" applyFill="1">
      <alignment vertical="center"/>
    </xf>
    <xf numFmtId="0" fontId="69" fillId="2" borderId="0" xfId="4" applyFont="1" applyFill="1" applyAlignment="1">
      <alignment horizontal="left" vertical="center"/>
    </xf>
    <xf numFmtId="0" fontId="69" fillId="0" borderId="0" xfId="4" applyFont="1" applyAlignment="1">
      <alignment horizontal="left" vertical="center"/>
    </xf>
    <xf numFmtId="0" fontId="58" fillId="2" borderId="9" xfId="2" applyFont="1" applyFill="1" applyBorder="1" applyAlignment="1">
      <alignment horizontal="center" vertical="center"/>
    </xf>
    <xf numFmtId="0" fontId="58" fillId="2" borderId="9" xfId="2" applyFont="1" applyFill="1" applyBorder="1" applyAlignment="1">
      <alignment horizontal="left" vertical="center"/>
    </xf>
    <xf numFmtId="0" fontId="58" fillId="2" borderId="0" xfId="2" applyFont="1" applyFill="1" applyAlignment="1">
      <alignment horizontal="center" vertical="center"/>
    </xf>
    <xf numFmtId="0" fontId="58" fillId="2" borderId="0" xfId="2" applyFont="1" applyFill="1" applyAlignment="1">
      <alignment horizontal="left" vertical="center"/>
    </xf>
    <xf numFmtId="0" fontId="58" fillId="2" borderId="0" xfId="2" applyFont="1" applyFill="1">
      <alignment vertical="center"/>
    </xf>
    <xf numFmtId="0" fontId="58" fillId="2" borderId="0" xfId="2" applyFont="1" applyFill="1" applyAlignment="1">
      <alignment vertical="center" textRotation="90"/>
    </xf>
    <xf numFmtId="0" fontId="64" fillId="2" borderId="0" xfId="2" applyFont="1" applyFill="1" applyAlignment="1">
      <alignment horizontal="left" vertical="center"/>
    </xf>
    <xf numFmtId="0" fontId="58" fillId="2" borderId="0" xfId="2" applyFont="1" applyFill="1" applyAlignment="1">
      <alignment horizontal="center" vertical="center" textRotation="90"/>
    </xf>
    <xf numFmtId="0" fontId="21" fillId="0" borderId="22" xfId="0" applyFont="1" applyBorder="1" applyAlignment="1">
      <alignment horizontal="center" vertical="center"/>
    </xf>
    <xf numFmtId="0" fontId="21" fillId="0" borderId="0" xfId="0" applyFont="1" applyAlignment="1">
      <alignment horizontal="center" vertical="center"/>
    </xf>
    <xf numFmtId="0" fontId="19" fillId="0" borderId="37" xfId="0" applyFont="1" applyBorder="1" applyAlignment="1">
      <alignment horizontal="center" vertical="center"/>
    </xf>
    <xf numFmtId="0" fontId="19" fillId="0" borderId="3" xfId="0" applyFont="1" applyBorder="1" applyAlignment="1">
      <alignment horizontal="center" vertical="center"/>
    </xf>
    <xf numFmtId="0" fontId="7" fillId="0" borderId="0" xfId="0" applyFont="1" applyAlignment="1">
      <alignment horizontal="center" vertical="center"/>
    </xf>
    <xf numFmtId="0" fontId="9" fillId="0" borderId="22" xfId="0" applyFont="1" applyBorder="1" applyAlignment="1">
      <alignment horizontal="left" vertical="center"/>
    </xf>
    <xf numFmtId="0" fontId="19" fillId="0" borderId="22" xfId="0" applyFont="1" applyBorder="1" applyAlignment="1">
      <alignment horizontal="center" vertical="center"/>
    </xf>
    <xf numFmtId="0" fontId="19" fillId="0" borderId="1" xfId="0" applyFont="1" applyBorder="1" applyAlignment="1">
      <alignment horizontal="center" vertical="center"/>
    </xf>
    <xf numFmtId="0" fontId="19" fillId="0" borderId="9" xfId="0" applyFont="1" applyBorder="1" applyAlignment="1">
      <alignment horizontal="center" vertical="center"/>
    </xf>
    <xf numFmtId="0" fontId="7" fillId="0" borderId="0" xfId="0" applyFont="1" applyAlignment="1">
      <alignment horizontal="right" vertical="center"/>
    </xf>
    <xf numFmtId="0" fontId="7" fillId="0" borderId="29" xfId="0" applyFont="1" applyBorder="1" applyAlignment="1">
      <alignment horizontal="right" vertical="center"/>
    </xf>
    <xf numFmtId="0" fontId="22" fillId="2" borderId="0" xfId="0" applyFont="1" applyFill="1" applyAlignment="1">
      <alignment horizontal="left" vertical="center" wrapText="1"/>
    </xf>
    <xf numFmtId="0" fontId="25" fillId="0" borderId="1" xfId="0" applyFont="1" applyBorder="1" applyAlignment="1">
      <alignment horizontal="left" vertical="top"/>
    </xf>
    <xf numFmtId="0" fontId="22" fillId="0" borderId="34" xfId="0" applyFont="1" applyBorder="1" applyAlignment="1">
      <alignment horizontal="center" vertical="center" wrapText="1"/>
    </xf>
    <xf numFmtId="0" fontId="73" fillId="0" borderId="0" xfId="0" applyFont="1"/>
    <xf numFmtId="49" fontId="22" fillId="0" borderId="26" xfId="0" applyNumberFormat="1" applyFont="1" applyBorder="1" applyAlignment="1">
      <alignment horizontal="center" vertical="center"/>
    </xf>
    <xf numFmtId="0" fontId="10" fillId="0" borderId="0" xfId="0" applyFont="1" applyAlignment="1">
      <alignment horizontal="left" vertical="top"/>
    </xf>
    <xf numFmtId="0" fontId="10" fillId="0" borderId="1" xfId="0" applyFont="1" applyBorder="1" applyAlignment="1">
      <alignment horizontal="center" vertical="top"/>
    </xf>
    <xf numFmtId="0" fontId="14" fillId="0" borderId="1" xfId="0" applyFont="1" applyBorder="1" applyAlignment="1">
      <alignment horizontal="center" vertical="center"/>
    </xf>
    <xf numFmtId="0" fontId="19" fillId="0" borderId="1" xfId="0" applyFont="1" applyBorder="1" applyAlignment="1">
      <alignment horizontal="left" vertical="center"/>
    </xf>
    <xf numFmtId="0" fontId="24" fillId="0" borderId="26" xfId="0" applyFont="1" applyBorder="1" applyAlignment="1">
      <alignment horizontal="center" vertical="top" wrapText="1"/>
    </xf>
    <xf numFmtId="0" fontId="22" fillId="0" borderId="1" xfId="0" applyFont="1" applyBorder="1" applyAlignment="1">
      <alignment horizontal="center" vertical="top" wrapText="1"/>
    </xf>
    <xf numFmtId="0" fontId="22" fillId="0" borderId="26" xfId="0" applyFont="1" applyBorder="1" applyAlignment="1">
      <alignment horizontal="center" vertical="top" wrapText="1"/>
    </xf>
    <xf numFmtId="0" fontId="76" fillId="0" borderId="0" xfId="0" applyFont="1"/>
    <xf numFmtId="0" fontId="77" fillId="0" borderId="0" xfId="0" applyFont="1"/>
    <xf numFmtId="0" fontId="43" fillId="0" borderId="0" xfId="0" applyFont="1"/>
    <xf numFmtId="0" fontId="58" fillId="2" borderId="98" xfId="2" applyFont="1" applyFill="1" applyBorder="1">
      <alignment vertical="center"/>
    </xf>
    <xf numFmtId="0" fontId="58" fillId="2" borderId="16" xfId="2" applyFont="1" applyFill="1" applyBorder="1">
      <alignment vertical="center"/>
    </xf>
    <xf numFmtId="0" fontId="58" fillId="2" borderId="17" xfId="2" applyFont="1" applyFill="1" applyBorder="1">
      <alignment vertical="center"/>
    </xf>
    <xf numFmtId="0" fontId="58" fillId="2" borderId="21" xfId="2" applyFont="1" applyFill="1" applyBorder="1" applyAlignment="1">
      <alignment horizontal="center" vertical="center"/>
    </xf>
    <xf numFmtId="0" fontId="58" fillId="2" borderId="10" xfId="2" applyFont="1" applyFill="1" applyBorder="1">
      <alignment vertical="center"/>
    </xf>
    <xf numFmtId="0" fontId="58" fillId="2" borderId="11" xfId="2" applyFont="1" applyFill="1" applyBorder="1">
      <alignment vertical="center"/>
    </xf>
    <xf numFmtId="0" fontId="2" fillId="2" borderId="34" xfId="2" applyFill="1" applyBorder="1" applyAlignment="1">
      <alignment horizontal="center" vertical="center"/>
    </xf>
    <xf numFmtId="0" fontId="2" fillId="2" borderId="37" xfId="2" applyFill="1" applyBorder="1">
      <alignment vertical="center"/>
    </xf>
    <xf numFmtId="0" fontId="22" fillId="2" borderId="9" xfId="0" applyFont="1" applyFill="1" applyBorder="1" applyAlignment="1">
      <alignment horizontal="left" vertical="center" wrapText="1"/>
    </xf>
    <xf numFmtId="0" fontId="22" fillId="0" borderId="33" xfId="0" applyFont="1" applyBorder="1" applyAlignment="1">
      <alignment horizontal="center" vertical="center"/>
    </xf>
    <xf numFmtId="0" fontId="22" fillId="0" borderId="22" xfId="0" applyFont="1" applyBorder="1" applyAlignment="1">
      <alignment horizontal="center" vertical="center"/>
    </xf>
    <xf numFmtId="0" fontId="22" fillId="0" borderId="24" xfId="0" applyFont="1" applyBorder="1" applyAlignment="1">
      <alignment horizontal="center" vertical="center"/>
    </xf>
    <xf numFmtId="0" fontId="21" fillId="0" borderId="33" xfId="0" applyFont="1" applyBorder="1" applyAlignment="1">
      <alignment horizontal="center" vertical="center"/>
    </xf>
    <xf numFmtId="0" fontId="21" fillId="0" borderId="22" xfId="0" applyFont="1" applyBorder="1" applyAlignment="1">
      <alignment horizontal="center" vertical="center"/>
    </xf>
    <xf numFmtId="0" fontId="21" fillId="0" borderId="24" xfId="0" applyFont="1" applyBorder="1" applyAlignment="1">
      <alignment horizontal="center" vertical="center"/>
    </xf>
    <xf numFmtId="0" fontId="21" fillId="0" borderId="1" xfId="0" applyFont="1" applyBorder="1" applyAlignment="1">
      <alignment horizontal="center" vertical="center"/>
    </xf>
    <xf numFmtId="0" fontId="21" fillId="0" borderId="0" xfId="0" applyFont="1" applyAlignment="1">
      <alignment horizontal="center" vertical="center"/>
    </xf>
    <xf numFmtId="0" fontId="21" fillId="0" borderId="28" xfId="0" applyFont="1" applyBorder="1" applyAlignment="1">
      <alignment horizontal="center" vertical="center"/>
    </xf>
    <xf numFmtId="0" fontId="22" fillId="0" borderId="1" xfId="0" applyFont="1" applyBorder="1" applyAlignment="1">
      <alignment horizontal="center" vertical="center"/>
    </xf>
    <xf numFmtId="0" fontId="22" fillId="0" borderId="0" xfId="0" applyFont="1" applyAlignment="1">
      <alignment horizontal="center" vertical="center"/>
    </xf>
    <xf numFmtId="0" fontId="22" fillId="0" borderId="28" xfId="0" applyFont="1" applyBorder="1" applyAlignment="1">
      <alignment horizontal="center" vertical="center"/>
    </xf>
    <xf numFmtId="0" fontId="22" fillId="0" borderId="26"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4"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1" fillId="0" borderId="26"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6" fillId="0" borderId="9" xfId="0" applyFont="1" applyBorder="1" applyAlignment="1">
      <alignment horizontal="center" vertical="center"/>
    </xf>
    <xf numFmtId="0" fontId="22" fillId="0" borderId="9" xfId="0" applyFont="1" applyBorder="1" applyAlignment="1">
      <alignment horizontal="left" vertical="center" wrapText="1"/>
    </xf>
    <xf numFmtId="0" fontId="22" fillId="0" borderId="34" xfId="0" applyFont="1" applyBorder="1" applyAlignment="1">
      <alignment horizontal="left" vertical="center" wrapText="1"/>
    </xf>
    <xf numFmtId="0" fontId="22" fillId="0" borderId="38" xfId="0" applyFont="1" applyBorder="1" applyAlignment="1">
      <alignment horizontal="left" vertical="center" wrapText="1"/>
    </xf>
    <xf numFmtId="0" fontId="22" fillId="0" borderId="39" xfId="0" applyFont="1" applyBorder="1" applyAlignment="1">
      <alignment horizontal="left" vertical="center" wrapText="1"/>
    </xf>
    <xf numFmtId="0" fontId="19" fillId="0" borderId="37" xfId="0" applyFont="1" applyBorder="1" applyAlignment="1">
      <alignment horizontal="center" vertical="center"/>
    </xf>
    <xf numFmtId="0" fontId="19" fillId="0" borderId="7" xfId="0" applyFont="1" applyBorder="1" applyAlignment="1">
      <alignment horizontal="center" vertical="center"/>
    </xf>
    <xf numFmtId="0" fontId="22" fillId="0" borderId="9" xfId="0" applyFont="1" applyBorder="1" applyAlignment="1">
      <alignment horizontal="left" vertical="center"/>
    </xf>
    <xf numFmtId="0" fontId="22" fillId="0" borderId="9" xfId="0" applyFont="1" applyBorder="1" applyAlignment="1">
      <alignment horizontal="center" vertical="center"/>
    </xf>
    <xf numFmtId="0" fontId="22" fillId="0" borderId="33" xfId="0" applyFont="1" applyBorder="1" applyAlignment="1">
      <alignment horizontal="left" vertical="center" wrapText="1"/>
    </xf>
    <xf numFmtId="0" fontId="22" fillId="0" borderId="22" xfId="0" applyFont="1" applyBorder="1" applyAlignment="1">
      <alignment horizontal="left" vertical="center" wrapText="1"/>
    </xf>
    <xf numFmtId="0" fontId="22" fillId="0" borderId="24" xfId="0" applyFont="1" applyBorder="1" applyAlignment="1">
      <alignment horizontal="left" vertical="center" wrapText="1"/>
    </xf>
    <xf numFmtId="0" fontId="24" fillId="0" borderId="29" xfId="0" applyFont="1" applyBorder="1" applyAlignment="1">
      <alignment horizontal="left" vertical="top" wrapText="1"/>
    </xf>
    <xf numFmtId="0" fontId="24" fillId="0" borderId="30" xfId="0" applyFont="1" applyBorder="1" applyAlignment="1">
      <alignment horizontal="left" vertical="top" wrapText="1"/>
    </xf>
    <xf numFmtId="0" fontId="21" fillId="0" borderId="34" xfId="0" applyFont="1" applyBorder="1" applyAlignment="1">
      <alignment horizontal="center" vertical="center"/>
    </xf>
    <xf numFmtId="0" fontId="21" fillId="0" borderId="38" xfId="0" applyFont="1" applyBorder="1" applyAlignment="1">
      <alignment horizontal="center" vertical="center"/>
    </xf>
    <xf numFmtId="0" fontId="21" fillId="0" borderId="39" xfId="0" applyFont="1" applyBorder="1" applyAlignment="1">
      <alignment horizontal="center" vertical="center"/>
    </xf>
    <xf numFmtId="0" fontId="22" fillId="0" borderId="26" xfId="0" applyFont="1" applyBorder="1" applyAlignment="1">
      <alignment horizontal="left" vertical="center" wrapText="1"/>
    </xf>
    <xf numFmtId="0" fontId="22" fillId="0" borderId="29" xfId="0" applyFont="1" applyBorder="1" applyAlignment="1">
      <alignment horizontal="left" vertical="center" wrapText="1"/>
    </xf>
    <xf numFmtId="0" fontId="22" fillId="0" borderId="30" xfId="0" applyFont="1" applyBorder="1" applyAlignment="1">
      <alignment horizontal="left" vertical="center" wrapText="1"/>
    </xf>
    <xf numFmtId="0" fontId="24" fillId="0" borderId="33" xfId="0" applyFont="1" applyBorder="1" applyAlignment="1">
      <alignment horizontal="left" vertical="center" wrapText="1"/>
    </xf>
    <xf numFmtId="0" fontId="24" fillId="0" borderId="22" xfId="0" applyFont="1" applyBorder="1" applyAlignment="1">
      <alignment horizontal="left" vertical="center" wrapText="1"/>
    </xf>
    <xf numFmtId="0" fontId="24" fillId="0" borderId="2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8" xfId="0" applyFont="1" applyBorder="1" applyAlignment="1">
      <alignment horizontal="left" vertical="center" wrapText="1"/>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2" fillId="0" borderId="28" xfId="0" applyFont="1" applyBorder="1" applyAlignment="1">
      <alignment horizontal="left" vertical="center" wrapText="1"/>
    </xf>
    <xf numFmtId="0" fontId="22" fillId="0" borderId="9" xfId="0" applyFont="1" applyBorder="1" applyAlignment="1">
      <alignment vertical="center" wrapText="1"/>
    </xf>
    <xf numFmtId="0" fontId="22" fillId="0" borderId="33" xfId="0" applyFont="1" applyBorder="1" applyAlignment="1">
      <alignment vertical="center" wrapText="1"/>
    </xf>
    <xf numFmtId="0" fontId="22" fillId="0" borderId="22" xfId="0" applyFont="1" applyBorder="1" applyAlignment="1">
      <alignment vertical="center" wrapText="1"/>
    </xf>
    <xf numFmtId="0" fontId="22" fillId="0" borderId="24" xfId="0" applyFont="1" applyBorder="1" applyAlignment="1">
      <alignment vertical="center" wrapText="1"/>
    </xf>
    <xf numFmtId="0" fontId="22" fillId="0" borderId="26" xfId="0" applyFont="1" applyBorder="1" applyAlignment="1">
      <alignment vertical="center" wrapText="1"/>
    </xf>
    <xf numFmtId="0" fontId="22" fillId="0" borderId="29" xfId="0" applyFont="1" applyBorder="1" applyAlignment="1">
      <alignment vertical="center" wrapText="1"/>
    </xf>
    <xf numFmtId="0" fontId="22" fillId="0" borderId="30" xfId="0" applyFont="1" applyBorder="1" applyAlignment="1">
      <alignment vertical="center" wrapText="1"/>
    </xf>
    <xf numFmtId="0" fontId="21" fillId="0" borderId="53" xfId="0" applyFont="1" applyBorder="1" applyAlignment="1">
      <alignment horizontal="center" vertical="center"/>
    </xf>
    <xf numFmtId="0" fontId="78" fillId="0" borderId="9" xfId="0" applyFont="1" applyBorder="1" applyAlignment="1">
      <alignment horizontal="center" vertical="center"/>
    </xf>
    <xf numFmtId="0" fontId="19" fillId="0" borderId="3" xfId="0" applyFont="1" applyBorder="1" applyAlignment="1">
      <alignment horizontal="center" vertical="center"/>
    </xf>
    <xf numFmtId="0" fontId="22" fillId="0" borderId="34" xfId="0" applyFont="1" applyBorder="1" applyAlignment="1">
      <alignment vertical="center" wrapText="1"/>
    </xf>
    <xf numFmtId="0" fontId="22" fillId="0" borderId="38" xfId="0" applyFont="1" applyBorder="1" applyAlignment="1">
      <alignment vertical="center" wrapText="1"/>
    </xf>
    <xf numFmtId="0" fontId="22" fillId="0" borderId="39" xfId="0" applyFont="1" applyBorder="1" applyAlignment="1">
      <alignment vertical="center" wrapText="1"/>
    </xf>
    <xf numFmtId="0" fontId="13" fillId="0" borderId="0" xfId="0" applyFont="1" applyAlignment="1">
      <alignment horizontal="left" vertical="center"/>
    </xf>
    <xf numFmtId="0" fontId="10" fillId="0" borderId="0" xfId="0" applyFont="1" applyAlignment="1">
      <alignment vertical="top" wrapText="1"/>
    </xf>
    <xf numFmtId="0" fontId="10" fillId="0" borderId="28" xfId="0" applyFont="1" applyBorder="1" applyAlignment="1">
      <alignment vertical="top" wrapText="1"/>
    </xf>
    <xf numFmtId="0" fontId="15" fillId="0" borderId="0" xfId="0" applyFont="1" applyAlignment="1">
      <alignment horizontal="center" vertical="center"/>
    </xf>
    <xf numFmtId="0" fontId="42" fillId="0" borderId="33" xfId="0" applyFont="1" applyBorder="1" applyAlignment="1">
      <alignment horizontal="center" vertical="center"/>
    </xf>
    <xf numFmtId="0" fontId="42" fillId="0" borderId="22" xfId="0" applyFont="1" applyBorder="1" applyAlignment="1">
      <alignment horizontal="center" vertical="center"/>
    </xf>
    <xf numFmtId="0" fontId="42" fillId="0" borderId="24" xfId="0" applyFont="1" applyBorder="1" applyAlignment="1">
      <alignment horizontal="center" vertical="center"/>
    </xf>
    <xf numFmtId="0" fontId="42" fillId="0" borderId="1" xfId="0" applyFont="1" applyBorder="1" applyAlignment="1">
      <alignment horizontal="center" vertical="center"/>
    </xf>
    <xf numFmtId="0" fontId="42" fillId="0" borderId="0" xfId="0" applyFont="1" applyAlignment="1">
      <alignment horizontal="center" vertical="center"/>
    </xf>
    <xf numFmtId="0" fontId="42" fillId="0" borderId="28" xfId="0" applyFont="1" applyBorder="1" applyAlignment="1">
      <alignment horizontal="center" vertical="center"/>
    </xf>
    <xf numFmtId="0" fontId="42" fillId="0" borderId="26" xfId="0" applyFont="1" applyBorder="1" applyAlignment="1">
      <alignment horizontal="center" vertical="center"/>
    </xf>
    <xf numFmtId="0" fontId="42" fillId="0" borderId="29" xfId="0" applyFont="1" applyBorder="1" applyAlignment="1">
      <alignment horizontal="center" vertical="center"/>
    </xf>
    <xf numFmtId="0" fontId="42" fillId="0" borderId="30" xfId="0" applyFont="1" applyBorder="1" applyAlignment="1">
      <alignment horizontal="center" vertical="center"/>
    </xf>
    <xf numFmtId="0" fontId="28" fillId="0" borderId="33"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0" xfId="0" applyFont="1" applyAlignment="1">
      <alignment horizontal="center" vertical="center" wrapText="1"/>
    </xf>
    <xf numFmtId="0" fontId="28" fillId="0" borderId="28"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30" xfId="0" applyFont="1" applyBorder="1" applyAlignment="1">
      <alignment horizontal="center" vertical="center" wrapText="1"/>
    </xf>
    <xf numFmtId="0" fontId="7" fillId="0" borderId="33" xfId="0" applyFont="1" applyBorder="1" applyAlignment="1">
      <alignment horizontal="center"/>
    </xf>
    <xf numFmtId="0" fontId="7" fillId="0" borderId="22" xfId="0" applyFont="1" applyBorder="1" applyAlignment="1">
      <alignment horizontal="center"/>
    </xf>
    <xf numFmtId="0" fontId="7" fillId="0" borderId="24" xfId="0" applyFont="1" applyBorder="1" applyAlignment="1">
      <alignment horizontal="center"/>
    </xf>
    <xf numFmtId="0" fontId="7" fillId="0" borderId="26"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8" xfId="0" applyFont="1" applyBorder="1" applyAlignment="1">
      <alignment horizontal="center" vertical="center"/>
    </xf>
    <xf numFmtId="0" fontId="7" fillId="0" borderId="26"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3" xfId="0" applyFont="1" applyBorder="1" applyAlignment="1">
      <alignment horizontal="left" vertical="center" wrapText="1"/>
    </xf>
    <xf numFmtId="0" fontId="7" fillId="0" borderId="22" xfId="0" applyFont="1" applyBorder="1" applyAlignment="1">
      <alignment horizontal="left" vertical="center" wrapText="1"/>
    </xf>
    <xf numFmtId="0" fontId="7" fillId="0" borderId="24" xfId="0" applyFont="1" applyBorder="1" applyAlignment="1">
      <alignment horizontal="left" vertical="center" wrapText="1"/>
    </xf>
    <xf numFmtId="0" fontId="7" fillId="0" borderId="26" xfId="0" applyFont="1" applyBorder="1" applyAlignment="1">
      <alignment horizontal="lef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7" fillId="0" borderId="9" xfId="0" applyFont="1" applyBorder="1" applyAlignment="1">
      <alignment horizontal="left" vertical="center" wrapText="1"/>
    </xf>
    <xf numFmtId="0" fontId="25" fillId="0" borderId="62" xfId="0" applyFont="1" applyBorder="1" applyAlignment="1">
      <alignment horizontal="left" vertical="top" wrapText="1" shrinkToFit="1"/>
    </xf>
    <xf numFmtId="0" fontId="25" fillId="0" borderId="63" xfId="0" applyFont="1" applyBorder="1" applyAlignment="1">
      <alignment horizontal="left" vertical="top" wrapText="1" shrinkToFit="1"/>
    </xf>
    <xf numFmtId="0" fontId="29" fillId="0" borderId="9" xfId="0" applyFont="1" applyBorder="1" applyAlignment="1">
      <alignment horizontal="center" vertical="center"/>
    </xf>
    <xf numFmtId="0" fontId="71" fillId="0" borderId="0" xfId="0" applyFont="1" applyAlignment="1">
      <alignment horizontal="center"/>
    </xf>
    <xf numFmtId="0" fontId="45" fillId="0" borderId="0" xfId="0" applyFont="1" applyAlignment="1">
      <alignment horizontal="center" vertical="center"/>
    </xf>
    <xf numFmtId="0" fontId="46" fillId="0" borderId="0" xfId="0" applyFont="1" applyAlignment="1">
      <alignment horizontal="center" vertical="center"/>
    </xf>
    <xf numFmtId="0" fontId="9" fillId="0" borderId="33" xfId="0" applyFont="1" applyBorder="1" applyAlignment="1">
      <alignment horizontal="left" vertical="center"/>
    </xf>
    <xf numFmtId="0" fontId="9" fillId="0" borderId="22" xfId="0" applyFont="1" applyBorder="1" applyAlignment="1">
      <alignment horizontal="left" vertical="center"/>
    </xf>
    <xf numFmtId="0" fontId="47" fillId="0" borderId="40" xfId="0" applyFont="1" applyBorder="1" applyAlignment="1">
      <alignment horizontal="left" vertical="center"/>
    </xf>
    <xf numFmtId="0" fontId="47" fillId="0" borderId="0" xfId="0" applyFont="1" applyAlignment="1">
      <alignment horizontal="left" vertical="center"/>
    </xf>
    <xf numFmtId="0" fontId="47" fillId="0" borderId="28" xfId="0" applyFont="1" applyBorder="1" applyAlignment="1">
      <alignment horizontal="left" vertical="center"/>
    </xf>
    <xf numFmtId="0" fontId="47" fillId="0" borderId="41" xfId="0" applyFont="1" applyBorder="1" applyAlignment="1">
      <alignment horizontal="left" vertical="center"/>
    </xf>
    <xf numFmtId="0" fontId="47" fillId="0" borderId="29" xfId="0" applyFont="1" applyBorder="1" applyAlignment="1">
      <alignment horizontal="left" vertical="center"/>
    </xf>
    <xf numFmtId="0" fontId="47" fillId="0" borderId="30" xfId="0" applyFont="1" applyBorder="1" applyAlignment="1">
      <alignment horizontal="left" vertical="center"/>
    </xf>
    <xf numFmtId="0" fontId="26" fillId="0" borderId="42" xfId="0" applyFont="1" applyBorder="1" applyAlignment="1">
      <alignment horizontal="center" vertical="center"/>
    </xf>
    <xf numFmtId="0" fontId="26" fillId="0" borderId="43" xfId="0" applyFont="1" applyBorder="1" applyAlignment="1">
      <alignment horizontal="center" vertical="center"/>
    </xf>
    <xf numFmtId="0" fontId="26" fillId="0" borderId="44" xfId="0" applyFont="1" applyBorder="1" applyAlignment="1">
      <alignment horizontal="center" vertical="center"/>
    </xf>
    <xf numFmtId="0" fontId="17" fillId="0" borderId="45" xfId="0" applyFont="1" applyBorder="1" applyAlignment="1">
      <alignment horizontal="left" vertical="center"/>
    </xf>
    <xf numFmtId="0" fontId="17" fillId="0" borderId="46" xfId="0" applyFont="1" applyBorder="1" applyAlignment="1">
      <alignment horizontal="left" vertical="center"/>
    </xf>
    <xf numFmtId="0" fontId="17" fillId="0" borderId="47" xfId="0" applyFont="1" applyBorder="1" applyAlignment="1">
      <alignment horizontal="left" vertical="center"/>
    </xf>
    <xf numFmtId="0" fontId="17" fillId="0" borderId="1" xfId="0" applyFont="1" applyBorder="1" applyAlignment="1">
      <alignment horizontal="left" vertical="center"/>
    </xf>
    <xf numFmtId="0" fontId="17" fillId="0" borderId="0" xfId="0" applyFont="1" applyAlignment="1">
      <alignment horizontal="left" vertical="center"/>
    </xf>
    <xf numFmtId="0" fontId="17" fillId="0" borderId="28" xfId="0" applyFont="1" applyBorder="1" applyAlignment="1">
      <alignment horizontal="left" vertical="center"/>
    </xf>
    <xf numFmtId="0" fontId="17" fillId="0" borderId="26" xfId="0" applyFont="1" applyBorder="1" applyAlignment="1">
      <alignment horizontal="left" vertical="center"/>
    </xf>
    <xf numFmtId="0" fontId="17" fillId="0" borderId="29" xfId="0" applyFont="1" applyBorder="1" applyAlignment="1">
      <alignment horizontal="left" vertical="center"/>
    </xf>
    <xf numFmtId="0" fontId="17" fillId="0" borderId="30" xfId="0" applyFont="1" applyBorder="1" applyAlignment="1">
      <alignment horizontal="left" vertical="center"/>
    </xf>
    <xf numFmtId="0" fontId="48" fillId="0" borderId="33" xfId="0" applyFont="1" applyBorder="1" applyAlignment="1">
      <alignment horizontal="center" vertical="center"/>
    </xf>
    <xf numFmtId="0" fontId="48" fillId="0" borderId="22" xfId="0" applyFont="1" applyBorder="1" applyAlignment="1">
      <alignment horizontal="center" vertical="center"/>
    </xf>
    <xf numFmtId="0" fontId="48" fillId="0" borderId="24" xfId="0" applyFont="1" applyBorder="1" applyAlignment="1">
      <alignment horizontal="center" vertical="center"/>
    </xf>
    <xf numFmtId="0" fontId="48" fillId="0" borderId="26" xfId="0" applyFont="1" applyBorder="1" applyAlignment="1">
      <alignment horizontal="center" vertical="center"/>
    </xf>
    <xf numFmtId="0" fontId="48" fillId="0" borderId="29" xfId="0" applyFont="1" applyBorder="1" applyAlignment="1">
      <alignment horizontal="center" vertical="center"/>
    </xf>
    <xf numFmtId="0" fontId="48" fillId="0" borderId="30" xfId="0" applyFont="1" applyBorder="1" applyAlignment="1">
      <alignment horizontal="center" vertical="center"/>
    </xf>
    <xf numFmtId="0" fontId="49" fillId="0" borderId="33" xfId="0" applyFont="1" applyBorder="1" applyAlignment="1">
      <alignment horizontal="left" vertical="center"/>
    </xf>
    <xf numFmtId="0" fontId="49" fillId="0" borderId="22" xfId="0" applyFont="1" applyBorder="1" applyAlignment="1">
      <alignment horizontal="left" vertical="center"/>
    </xf>
    <xf numFmtId="0" fontId="49" fillId="0" borderId="24" xfId="0" applyFont="1" applyBorder="1" applyAlignment="1">
      <alignment horizontal="left" vertical="center"/>
    </xf>
    <xf numFmtId="0" fontId="49" fillId="0" borderId="48" xfId="0" applyFont="1" applyBorder="1" applyAlignment="1">
      <alignment horizontal="left" vertical="center"/>
    </xf>
    <xf numFmtId="0" fontId="49" fillId="0" borderId="49" xfId="0" applyFont="1" applyBorder="1" applyAlignment="1">
      <alignment horizontal="left" vertical="center"/>
    </xf>
    <xf numFmtId="0" fontId="49" fillId="0" borderId="50" xfId="0" applyFont="1" applyBorder="1" applyAlignment="1">
      <alignment horizontal="left" vertical="center"/>
    </xf>
    <xf numFmtId="0" fontId="26" fillId="0" borderId="51" xfId="0" applyFont="1" applyBorder="1" applyAlignment="1">
      <alignment horizontal="center" vertical="center"/>
    </xf>
    <xf numFmtId="0" fontId="26" fillId="0" borderId="13" xfId="0" applyFont="1" applyBorder="1" applyAlignment="1">
      <alignment horizontal="center" vertical="center"/>
    </xf>
    <xf numFmtId="0" fontId="26" fillId="0" borderId="52" xfId="0" applyFont="1" applyBorder="1" applyAlignment="1">
      <alignment horizontal="center" vertical="center"/>
    </xf>
    <xf numFmtId="0" fontId="26" fillId="0" borderId="1" xfId="0" applyFont="1" applyBorder="1" applyAlignment="1">
      <alignment horizontal="center" vertical="center"/>
    </xf>
    <xf numFmtId="0" fontId="26" fillId="0" borderId="0" xfId="0" applyFont="1" applyAlignment="1">
      <alignment horizontal="center" vertical="center"/>
    </xf>
    <xf numFmtId="0" fontId="26" fillId="0" borderId="28" xfId="0" applyFont="1" applyBorder="1" applyAlignment="1">
      <alignment horizontal="center" vertical="center"/>
    </xf>
    <xf numFmtId="0" fontId="26" fillId="0" borderId="26"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32" fillId="0" borderId="0" xfId="0" applyFont="1" applyAlignment="1">
      <alignment horizontal="center" vertical="center"/>
    </xf>
    <xf numFmtId="0" fontId="32" fillId="0" borderId="29" xfId="0" applyFont="1" applyBorder="1" applyAlignment="1">
      <alignment horizontal="center" vertical="center"/>
    </xf>
    <xf numFmtId="0" fontId="7" fillId="0" borderId="0" xfId="0" applyFont="1" applyAlignment="1">
      <alignment horizontal="center"/>
    </xf>
    <xf numFmtId="0" fontId="50" fillId="0" borderId="33" xfId="0" applyFont="1" applyBorder="1" applyAlignment="1">
      <alignment horizontal="left" vertical="center"/>
    </xf>
    <xf numFmtId="0" fontId="50" fillId="0" borderId="22" xfId="0" applyFont="1" applyBorder="1" applyAlignment="1">
      <alignment horizontal="left" vertical="center"/>
    </xf>
    <xf numFmtId="0" fontId="50" fillId="0" borderId="24" xfId="0" applyFont="1" applyBorder="1" applyAlignment="1">
      <alignment horizontal="left" vertical="center"/>
    </xf>
    <xf numFmtId="0" fontId="7" fillId="0" borderId="26" xfId="0" applyFont="1" applyBorder="1" applyAlignment="1">
      <alignment horizontal="left"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left" vertical="center"/>
    </xf>
    <xf numFmtId="0" fontId="7" fillId="0" borderId="28" xfId="0" applyFont="1" applyBorder="1" applyAlignment="1">
      <alignment horizontal="left" vertical="center"/>
    </xf>
    <xf numFmtId="0" fontId="26" fillId="0" borderId="33" xfId="0" applyFont="1" applyBorder="1" applyAlignment="1">
      <alignment horizontal="center" vertical="center"/>
    </xf>
    <xf numFmtId="0" fontId="26" fillId="0" borderId="22" xfId="0" applyFont="1" applyBorder="1" applyAlignment="1">
      <alignment horizontal="center" vertical="center"/>
    </xf>
    <xf numFmtId="0" fontId="26" fillId="0" borderId="24" xfId="0" applyFont="1" applyBorder="1" applyAlignment="1">
      <alignment horizontal="center" vertical="center"/>
    </xf>
    <xf numFmtId="0" fontId="19" fillId="0" borderId="33" xfId="0" applyFont="1" applyBorder="1" applyAlignment="1">
      <alignment horizontal="center" vertical="center"/>
    </xf>
    <xf numFmtId="0" fontId="19" fillId="0" borderId="22" xfId="0" applyFont="1" applyBorder="1" applyAlignment="1">
      <alignment horizontal="center" vertical="center"/>
    </xf>
    <xf numFmtId="0" fontId="19" fillId="0" borderId="24" xfId="0" applyFont="1" applyBorder="1" applyAlignment="1">
      <alignment horizontal="center" vertical="center"/>
    </xf>
    <xf numFmtId="0" fontId="19" fillId="0" borderId="1" xfId="0" applyFont="1" applyBorder="1" applyAlignment="1">
      <alignment horizontal="center" vertical="center"/>
    </xf>
    <xf numFmtId="0" fontId="19" fillId="0" borderId="0" xfId="0" applyFont="1" applyAlignment="1">
      <alignment horizontal="center" vertical="center"/>
    </xf>
    <xf numFmtId="0" fontId="19" fillId="0" borderId="28" xfId="0" applyFont="1" applyBorder="1" applyAlignment="1">
      <alignment horizontal="center" vertical="center"/>
    </xf>
    <xf numFmtId="0" fontId="19" fillId="0" borderId="26"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0" fillId="0" borderId="0" xfId="0" applyFont="1" applyAlignment="1">
      <alignment horizontal="right" vertical="center"/>
    </xf>
    <xf numFmtId="0" fontId="10" fillId="0" borderId="29" xfId="0" applyFont="1" applyBorder="1" applyAlignment="1">
      <alignment horizontal="right" vertical="center"/>
    </xf>
    <xf numFmtId="0" fontId="19" fillId="0" borderId="9" xfId="0" applyFont="1" applyBorder="1" applyAlignment="1">
      <alignment horizontal="center" vertical="center"/>
    </xf>
    <xf numFmtId="0" fontId="7" fillId="0" borderId="33" xfId="0" applyFont="1" applyBorder="1" applyAlignment="1">
      <alignment horizontal="center" vertical="center"/>
    </xf>
    <xf numFmtId="0" fontId="7" fillId="0" borderId="22" xfId="0" applyFont="1" applyBorder="1" applyAlignment="1">
      <alignment horizontal="center" vertical="center"/>
    </xf>
    <xf numFmtId="0" fontId="7" fillId="0" borderId="24" xfId="0" applyFont="1" applyBorder="1" applyAlignment="1">
      <alignment horizontal="center" vertical="center"/>
    </xf>
    <xf numFmtId="0" fontId="14" fillId="0" borderId="0" xfId="0" applyFont="1" applyAlignment="1">
      <alignment horizontal="center" vertical="center"/>
    </xf>
    <xf numFmtId="0" fontId="43" fillId="0" borderId="33" xfId="0" applyFont="1" applyBorder="1" applyAlignment="1">
      <alignment horizontal="left" vertical="center"/>
    </xf>
    <xf numFmtId="0" fontId="43" fillId="0" borderId="22" xfId="0" applyFont="1" applyBorder="1" applyAlignment="1">
      <alignment horizontal="left" vertical="center"/>
    </xf>
    <xf numFmtId="0" fontId="19" fillId="0" borderId="34"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7" fillId="0" borderId="0" xfId="0" applyFont="1" applyAlignment="1">
      <alignment horizontal="right" vertical="center"/>
    </xf>
    <xf numFmtId="0" fontId="7" fillId="0" borderId="29" xfId="0" applyFont="1" applyBorder="1" applyAlignment="1">
      <alignment horizontal="right" vertical="center"/>
    </xf>
    <xf numFmtId="0" fontId="7" fillId="0" borderId="22" xfId="0" applyFont="1" applyBorder="1"/>
    <xf numFmtId="0" fontId="7" fillId="0" borderId="24" xfId="0" applyFont="1" applyBorder="1"/>
    <xf numFmtId="0" fontId="7" fillId="0" borderId="1" xfId="0" applyFont="1" applyBorder="1"/>
    <xf numFmtId="0" fontId="7" fillId="0" borderId="0" xfId="0" applyFont="1"/>
    <xf numFmtId="0" fontId="7" fillId="0" borderId="28" xfId="0" applyFont="1" applyBorder="1"/>
    <xf numFmtId="0" fontId="7" fillId="0" borderId="26" xfId="0" applyFont="1" applyBorder="1"/>
    <xf numFmtId="0" fontId="7" fillId="0" borderId="29" xfId="0" applyFont="1" applyBorder="1"/>
    <xf numFmtId="0" fontId="7" fillId="0" borderId="30" xfId="0" applyFont="1" applyBorder="1"/>
    <xf numFmtId="0" fontId="22" fillId="0" borderId="33" xfId="0" applyFont="1" applyBorder="1"/>
    <xf numFmtId="0" fontId="28" fillId="0" borderId="9" xfId="0" applyFont="1" applyBorder="1" applyAlignment="1">
      <alignment horizontal="center" vertical="center" wrapText="1"/>
    </xf>
    <xf numFmtId="0" fontId="22" fillId="0" borderId="33" xfId="0" applyFont="1" applyBorder="1" applyAlignment="1">
      <alignment horizontal="left" vertical="center"/>
    </xf>
    <xf numFmtId="0" fontId="22" fillId="0" borderId="22" xfId="0" applyFont="1" applyBorder="1" applyAlignment="1">
      <alignment horizontal="left" vertical="center"/>
    </xf>
    <xf numFmtId="0" fontId="22" fillId="0" borderId="24" xfId="0" applyFont="1" applyBorder="1" applyAlignment="1">
      <alignment horizontal="left" vertical="center"/>
    </xf>
    <xf numFmtId="0" fontId="14" fillId="0" borderId="34"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9" xfId="0" applyFont="1" applyBorder="1" applyAlignment="1">
      <alignment horizontal="center" vertical="center" wrapText="1"/>
    </xf>
    <xf numFmtId="0" fontId="19" fillId="0" borderId="34" xfId="0" applyFont="1" applyBorder="1" applyAlignment="1">
      <alignment horizontal="center" vertical="center" wrapText="1" shrinkToFit="1"/>
    </xf>
    <xf numFmtId="0" fontId="19" fillId="0" borderId="38" xfId="0" applyFont="1" applyBorder="1" applyAlignment="1">
      <alignment horizontal="center" vertical="center" shrinkToFit="1"/>
    </xf>
    <xf numFmtId="0" fontId="19" fillId="0" borderId="39" xfId="0" applyFont="1" applyBorder="1" applyAlignment="1">
      <alignment horizontal="center" vertical="center" shrinkToFit="1"/>
    </xf>
    <xf numFmtId="0" fontId="44" fillId="0" borderId="38" xfId="0" applyFont="1" applyBorder="1" applyAlignment="1">
      <alignment horizontal="left" wrapText="1"/>
    </xf>
    <xf numFmtId="0" fontId="7" fillId="0" borderId="34"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35" fillId="0" borderId="33" xfId="0" applyFont="1" applyBorder="1" applyAlignment="1">
      <alignment horizontal="center" vertical="center" textRotation="255"/>
    </xf>
    <xf numFmtId="0" fontId="35" fillId="0" borderId="24" xfId="0" applyFont="1" applyBorder="1" applyAlignment="1">
      <alignment horizontal="center" vertical="center" textRotation="255"/>
    </xf>
    <xf numFmtId="0" fontId="35" fillId="0" borderId="1" xfId="0" applyFont="1" applyBorder="1" applyAlignment="1">
      <alignment horizontal="center" vertical="center" textRotation="255"/>
    </xf>
    <xf numFmtId="0" fontId="35" fillId="0" borderId="28" xfId="0" applyFont="1" applyBorder="1" applyAlignment="1">
      <alignment horizontal="center" vertical="center" textRotation="255"/>
    </xf>
    <xf numFmtId="0" fontId="35" fillId="0" borderId="26" xfId="0" applyFont="1" applyBorder="1" applyAlignment="1">
      <alignment horizontal="center" vertical="center" textRotation="255"/>
    </xf>
    <xf numFmtId="0" fontId="35" fillId="0" borderId="30" xfId="0" applyFont="1" applyBorder="1" applyAlignment="1">
      <alignment horizontal="center" vertical="center" textRotation="255"/>
    </xf>
    <xf numFmtId="0" fontId="21" fillId="0" borderId="9" xfId="0" applyFont="1" applyBorder="1" applyAlignment="1">
      <alignment horizontal="center" vertical="center"/>
    </xf>
    <xf numFmtId="0" fontId="22" fillId="0" borderId="0" xfId="0" applyFont="1" applyAlignment="1">
      <alignment horizontal="left" vertical="top" wrapText="1"/>
    </xf>
    <xf numFmtId="0" fontId="22" fillId="0" borderId="28" xfId="0" applyFont="1" applyBorder="1" applyAlignment="1">
      <alignment horizontal="left" vertical="top" wrapText="1"/>
    </xf>
    <xf numFmtId="0" fontId="25" fillId="0" borderId="0" xfId="0" applyFont="1" applyAlignment="1">
      <alignment horizontal="left" vertical="top"/>
    </xf>
    <xf numFmtId="0" fontId="25" fillId="0" borderId="28" xfId="0" applyFont="1" applyBorder="1" applyAlignment="1">
      <alignment horizontal="left" vertical="top"/>
    </xf>
    <xf numFmtId="0" fontId="10" fillId="0" borderId="0" xfId="0" applyFont="1" applyAlignment="1">
      <alignment horizontal="left" vertical="top"/>
    </xf>
    <xf numFmtId="0" fontId="10" fillId="0" borderId="28" xfId="0" applyFont="1" applyBorder="1" applyAlignment="1">
      <alignment horizontal="left" vertical="top"/>
    </xf>
    <xf numFmtId="0" fontId="29" fillId="0" borderId="33" xfId="0" applyFont="1" applyBorder="1" applyAlignment="1">
      <alignment horizontal="center" vertical="center"/>
    </xf>
    <xf numFmtId="0" fontId="29" fillId="0" borderId="22" xfId="0" applyFont="1" applyBorder="1" applyAlignment="1">
      <alignment horizontal="center" vertical="center"/>
    </xf>
    <xf numFmtId="0" fontId="29" fillId="0" borderId="24" xfId="0" applyFont="1" applyBorder="1" applyAlignment="1">
      <alignment horizontal="center" vertical="center"/>
    </xf>
    <xf numFmtId="0" fontId="29" fillId="0" borderId="26" xfId="0" applyFont="1" applyBorder="1" applyAlignment="1">
      <alignment horizontal="center"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22" fillId="0" borderId="0" xfId="0" applyFont="1" applyAlignment="1">
      <alignment horizontal="center" vertical="center" wrapText="1"/>
    </xf>
    <xf numFmtId="0" fontId="35" fillId="0" borderId="54" xfId="0" applyFont="1" applyBorder="1" applyAlignment="1">
      <alignment horizontal="center" vertical="center"/>
    </xf>
    <xf numFmtId="0" fontId="35" fillId="0" borderId="55" xfId="0" applyFont="1" applyBorder="1" applyAlignment="1">
      <alignment horizontal="center" vertical="center"/>
    </xf>
    <xf numFmtId="0" fontId="35" fillId="0" borderId="56" xfId="0" applyFont="1" applyBorder="1" applyAlignment="1">
      <alignment horizontal="center" vertical="center"/>
    </xf>
    <xf numFmtId="0" fontId="35" fillId="0" borderId="0" xfId="0" applyFont="1" applyAlignment="1">
      <alignment horizontal="left" vertical="top" wrapText="1"/>
    </xf>
    <xf numFmtId="0" fontId="35" fillId="0" borderId="36" xfId="0" applyFont="1" applyBorder="1" applyAlignment="1">
      <alignment horizontal="left" vertical="top" wrapText="1"/>
    </xf>
    <xf numFmtId="0" fontId="51" fillId="0" borderId="57" xfId="0" applyFont="1" applyBorder="1" applyAlignment="1">
      <alignment horizontal="center" vertical="center"/>
    </xf>
    <xf numFmtId="0" fontId="51" fillId="0" borderId="58" xfId="0" applyFont="1" applyBorder="1" applyAlignment="1">
      <alignment horizontal="center" vertical="center"/>
    </xf>
    <xf numFmtId="0" fontId="51" fillId="0" borderId="59" xfId="0" applyFont="1" applyBorder="1" applyAlignment="1">
      <alignment horizontal="center" vertical="center"/>
    </xf>
    <xf numFmtId="0" fontId="22" fillId="0" borderId="34" xfId="0" applyFont="1" applyBorder="1" applyAlignment="1">
      <alignment horizontal="left" vertical="top" wrapText="1"/>
    </xf>
    <xf numFmtId="0" fontId="22" fillId="0" borderId="38" xfId="0" applyFont="1" applyBorder="1" applyAlignment="1">
      <alignment horizontal="left" vertical="top" wrapText="1"/>
    </xf>
    <xf numFmtId="0" fontId="22" fillId="0" borderId="39" xfId="0" applyFont="1" applyBorder="1" applyAlignment="1">
      <alignment horizontal="left" vertical="top" wrapText="1"/>
    </xf>
    <xf numFmtId="0" fontId="22" fillId="3" borderId="38" xfId="0" applyFont="1" applyFill="1" applyBorder="1" applyAlignment="1">
      <alignment horizontal="left" vertical="center" wrapText="1"/>
    </xf>
    <xf numFmtId="0" fontId="22" fillId="3" borderId="39" xfId="0" applyFont="1" applyFill="1" applyBorder="1" applyAlignment="1">
      <alignment horizontal="left" vertical="center" wrapText="1"/>
    </xf>
    <xf numFmtId="0" fontId="24" fillId="0" borderId="34"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52" fillId="0" borderId="0" xfId="0" applyFont="1" applyAlignment="1">
      <alignment horizontal="left" vertical="center"/>
    </xf>
    <xf numFmtId="0" fontId="25" fillId="0" borderId="33" xfId="0" applyFont="1" applyBorder="1" applyAlignment="1">
      <alignment horizontal="left" vertical="center" wrapText="1"/>
    </xf>
    <xf numFmtId="0" fontId="25" fillId="0" borderId="22" xfId="0" applyFont="1" applyBorder="1" applyAlignment="1">
      <alignment horizontal="left" vertical="center" wrapText="1"/>
    </xf>
    <xf numFmtId="0" fontId="25" fillId="0" borderId="24" xfId="0" applyFont="1" applyBorder="1" applyAlignment="1">
      <alignment horizontal="left" vertical="center" wrapText="1"/>
    </xf>
    <xf numFmtId="0" fontId="25" fillId="0" borderId="1" xfId="0" applyFont="1" applyBorder="1" applyAlignment="1">
      <alignment horizontal="left" vertical="center" wrapText="1"/>
    </xf>
    <xf numFmtId="0" fontId="25" fillId="0" borderId="0" xfId="0" applyFont="1" applyAlignment="1">
      <alignment horizontal="left" vertical="center" wrapText="1"/>
    </xf>
    <xf numFmtId="0" fontId="25" fillId="0" borderId="28" xfId="0" applyFont="1" applyBorder="1" applyAlignment="1">
      <alignment horizontal="left" vertical="center" wrapText="1"/>
    </xf>
    <xf numFmtId="0" fontId="25" fillId="0" borderId="26" xfId="0" applyFont="1" applyBorder="1" applyAlignment="1">
      <alignment horizontal="left" vertical="center" shrinkToFit="1"/>
    </xf>
    <xf numFmtId="0" fontId="25" fillId="0" borderId="29" xfId="0" applyFont="1" applyBorder="1" applyAlignment="1">
      <alignment horizontal="left" vertical="center" shrinkToFit="1"/>
    </xf>
    <xf numFmtId="0" fontId="25" fillId="0" borderId="30" xfId="0" applyFont="1" applyBorder="1" applyAlignment="1">
      <alignment horizontal="left" vertical="center" shrinkToFit="1"/>
    </xf>
    <xf numFmtId="0" fontId="22" fillId="0" borderId="26" xfId="0" applyFont="1" applyBorder="1" applyAlignment="1">
      <alignment horizontal="left" vertic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22" fillId="2" borderId="1"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28" xfId="0" applyFont="1" applyFill="1" applyBorder="1" applyAlignment="1">
      <alignment horizontal="left" vertical="center" wrapText="1"/>
    </xf>
    <xf numFmtId="0" fontId="22" fillId="2" borderId="26" xfId="0" applyFont="1" applyFill="1" applyBorder="1" applyAlignment="1">
      <alignment horizontal="left" vertical="center" wrapText="1"/>
    </xf>
    <xf numFmtId="0" fontId="22" fillId="2" borderId="29" xfId="0" applyFont="1" applyFill="1" applyBorder="1" applyAlignment="1">
      <alignment horizontal="left" vertical="center" wrapText="1"/>
    </xf>
    <xf numFmtId="0" fontId="22" fillId="2" borderId="30" xfId="0" applyFont="1" applyFill="1" applyBorder="1" applyAlignment="1">
      <alignment horizontal="left" vertical="center" wrapText="1"/>
    </xf>
    <xf numFmtId="0" fontId="41" fillId="0" borderId="0" xfId="0" applyFont="1" applyAlignment="1">
      <alignment horizontal="left" vertical="center"/>
    </xf>
    <xf numFmtId="0" fontId="22" fillId="2" borderId="9" xfId="0" applyFont="1" applyFill="1" applyBorder="1" applyAlignment="1">
      <alignment vertical="center" wrapText="1"/>
    </xf>
    <xf numFmtId="0" fontId="7" fillId="0" borderId="34" xfId="0" applyFont="1" applyBorder="1" applyAlignment="1">
      <alignment horizontal="left"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33" fillId="2" borderId="29" xfId="0" applyFont="1" applyFill="1" applyBorder="1" applyAlignment="1">
      <alignment horizontal="left" vertical="center" wrapText="1"/>
    </xf>
    <xf numFmtId="0" fontId="22" fillId="2" borderId="0" xfId="0" applyFont="1" applyFill="1" applyAlignment="1">
      <alignment horizontal="left" vertical="top" wrapText="1"/>
    </xf>
    <xf numFmtId="0" fontId="22" fillId="2" borderId="28" xfId="0" applyFont="1" applyFill="1" applyBorder="1" applyAlignment="1">
      <alignment horizontal="left" vertical="top" wrapText="1"/>
    </xf>
    <xf numFmtId="0" fontId="22" fillId="0" borderId="29" xfId="0" applyFont="1" applyBorder="1" applyAlignment="1">
      <alignment vertical="top" wrapText="1"/>
    </xf>
    <xf numFmtId="0" fontId="22" fillId="0" borderId="30" xfId="0" applyFont="1" applyBorder="1" applyAlignment="1">
      <alignment vertical="top" wrapText="1"/>
    </xf>
    <xf numFmtId="0" fontId="22" fillId="0" borderId="0" xfId="0" applyFont="1" applyAlignment="1">
      <alignment vertical="top" wrapText="1"/>
    </xf>
    <xf numFmtId="0" fontId="22" fillId="0" borderId="28" xfId="0" applyFont="1" applyBorder="1" applyAlignment="1">
      <alignment vertical="top" wrapText="1"/>
    </xf>
    <xf numFmtId="0" fontId="10" fillId="0" borderId="29" xfId="0" applyFont="1" applyBorder="1" applyAlignment="1">
      <alignment horizontal="left" vertical="top"/>
    </xf>
    <xf numFmtId="0" fontId="10" fillId="0" borderId="30" xfId="0" applyFont="1" applyBorder="1" applyAlignment="1">
      <alignment horizontal="left" vertical="top"/>
    </xf>
    <xf numFmtId="0" fontId="25" fillId="0" borderId="1" xfId="0" applyFont="1" applyBorder="1" applyAlignment="1">
      <alignment horizontal="right" vertical="center"/>
    </xf>
    <xf numFmtId="0" fontId="25" fillId="0" borderId="0" xfId="0" applyFont="1" applyAlignment="1">
      <alignment horizontal="right" vertical="center"/>
    </xf>
    <xf numFmtId="0" fontId="10" fillId="0" borderId="0" xfId="0" applyFont="1" applyAlignment="1">
      <alignment horizontal="left" vertical="top" wrapText="1"/>
    </xf>
    <xf numFmtId="0" fontId="10" fillId="0" borderId="28" xfId="0" applyFont="1" applyBorder="1" applyAlignment="1">
      <alignment horizontal="left" vertical="top" wrapText="1"/>
    </xf>
    <xf numFmtId="0" fontId="25" fillId="0" borderId="60" xfId="0" applyFont="1" applyBorder="1" applyAlignment="1">
      <alignment horizontal="left" vertical="top" wrapText="1"/>
    </xf>
    <xf numFmtId="0" fontId="25" fillId="0" borderId="61" xfId="0" applyFont="1" applyBorder="1" applyAlignment="1">
      <alignment horizontal="left" vertical="top" wrapText="1"/>
    </xf>
    <xf numFmtId="0" fontId="22" fillId="2" borderId="34" xfId="0" applyFont="1" applyFill="1" applyBorder="1" applyAlignment="1">
      <alignment vertical="center" wrapText="1"/>
    </xf>
    <xf numFmtId="0" fontId="22" fillId="2" borderId="38" xfId="0" applyFont="1" applyFill="1" applyBorder="1" applyAlignment="1">
      <alignment vertical="center" wrapText="1"/>
    </xf>
    <xf numFmtId="0" fontId="22" fillId="2" borderId="39" xfId="0" applyFont="1" applyFill="1" applyBorder="1" applyAlignment="1">
      <alignment vertical="center" wrapText="1"/>
    </xf>
    <xf numFmtId="0" fontId="22" fillId="2" borderId="33" xfId="0" applyFont="1" applyFill="1" applyBorder="1" applyAlignment="1">
      <alignment vertical="center" wrapText="1"/>
    </xf>
    <xf numFmtId="0" fontId="22" fillId="2" borderId="22" xfId="0" applyFont="1" applyFill="1" applyBorder="1" applyAlignment="1">
      <alignment vertical="center" wrapText="1"/>
    </xf>
    <xf numFmtId="0" fontId="22" fillId="2" borderId="24" xfId="0" applyFont="1" applyFill="1" applyBorder="1" applyAlignment="1">
      <alignment vertical="center" wrapText="1"/>
    </xf>
    <xf numFmtId="0" fontId="22" fillId="2" borderId="34" xfId="0" applyFont="1" applyFill="1" applyBorder="1" applyAlignment="1">
      <alignment horizontal="left" vertical="center" wrapText="1"/>
    </xf>
    <xf numFmtId="0" fontId="22" fillId="2" borderId="38" xfId="0" applyFont="1" applyFill="1" applyBorder="1" applyAlignment="1">
      <alignment horizontal="left" vertical="center" wrapText="1"/>
    </xf>
    <xf numFmtId="0" fontId="22" fillId="2" borderId="39" xfId="0" applyFont="1" applyFill="1" applyBorder="1" applyAlignment="1">
      <alignment horizontal="left" vertical="center" wrapText="1"/>
    </xf>
    <xf numFmtId="0" fontId="25" fillId="0" borderId="0" xfId="0" applyFont="1" applyAlignment="1">
      <alignment horizontal="left" vertical="top" wrapText="1"/>
    </xf>
    <xf numFmtId="0" fontId="25" fillId="0" borderId="28" xfId="0" applyFont="1" applyBorder="1" applyAlignment="1">
      <alignment horizontal="left" vertical="top" wrapText="1"/>
    </xf>
    <xf numFmtId="0" fontId="22" fillId="2" borderId="26" xfId="0" applyFont="1" applyFill="1" applyBorder="1" applyAlignment="1">
      <alignment vertical="center" wrapText="1"/>
    </xf>
    <xf numFmtId="0" fontId="22" fillId="2" borderId="29" xfId="0" applyFont="1" applyFill="1" applyBorder="1" applyAlignment="1">
      <alignment vertical="center" wrapText="1"/>
    </xf>
    <xf numFmtId="0" fontId="22" fillId="2" borderId="30" xfId="0" applyFont="1" applyFill="1" applyBorder="1" applyAlignment="1">
      <alignment vertical="center" wrapText="1"/>
    </xf>
    <xf numFmtId="0" fontId="22" fillId="0" borderId="34"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39" xfId="0" applyFont="1" applyBorder="1" applyAlignment="1">
      <alignment horizontal="center" vertical="center" wrapText="1"/>
    </xf>
    <xf numFmtId="0" fontId="53" fillId="0" borderId="72" xfId="4" applyFont="1" applyBorder="1" applyAlignment="1">
      <alignment horizontal="center" vertical="center"/>
    </xf>
    <xf numFmtId="0" fontId="53" fillId="0" borderId="74" xfId="4" applyFont="1" applyBorder="1" applyAlignment="1">
      <alignment horizontal="center" vertical="center"/>
    </xf>
    <xf numFmtId="0" fontId="53" fillId="0" borderId="73" xfId="4" applyFont="1" applyBorder="1" applyAlignment="1">
      <alignment horizontal="center" vertical="center"/>
    </xf>
    <xf numFmtId="0" fontId="53" fillId="0" borderId="12" xfId="4" applyFont="1" applyBorder="1" applyAlignment="1">
      <alignment horizontal="center" vertical="center" wrapText="1"/>
    </xf>
    <xf numFmtId="0" fontId="53" fillId="0" borderId="75" xfId="4" applyFont="1" applyBorder="1" applyAlignment="1">
      <alignment horizontal="center" vertical="center" wrapText="1"/>
    </xf>
    <xf numFmtId="0" fontId="53" fillId="0" borderId="0" xfId="4" applyFont="1" applyAlignment="1">
      <alignment horizontal="center" vertical="center" wrapText="1"/>
    </xf>
    <xf numFmtId="0" fontId="53" fillId="0" borderId="28" xfId="4" applyFont="1" applyBorder="1" applyAlignment="1">
      <alignment horizontal="center" vertical="center" wrapText="1"/>
    </xf>
    <xf numFmtId="0" fontId="53" fillId="0" borderId="64" xfId="4" applyFont="1" applyBorder="1" applyAlignment="1">
      <alignment horizontal="center" vertical="center" wrapText="1"/>
    </xf>
    <xf numFmtId="0" fontId="53" fillId="0" borderId="65" xfId="4" applyFont="1" applyBorder="1" applyAlignment="1">
      <alignment horizontal="center" vertical="center" wrapText="1"/>
    </xf>
    <xf numFmtId="0" fontId="53" fillId="0" borderId="76" xfId="4" applyFont="1" applyBorder="1" applyAlignment="1">
      <alignment horizontal="center" vertical="center" wrapText="1"/>
    </xf>
    <xf numFmtId="0" fontId="53" fillId="0" borderId="1" xfId="4" applyFont="1" applyBorder="1" applyAlignment="1">
      <alignment horizontal="center" vertical="center" wrapText="1"/>
    </xf>
    <xf numFmtId="0" fontId="53" fillId="0" borderId="66" xfId="4" applyFont="1" applyBorder="1" applyAlignment="1">
      <alignment horizontal="center" vertical="center" wrapText="1"/>
    </xf>
    <xf numFmtId="0" fontId="53" fillId="0" borderId="14" xfId="4" applyFont="1" applyBorder="1" applyAlignment="1">
      <alignment horizontal="center" vertical="center" wrapText="1"/>
    </xf>
    <xf numFmtId="0" fontId="53" fillId="0" borderId="4" xfId="4" applyFont="1" applyBorder="1" applyAlignment="1">
      <alignment horizontal="center" vertical="center" wrapText="1"/>
    </xf>
    <xf numFmtId="0" fontId="53" fillId="0" borderId="67" xfId="4" applyFont="1" applyBorder="1" applyAlignment="1">
      <alignment horizontal="center" vertical="center" wrapText="1"/>
    </xf>
    <xf numFmtId="0" fontId="53" fillId="0" borderId="2" xfId="4" quotePrefix="1" applyFont="1" applyBorder="1" applyAlignment="1">
      <alignment horizontal="center" vertical="center"/>
    </xf>
    <xf numFmtId="0" fontId="53" fillId="0" borderId="12" xfId="4" applyFont="1" applyBorder="1" applyAlignment="1">
      <alignment horizontal="center" vertical="center"/>
    </xf>
    <xf numFmtId="0" fontId="54" fillId="4" borderId="0" xfId="4" applyFont="1" applyFill="1" applyAlignment="1" applyProtection="1">
      <alignment horizontal="center" vertical="center"/>
      <protection locked="0"/>
    </xf>
    <xf numFmtId="0" fontId="54" fillId="5" borderId="0" xfId="4" applyFont="1" applyFill="1" applyAlignment="1" applyProtection="1">
      <alignment horizontal="center" vertical="center"/>
      <protection locked="0"/>
    </xf>
    <xf numFmtId="0" fontId="54" fillId="0" borderId="0" xfId="4" applyFont="1" applyAlignment="1">
      <alignment horizontal="center" vertical="center"/>
    </xf>
    <xf numFmtId="0" fontId="53" fillId="4" borderId="9" xfId="4" applyFont="1" applyFill="1" applyBorder="1" applyAlignment="1" applyProtection="1">
      <alignment horizontal="center" vertical="center"/>
      <protection locked="0"/>
    </xf>
    <xf numFmtId="0" fontId="58" fillId="0" borderId="5" xfId="4" applyFont="1" applyBorder="1" applyAlignment="1">
      <alignment horizontal="center" vertical="center" wrapText="1"/>
    </xf>
    <xf numFmtId="0" fontId="58" fillId="0" borderId="77" xfId="4" applyFont="1" applyBorder="1" applyAlignment="1">
      <alignment horizontal="center" vertical="center" wrapText="1"/>
    </xf>
    <xf numFmtId="0" fontId="58" fillId="0" borderId="15" xfId="4" applyFont="1" applyBorder="1" applyAlignment="1">
      <alignment horizontal="center" vertical="center" wrapText="1"/>
    </xf>
    <xf numFmtId="0" fontId="58" fillId="0" borderId="10" xfId="4" applyFont="1" applyBorder="1" applyAlignment="1">
      <alignment horizontal="center" vertical="center" wrapText="1"/>
    </xf>
    <xf numFmtId="0" fontId="58" fillId="0" borderId="80" xfId="4" applyFont="1" applyBorder="1" applyAlignment="1">
      <alignment horizontal="center" vertical="center" wrapText="1"/>
    </xf>
    <xf numFmtId="0" fontId="58" fillId="0" borderId="8" xfId="4" applyFont="1" applyBorder="1" applyAlignment="1">
      <alignment horizontal="center" vertical="center" wrapText="1"/>
    </xf>
    <xf numFmtId="0" fontId="58" fillId="0" borderId="19" xfId="4" applyFont="1" applyBorder="1" applyAlignment="1">
      <alignment horizontal="center" vertical="center" wrapText="1"/>
    </xf>
    <xf numFmtId="0" fontId="58" fillId="0" borderId="11" xfId="4" applyFont="1" applyBorder="1" applyAlignment="1">
      <alignment horizontal="center" vertical="center" wrapText="1"/>
    </xf>
    <xf numFmtId="0" fontId="53" fillId="0" borderId="78" xfId="4" applyFont="1" applyBorder="1" applyAlignment="1">
      <alignment horizontal="center" vertical="center" wrapText="1"/>
    </xf>
    <xf numFmtId="0" fontId="53" fillId="0" borderId="72" xfId="4" applyFont="1" applyBorder="1" applyAlignment="1">
      <alignment horizontal="center" vertical="center" wrapText="1"/>
    </xf>
    <xf numFmtId="0" fontId="53" fillId="0" borderId="16" xfId="4" applyFont="1" applyBorder="1" applyAlignment="1">
      <alignment horizontal="center" vertical="center"/>
    </xf>
    <xf numFmtId="0" fontId="53" fillId="0" borderId="38" xfId="4" applyFont="1" applyBorder="1" applyAlignment="1">
      <alignment horizontal="center" vertical="center"/>
    </xf>
    <xf numFmtId="0" fontId="53" fillId="0" borderId="79" xfId="4" applyFont="1" applyBorder="1" applyAlignment="1">
      <alignment horizontal="center" vertical="center"/>
    </xf>
    <xf numFmtId="0" fontId="53" fillId="5" borderId="34" xfId="4" applyFont="1" applyFill="1" applyBorder="1" applyAlignment="1" applyProtection="1">
      <alignment horizontal="center" vertical="center"/>
      <protection locked="0"/>
    </xf>
    <xf numFmtId="0" fontId="53" fillId="5" borderId="39" xfId="4" applyFont="1" applyFill="1" applyBorder="1" applyAlignment="1" applyProtection="1">
      <alignment horizontal="center" vertical="center"/>
      <protection locked="0"/>
    </xf>
    <xf numFmtId="0" fontId="53" fillId="2" borderId="34" xfId="4" applyFont="1" applyFill="1" applyBorder="1" applyAlignment="1">
      <alignment horizontal="center" vertical="center"/>
    </xf>
    <xf numFmtId="0" fontId="53" fillId="2" borderId="39" xfId="4" applyFont="1" applyFill="1" applyBorder="1" applyAlignment="1">
      <alignment horizontal="center" vertical="center"/>
    </xf>
    <xf numFmtId="0" fontId="53" fillId="5" borderId="68" xfId="4" applyFont="1" applyFill="1" applyBorder="1" applyAlignment="1" applyProtection="1">
      <alignment horizontal="left" vertical="center" wrapText="1"/>
      <protection locked="0"/>
    </xf>
    <xf numFmtId="0" fontId="53" fillId="5" borderId="93" xfId="4" applyFont="1" applyFill="1" applyBorder="1" applyAlignment="1" applyProtection="1">
      <alignment horizontal="left" vertical="center" wrapText="1"/>
      <protection locked="0"/>
    </xf>
    <xf numFmtId="0" fontId="53" fillId="5" borderId="71" xfId="4" applyFont="1" applyFill="1" applyBorder="1" applyAlignment="1" applyProtection="1">
      <alignment horizontal="left" vertical="center" wrapText="1"/>
      <protection locked="0"/>
    </xf>
    <xf numFmtId="0" fontId="58" fillId="4" borderId="16" xfId="4" applyFont="1" applyFill="1" applyBorder="1" applyAlignment="1" applyProtection="1">
      <alignment horizontal="center" vertical="center" wrapText="1"/>
      <protection locked="0"/>
    </xf>
    <xf numFmtId="0" fontId="58" fillId="4" borderId="39" xfId="4" applyFont="1" applyFill="1" applyBorder="1" applyAlignment="1" applyProtection="1">
      <alignment horizontal="center" vertical="center" wrapText="1"/>
      <protection locked="0"/>
    </xf>
    <xf numFmtId="0" fontId="53" fillId="4" borderId="34" xfId="4" applyFont="1" applyFill="1" applyBorder="1" applyAlignment="1" applyProtection="1">
      <alignment horizontal="center" vertical="center" wrapText="1"/>
      <protection locked="0"/>
    </xf>
    <xf numFmtId="0" fontId="53" fillId="4" borderId="39" xfId="4" applyFont="1" applyFill="1" applyBorder="1" applyAlignment="1" applyProtection="1">
      <alignment horizontal="center" vertical="center" wrapText="1"/>
      <protection locked="0"/>
    </xf>
    <xf numFmtId="0" fontId="53" fillId="4" borderId="34" xfId="4" applyFont="1" applyFill="1" applyBorder="1" applyAlignment="1" applyProtection="1">
      <alignment horizontal="center" vertical="center" shrinkToFit="1"/>
      <protection locked="0"/>
    </xf>
    <xf numFmtId="0" fontId="53" fillId="4" borderId="38" xfId="4" applyFont="1" applyFill="1" applyBorder="1" applyAlignment="1" applyProtection="1">
      <alignment horizontal="center" vertical="center" shrinkToFit="1"/>
      <protection locked="0"/>
    </xf>
    <xf numFmtId="0" fontId="53" fillId="4" borderId="39" xfId="4" applyFont="1" applyFill="1" applyBorder="1" applyAlignment="1" applyProtection="1">
      <alignment horizontal="center" vertical="center" shrinkToFit="1"/>
      <protection locked="0"/>
    </xf>
    <xf numFmtId="0" fontId="53" fillId="5" borderId="34" xfId="4" applyFont="1" applyFill="1" applyBorder="1" applyAlignment="1" applyProtection="1">
      <alignment horizontal="center" vertical="center" wrapText="1"/>
      <protection locked="0"/>
    </xf>
    <xf numFmtId="0" fontId="53" fillId="5" borderId="38" xfId="4" applyFont="1" applyFill="1" applyBorder="1" applyAlignment="1" applyProtection="1">
      <alignment horizontal="center" vertical="center" wrapText="1"/>
      <protection locked="0"/>
    </xf>
    <xf numFmtId="0" fontId="53" fillId="5" borderId="79" xfId="4" applyFont="1" applyFill="1" applyBorder="1" applyAlignment="1" applyProtection="1">
      <alignment horizontal="center" vertical="center" wrapText="1"/>
      <protection locked="0"/>
    </xf>
    <xf numFmtId="182" fontId="54" fillId="2" borderId="16" xfId="4" applyNumberFormat="1" applyFont="1" applyFill="1" applyBorder="1" applyAlignment="1">
      <alignment horizontal="center" vertical="center" wrapText="1"/>
    </xf>
    <xf numFmtId="182" fontId="54" fillId="2" borderId="79" xfId="4" applyNumberFormat="1" applyFont="1" applyFill="1" applyBorder="1" applyAlignment="1">
      <alignment horizontal="center" vertical="center" wrapText="1"/>
    </xf>
    <xf numFmtId="182" fontId="54" fillId="2" borderId="16" xfId="5" applyNumberFormat="1" applyFont="1" applyFill="1" applyBorder="1" applyAlignment="1" applyProtection="1">
      <alignment horizontal="center" vertical="center" wrapText="1"/>
    </xf>
    <xf numFmtId="182" fontId="54" fillId="2" borderId="79" xfId="5" applyNumberFormat="1" applyFont="1" applyFill="1" applyBorder="1" applyAlignment="1" applyProtection="1">
      <alignment horizontal="center" vertical="center" wrapText="1"/>
    </xf>
    <xf numFmtId="0" fontId="53" fillId="5" borderId="16" xfId="4" applyFont="1" applyFill="1" applyBorder="1" applyAlignment="1" applyProtection="1">
      <alignment horizontal="left" vertical="center" wrapText="1"/>
      <protection locked="0"/>
    </xf>
    <xf numFmtId="0" fontId="53" fillId="5" borderId="38" xfId="4" applyFont="1" applyFill="1" applyBorder="1" applyAlignment="1" applyProtection="1">
      <alignment horizontal="left" vertical="center" wrapText="1"/>
      <protection locked="0"/>
    </xf>
    <xf numFmtId="0" fontId="53" fillId="5" borderId="79" xfId="4" applyFont="1" applyFill="1" applyBorder="1" applyAlignment="1" applyProtection="1">
      <alignment horizontal="left" vertical="center" wrapText="1"/>
      <protection locked="0"/>
    </xf>
    <xf numFmtId="0" fontId="58" fillId="4" borderId="68" xfId="4" applyFont="1" applyFill="1" applyBorder="1" applyAlignment="1" applyProtection="1">
      <alignment horizontal="center" vertical="center" wrapText="1"/>
      <protection locked="0"/>
    </xf>
    <xf numFmtId="0" fontId="58" fillId="4" borderId="69" xfId="4" applyFont="1" applyFill="1" applyBorder="1" applyAlignment="1" applyProtection="1">
      <alignment horizontal="center" vertical="center" wrapText="1"/>
      <protection locked="0"/>
    </xf>
    <xf numFmtId="0" fontId="53" fillId="4" borderId="70" xfId="4" applyFont="1" applyFill="1" applyBorder="1" applyAlignment="1" applyProtection="1">
      <alignment horizontal="center" vertical="center" wrapText="1"/>
      <protection locked="0"/>
    </xf>
    <xf numFmtId="0" fontId="53" fillId="4" borderId="69" xfId="4" applyFont="1" applyFill="1" applyBorder="1" applyAlignment="1" applyProtection="1">
      <alignment horizontal="center" vertical="center" wrapText="1"/>
      <protection locked="0"/>
    </xf>
    <xf numFmtId="0" fontId="53" fillId="4" borderId="70" xfId="4" applyFont="1" applyFill="1" applyBorder="1" applyAlignment="1" applyProtection="1">
      <alignment horizontal="center" vertical="center" shrinkToFit="1"/>
      <protection locked="0"/>
    </xf>
    <xf numFmtId="0" fontId="53" fillId="4" borderId="93" xfId="4" applyFont="1" applyFill="1" applyBorder="1" applyAlignment="1" applyProtection="1">
      <alignment horizontal="center" vertical="center" shrinkToFit="1"/>
      <protection locked="0"/>
    </xf>
    <xf numFmtId="0" fontId="53" fillId="4" borderId="69" xfId="4" applyFont="1" applyFill="1" applyBorder="1" applyAlignment="1" applyProtection="1">
      <alignment horizontal="center" vertical="center" shrinkToFit="1"/>
      <protection locked="0"/>
    </xf>
    <xf numFmtId="0" fontId="53" fillId="5" borderId="70" xfId="4" applyFont="1" applyFill="1" applyBorder="1" applyAlignment="1" applyProtection="1">
      <alignment horizontal="center" vertical="center" wrapText="1"/>
      <protection locked="0"/>
    </xf>
    <xf numFmtId="0" fontId="53" fillId="5" borderId="93" xfId="4" applyFont="1" applyFill="1" applyBorder="1" applyAlignment="1" applyProtection="1">
      <alignment horizontal="center" vertical="center" wrapText="1"/>
      <protection locked="0"/>
    </xf>
    <xf numFmtId="0" fontId="53" fillId="5" borderId="71" xfId="4" applyFont="1" applyFill="1" applyBorder="1" applyAlignment="1" applyProtection="1">
      <alignment horizontal="center" vertical="center" wrapText="1"/>
      <protection locked="0"/>
    </xf>
    <xf numFmtId="182" fontId="54" fillId="2" borderId="68" xfId="4" applyNumberFormat="1" applyFont="1" applyFill="1" applyBorder="1" applyAlignment="1">
      <alignment horizontal="center" vertical="center" wrapText="1"/>
    </xf>
    <xf numFmtId="182" fontId="54" fillId="2" borderId="71" xfId="4" applyNumberFormat="1" applyFont="1" applyFill="1" applyBorder="1" applyAlignment="1">
      <alignment horizontal="center" vertical="center" wrapText="1"/>
    </xf>
    <xf numFmtId="182" fontId="54" fillId="2" borderId="68" xfId="5" applyNumberFormat="1" applyFont="1" applyFill="1" applyBorder="1" applyAlignment="1" applyProtection="1">
      <alignment horizontal="center" vertical="center" wrapText="1"/>
    </xf>
    <xf numFmtId="182" fontId="54" fillId="2" borderId="71" xfId="5" applyNumberFormat="1" applyFont="1" applyFill="1" applyBorder="1" applyAlignment="1" applyProtection="1">
      <alignment horizontal="center" vertical="center" wrapText="1"/>
    </xf>
    <xf numFmtId="0" fontId="58" fillId="4" borderId="17" xfId="4" applyFont="1" applyFill="1" applyBorder="1" applyAlignment="1" applyProtection="1">
      <alignment horizontal="center" vertical="center" wrapText="1"/>
      <protection locked="0"/>
    </xf>
    <xf numFmtId="0" fontId="58" fillId="4" borderId="89" xfId="4" applyFont="1" applyFill="1" applyBorder="1" applyAlignment="1" applyProtection="1">
      <alignment horizontal="center" vertical="center" wrapText="1"/>
      <protection locked="0"/>
    </xf>
    <xf numFmtId="0" fontId="53" fillId="4" borderId="95" xfId="4" applyFont="1" applyFill="1" applyBorder="1" applyAlignment="1" applyProtection="1">
      <alignment horizontal="center" vertical="center" wrapText="1"/>
      <protection locked="0"/>
    </xf>
    <xf numFmtId="0" fontId="53" fillId="4" borderId="89" xfId="4" applyFont="1" applyFill="1" applyBorder="1" applyAlignment="1" applyProtection="1">
      <alignment horizontal="center" vertical="center" wrapText="1"/>
      <protection locked="0"/>
    </xf>
    <xf numFmtId="0" fontId="53" fillId="4" borderId="95" xfId="4" applyFont="1" applyFill="1" applyBorder="1" applyAlignment="1" applyProtection="1">
      <alignment horizontal="center" vertical="center" shrinkToFit="1"/>
      <protection locked="0"/>
    </xf>
    <xf numFmtId="0" fontId="53" fillId="4" borderId="96" xfId="4" applyFont="1" applyFill="1" applyBorder="1" applyAlignment="1" applyProtection="1">
      <alignment horizontal="center" vertical="center" shrinkToFit="1"/>
      <protection locked="0"/>
    </xf>
    <xf numFmtId="0" fontId="53" fillId="4" borderId="89" xfId="4" applyFont="1" applyFill="1" applyBorder="1" applyAlignment="1" applyProtection="1">
      <alignment horizontal="center" vertical="center" shrinkToFit="1"/>
      <protection locked="0"/>
    </xf>
    <xf numFmtId="0" fontId="53" fillId="5" borderId="95" xfId="4" applyFont="1" applyFill="1" applyBorder="1" applyAlignment="1" applyProtection="1">
      <alignment horizontal="center" vertical="center" wrapText="1"/>
      <protection locked="0"/>
    </xf>
    <xf numFmtId="0" fontId="53" fillId="5" borderId="96" xfId="4" applyFont="1" applyFill="1" applyBorder="1" applyAlignment="1" applyProtection="1">
      <alignment horizontal="center" vertical="center" wrapText="1"/>
      <protection locked="0"/>
    </xf>
    <xf numFmtId="0" fontId="53" fillId="5" borderId="97" xfId="4" applyFont="1" applyFill="1" applyBorder="1" applyAlignment="1" applyProtection="1">
      <alignment horizontal="center" vertical="center" wrapText="1"/>
      <protection locked="0"/>
    </xf>
    <xf numFmtId="182" fontId="54" fillId="2" borderId="17" xfId="4" applyNumberFormat="1" applyFont="1" applyFill="1" applyBorder="1" applyAlignment="1">
      <alignment horizontal="center" vertical="center" wrapText="1"/>
    </xf>
    <xf numFmtId="182" fontId="54" fillId="2" borderId="97" xfId="4" applyNumberFormat="1" applyFont="1" applyFill="1" applyBorder="1" applyAlignment="1">
      <alignment horizontal="center" vertical="center" wrapText="1"/>
    </xf>
    <xf numFmtId="182" fontId="54" fillId="2" borderId="17" xfId="5" applyNumberFormat="1" applyFont="1" applyFill="1" applyBorder="1" applyAlignment="1" applyProtection="1">
      <alignment horizontal="center" vertical="center" wrapText="1"/>
    </xf>
    <xf numFmtId="182" fontId="54" fillId="2" borderId="97" xfId="5" applyNumberFormat="1" applyFont="1" applyFill="1" applyBorder="1" applyAlignment="1" applyProtection="1">
      <alignment horizontal="center" vertical="center" wrapText="1"/>
    </xf>
    <xf numFmtId="0" fontId="53" fillId="5" borderId="17" xfId="4" applyFont="1" applyFill="1" applyBorder="1" applyAlignment="1" applyProtection="1">
      <alignment horizontal="left" vertical="center" wrapText="1"/>
      <protection locked="0"/>
    </xf>
    <xf numFmtId="0" fontId="53" fillId="5" borderId="96" xfId="4" applyFont="1" applyFill="1" applyBorder="1" applyAlignment="1" applyProtection="1">
      <alignment horizontal="left" vertical="center" wrapText="1"/>
      <protection locked="0"/>
    </xf>
    <xf numFmtId="0" fontId="53" fillId="5" borderId="97" xfId="4" applyFont="1" applyFill="1" applyBorder="1" applyAlignment="1" applyProtection="1">
      <alignment horizontal="left" vertical="center" wrapText="1"/>
      <protection locked="0"/>
    </xf>
    <xf numFmtId="183" fontId="57" fillId="0" borderId="9" xfId="5" applyNumberFormat="1" applyFont="1" applyFill="1" applyBorder="1" applyAlignment="1" applyProtection="1">
      <alignment horizontal="right" vertical="center"/>
    </xf>
    <xf numFmtId="0" fontId="57" fillId="0" borderId="34" xfId="4" applyFont="1" applyBorder="1" applyAlignment="1">
      <alignment horizontal="center" vertical="center"/>
    </xf>
    <xf numFmtId="0" fontId="57" fillId="0" borderId="39" xfId="4" applyFont="1" applyBorder="1" applyAlignment="1">
      <alignment horizontal="center" vertical="center"/>
    </xf>
    <xf numFmtId="0" fontId="57" fillId="0" borderId="34" xfId="4" applyFont="1" applyBorder="1" applyAlignment="1">
      <alignment horizontal="right" vertical="center"/>
    </xf>
    <xf numFmtId="0" fontId="57" fillId="0" borderId="39" xfId="4" applyFont="1" applyBorder="1" applyAlignment="1">
      <alignment horizontal="right" vertical="center"/>
    </xf>
    <xf numFmtId="177" fontId="57" fillId="0" borderId="34" xfId="5" applyNumberFormat="1" applyFont="1" applyFill="1" applyBorder="1" applyAlignment="1" applyProtection="1">
      <alignment horizontal="right" vertical="center"/>
    </xf>
    <xf numFmtId="177" fontId="57" fillId="0" borderId="39" xfId="5" applyNumberFormat="1" applyFont="1" applyFill="1" applyBorder="1" applyAlignment="1" applyProtection="1">
      <alignment horizontal="right" vertical="center"/>
    </xf>
    <xf numFmtId="0" fontId="57" fillId="5" borderId="34" xfId="4" applyFont="1" applyFill="1" applyBorder="1" applyAlignment="1" applyProtection="1">
      <alignment horizontal="right" vertical="center"/>
      <protection locked="0"/>
    </xf>
    <xf numFmtId="0" fontId="57" fillId="5" borderId="39" xfId="4" applyFont="1" applyFill="1" applyBorder="1" applyAlignment="1" applyProtection="1">
      <alignment horizontal="right" vertical="center"/>
      <protection locked="0"/>
    </xf>
    <xf numFmtId="176" fontId="57" fillId="2" borderId="0" xfId="4" applyNumberFormat="1" applyFont="1" applyFill="1" applyAlignment="1">
      <alignment horizontal="center" vertical="center"/>
    </xf>
    <xf numFmtId="0" fontId="56" fillId="0" borderId="34" xfId="4" applyFont="1" applyBorder="1" applyAlignment="1">
      <alignment horizontal="center" vertical="center"/>
    </xf>
    <xf numFmtId="0" fontId="56" fillId="0" borderId="38" xfId="4" applyFont="1" applyBorder="1" applyAlignment="1">
      <alignment horizontal="center" vertical="center"/>
    </xf>
    <xf numFmtId="0" fontId="56" fillId="0" borderId="39" xfId="4" applyFont="1" applyBorder="1" applyAlignment="1">
      <alignment horizontal="center" vertical="center"/>
    </xf>
    <xf numFmtId="178" fontId="57" fillId="0" borderId="34" xfId="4" applyNumberFormat="1" applyFont="1" applyBorder="1" applyAlignment="1">
      <alignment horizontal="center" vertical="center"/>
    </xf>
    <xf numFmtId="178" fontId="57" fillId="0" borderId="39" xfId="4" applyNumberFormat="1" applyFont="1" applyBorder="1" applyAlignment="1">
      <alignment horizontal="center" vertical="center"/>
    </xf>
    <xf numFmtId="0" fontId="57" fillId="0" borderId="29" xfId="4" applyFont="1" applyBorder="1" applyAlignment="1">
      <alignment horizontal="center" vertical="center"/>
    </xf>
    <xf numFmtId="0" fontId="57" fillId="0" borderId="29" xfId="4" applyFont="1" applyBorder="1" applyAlignment="1">
      <alignment horizontal="right" vertical="center"/>
    </xf>
    <xf numFmtId="0" fontId="57" fillId="0" borderId="0" xfId="4" applyFont="1" applyAlignment="1">
      <alignment horizontal="center" vertical="center"/>
    </xf>
    <xf numFmtId="0" fontId="58" fillId="0" borderId="0" xfId="4" applyFont="1" applyAlignment="1">
      <alignment horizontal="center" vertical="center" wrapText="1"/>
    </xf>
    <xf numFmtId="0" fontId="57" fillId="0" borderId="38" xfId="4" applyFont="1" applyBorder="1" applyAlignment="1">
      <alignment horizontal="center" vertical="center"/>
    </xf>
    <xf numFmtId="179" fontId="57" fillId="2" borderId="0" xfId="4" applyNumberFormat="1" applyFont="1" applyFill="1" applyAlignment="1">
      <alignment horizontal="center" vertical="center"/>
    </xf>
    <xf numFmtId="176" fontId="57" fillId="5" borderId="34" xfId="4" applyNumberFormat="1" applyFont="1" applyFill="1" applyBorder="1" applyAlignment="1" applyProtection="1">
      <alignment horizontal="right" vertical="center"/>
      <protection locked="0"/>
    </xf>
    <xf numFmtId="176" fontId="57" fillId="5" borderId="39" xfId="4" applyNumberFormat="1" applyFont="1" applyFill="1" applyBorder="1" applyAlignment="1" applyProtection="1">
      <alignment horizontal="right" vertical="center"/>
      <protection locked="0"/>
    </xf>
    <xf numFmtId="0" fontId="57" fillId="2" borderId="0" xfId="4" applyFont="1" applyFill="1" applyAlignment="1">
      <alignment horizontal="center" vertical="center" wrapText="1"/>
    </xf>
    <xf numFmtId="183" fontId="57" fillId="5" borderId="9" xfId="5" applyNumberFormat="1" applyFont="1" applyFill="1" applyBorder="1" applyAlignment="1" applyProtection="1">
      <alignment horizontal="right" vertical="center"/>
      <protection locked="0"/>
    </xf>
    <xf numFmtId="0" fontId="57" fillId="2" borderId="0" xfId="4" applyFont="1" applyFill="1" applyAlignment="1">
      <alignment horizontal="center" vertical="center"/>
    </xf>
    <xf numFmtId="0" fontId="57" fillId="2" borderId="0" xfId="4" applyFont="1" applyFill="1" applyAlignment="1">
      <alignment horizontal="right" vertical="center"/>
    </xf>
    <xf numFmtId="177" fontId="57" fillId="2" borderId="0" xfId="5" applyNumberFormat="1" applyFont="1" applyFill="1" applyBorder="1" applyAlignment="1" applyProtection="1">
      <alignment horizontal="right" vertical="center"/>
    </xf>
    <xf numFmtId="0" fontId="57" fillId="0" borderId="1" xfId="4" applyFont="1" applyBorder="1" applyAlignment="1">
      <alignment horizontal="center" vertical="center"/>
    </xf>
    <xf numFmtId="177" fontId="57" fillId="5" borderId="34" xfId="5" applyNumberFormat="1" applyFont="1" applyFill="1" applyBorder="1" applyAlignment="1" applyProtection="1">
      <alignment horizontal="right" vertical="center"/>
      <protection locked="0"/>
    </xf>
    <xf numFmtId="177" fontId="57" fillId="5" borderId="39" xfId="5" applyNumberFormat="1" applyFont="1" applyFill="1" applyBorder="1" applyAlignment="1" applyProtection="1">
      <alignment horizontal="right" vertical="center"/>
      <protection locked="0"/>
    </xf>
    <xf numFmtId="177" fontId="57" fillId="2" borderId="0" xfId="4" applyNumberFormat="1" applyFont="1" applyFill="1" applyAlignment="1">
      <alignment horizontal="center" vertical="center"/>
    </xf>
    <xf numFmtId="176" fontId="57" fillId="2" borderId="0" xfId="4" applyNumberFormat="1" applyFont="1" applyFill="1" applyAlignment="1">
      <alignment horizontal="right" vertical="center"/>
    </xf>
    <xf numFmtId="183" fontId="57" fillId="0" borderId="9" xfId="4" applyNumberFormat="1" applyFont="1" applyBorder="1" applyAlignment="1">
      <alignment horizontal="center" vertical="center"/>
    </xf>
    <xf numFmtId="176" fontId="57" fillId="0" borderId="34" xfId="4" applyNumberFormat="1" applyFont="1" applyBorder="1" applyAlignment="1">
      <alignment horizontal="right" vertical="center"/>
    </xf>
    <xf numFmtId="176" fontId="57" fillId="0" borderId="39" xfId="4" applyNumberFormat="1" applyFont="1" applyBorder="1" applyAlignment="1">
      <alignment horizontal="right" vertical="center"/>
    </xf>
    <xf numFmtId="183" fontId="57" fillId="0" borderId="34" xfId="4" applyNumberFormat="1" applyFont="1" applyBorder="1" applyAlignment="1">
      <alignment horizontal="center" vertical="center"/>
    </xf>
    <xf numFmtId="183" fontId="57" fillId="0" borderId="38" xfId="4" applyNumberFormat="1" applyFont="1" applyBorder="1" applyAlignment="1">
      <alignment horizontal="center" vertical="center"/>
    </xf>
    <xf numFmtId="183" fontId="57" fillId="0" borderId="39" xfId="4" applyNumberFormat="1" applyFont="1" applyBorder="1" applyAlignment="1">
      <alignment horizontal="center" vertical="center"/>
    </xf>
    <xf numFmtId="176" fontId="57" fillId="0" borderId="34" xfId="4" applyNumberFormat="1" applyFont="1" applyBorder="1" applyAlignment="1">
      <alignment horizontal="center" vertical="center"/>
    </xf>
    <xf numFmtId="176" fontId="57" fillId="0" borderId="38" xfId="4" applyNumberFormat="1" applyFont="1" applyBorder="1" applyAlignment="1">
      <alignment horizontal="center" vertical="center"/>
    </xf>
    <xf numFmtId="176" fontId="57" fillId="0" borderId="39" xfId="4" applyNumberFormat="1" applyFont="1" applyBorder="1" applyAlignment="1">
      <alignment horizontal="center" vertical="center"/>
    </xf>
    <xf numFmtId="181" fontId="57" fillId="2" borderId="34" xfId="4" applyNumberFormat="1" applyFont="1" applyFill="1" applyBorder="1" applyAlignment="1">
      <alignment horizontal="center" vertical="center"/>
    </xf>
    <xf numFmtId="181" fontId="57" fillId="2" borderId="38" xfId="4" applyNumberFormat="1" applyFont="1" applyFill="1" applyBorder="1" applyAlignment="1">
      <alignment horizontal="center" vertical="center"/>
    </xf>
    <xf numFmtId="181" fontId="57" fillId="2" borderId="39" xfId="4" applyNumberFormat="1" applyFont="1" applyFill="1" applyBorder="1" applyAlignment="1">
      <alignment horizontal="center" vertical="center"/>
    </xf>
    <xf numFmtId="0" fontId="57" fillId="5" borderId="34" xfId="4" applyFont="1" applyFill="1" applyBorder="1" applyAlignment="1" applyProtection="1">
      <alignment horizontal="center" vertical="center"/>
      <protection locked="0"/>
    </xf>
    <xf numFmtId="0" fontId="57" fillId="5" borderId="39" xfId="4" applyFont="1" applyFill="1" applyBorder="1" applyAlignment="1" applyProtection="1">
      <alignment horizontal="center" vertical="center"/>
      <protection locked="0"/>
    </xf>
    <xf numFmtId="183" fontId="57" fillId="2" borderId="34" xfId="4" applyNumberFormat="1" applyFont="1" applyFill="1" applyBorder="1" applyAlignment="1">
      <alignment horizontal="center" vertical="center"/>
    </xf>
    <xf numFmtId="183" fontId="57" fillId="2" borderId="39" xfId="4" applyNumberFormat="1" applyFont="1" applyFill="1" applyBorder="1" applyAlignment="1">
      <alignment horizontal="center" vertical="center"/>
    </xf>
    <xf numFmtId="0" fontId="57" fillId="4" borderId="34" xfId="4" applyFont="1" applyFill="1" applyBorder="1" applyAlignment="1" applyProtection="1">
      <alignment horizontal="center" vertical="center"/>
      <protection locked="0"/>
    </xf>
    <xf numFmtId="0" fontId="57" fillId="4" borderId="39" xfId="4" applyFont="1" applyFill="1" applyBorder="1" applyAlignment="1" applyProtection="1">
      <alignment horizontal="center" vertical="center"/>
      <protection locked="0"/>
    </xf>
    <xf numFmtId="176" fontId="57" fillId="2" borderId="34" xfId="4" applyNumberFormat="1" applyFont="1" applyFill="1" applyBorder="1" applyAlignment="1">
      <alignment horizontal="center" vertical="center"/>
    </xf>
    <xf numFmtId="176" fontId="57" fillId="2" borderId="39" xfId="4" applyNumberFormat="1" applyFont="1" applyFill="1" applyBorder="1" applyAlignment="1">
      <alignment horizontal="center" vertical="center"/>
    </xf>
    <xf numFmtId="180" fontId="57" fillId="2" borderId="34" xfId="4" applyNumberFormat="1" applyFont="1" applyFill="1" applyBorder="1" applyAlignment="1">
      <alignment horizontal="center" vertical="center"/>
    </xf>
    <xf numFmtId="180" fontId="57" fillId="2" borderId="38" xfId="4" applyNumberFormat="1" applyFont="1" applyFill="1" applyBorder="1" applyAlignment="1">
      <alignment horizontal="center" vertical="center"/>
    </xf>
    <xf numFmtId="180" fontId="57" fillId="2" borderId="39" xfId="4" applyNumberFormat="1" applyFont="1" applyFill="1" applyBorder="1" applyAlignment="1">
      <alignment horizontal="center" vertical="center"/>
    </xf>
    <xf numFmtId="183" fontId="57" fillId="0" borderId="34" xfId="4" applyNumberFormat="1" applyFont="1" applyBorder="1" applyAlignment="1">
      <alignment horizontal="right" vertical="center"/>
    </xf>
    <xf numFmtId="183" fontId="57" fillId="0" borderId="39" xfId="4" applyNumberFormat="1" applyFont="1" applyBorder="1" applyAlignment="1">
      <alignment horizontal="right" vertical="center"/>
    </xf>
    <xf numFmtId="183" fontId="57" fillId="0" borderId="34" xfId="5" applyNumberFormat="1" applyFont="1" applyFill="1" applyBorder="1" applyAlignment="1" applyProtection="1">
      <alignment horizontal="right" vertical="center"/>
    </xf>
    <xf numFmtId="183" fontId="57" fillId="0" borderId="39" xfId="5" applyNumberFormat="1" applyFont="1" applyFill="1" applyBorder="1" applyAlignment="1" applyProtection="1">
      <alignment horizontal="right" vertical="center"/>
    </xf>
    <xf numFmtId="183" fontId="57" fillId="5" borderId="34" xfId="4" applyNumberFormat="1" applyFont="1" applyFill="1" applyBorder="1" applyAlignment="1" applyProtection="1">
      <alignment horizontal="right" vertical="center"/>
      <protection locked="0"/>
    </xf>
    <xf numFmtId="183" fontId="57" fillId="5" borderId="39" xfId="4" applyNumberFormat="1" applyFont="1" applyFill="1" applyBorder="1" applyAlignment="1" applyProtection="1">
      <alignment horizontal="right" vertical="center"/>
      <protection locked="0"/>
    </xf>
    <xf numFmtId="0" fontId="56" fillId="0" borderId="9" xfId="4" applyFont="1" applyBorder="1" applyAlignment="1">
      <alignment horizontal="center" vertical="center"/>
    </xf>
    <xf numFmtId="178" fontId="57" fillId="0" borderId="9" xfId="4" applyNumberFormat="1" applyFont="1" applyBorder="1" applyAlignment="1">
      <alignment horizontal="center" vertical="center"/>
    </xf>
    <xf numFmtId="0" fontId="57" fillId="0" borderId="9" xfId="4" applyFont="1" applyBorder="1" applyAlignment="1">
      <alignment horizontal="center" vertical="center"/>
    </xf>
    <xf numFmtId="183" fontId="57" fillId="5" borderId="34" xfId="5" applyNumberFormat="1" applyFont="1" applyFill="1" applyBorder="1" applyAlignment="1" applyProtection="1">
      <alignment horizontal="right" vertical="center"/>
      <protection locked="0"/>
    </xf>
    <xf numFmtId="183" fontId="57" fillId="5" borderId="39" xfId="5" applyNumberFormat="1" applyFont="1" applyFill="1" applyBorder="1" applyAlignment="1" applyProtection="1">
      <alignment horizontal="right" vertical="center"/>
      <protection locked="0"/>
    </xf>
    <xf numFmtId="0" fontId="53" fillId="5" borderId="26" xfId="4" applyFont="1" applyFill="1" applyBorder="1" applyAlignment="1" applyProtection="1">
      <alignment horizontal="center" vertical="center"/>
      <protection locked="0"/>
    </xf>
    <xf numFmtId="0" fontId="53" fillId="5" borderId="30" xfId="4" applyFont="1" applyFill="1" applyBorder="1" applyAlignment="1" applyProtection="1">
      <alignment horizontal="center" vertical="center"/>
      <protection locked="0"/>
    </xf>
    <xf numFmtId="0" fontId="58" fillId="0" borderId="29" xfId="4" applyFont="1" applyBorder="1" applyAlignment="1">
      <alignment horizontal="right" vertical="center"/>
    </xf>
    <xf numFmtId="0" fontId="58" fillId="0" borderId="1" xfId="4" applyFont="1" applyBorder="1" applyAlignment="1">
      <alignment horizontal="center" vertical="center"/>
    </xf>
    <xf numFmtId="0" fontId="58" fillId="0" borderId="0" xfId="4" applyFont="1" applyAlignment="1">
      <alignment horizontal="center" vertical="center"/>
    </xf>
    <xf numFmtId="176" fontId="57" fillId="0" borderId="9" xfId="4" applyNumberFormat="1" applyFont="1" applyBorder="1" applyAlignment="1">
      <alignment horizontal="center" vertical="center"/>
    </xf>
    <xf numFmtId="0" fontId="58" fillId="2" borderId="9" xfId="2" applyFont="1" applyFill="1" applyBorder="1" applyAlignment="1">
      <alignment horizontal="left" vertical="center"/>
    </xf>
    <xf numFmtId="0" fontId="58" fillId="2" borderId="0" xfId="4" applyFont="1" applyFill="1" applyAlignment="1">
      <alignment horizontal="left" vertical="center"/>
    </xf>
    <xf numFmtId="0" fontId="58" fillId="2" borderId="9" xfId="2" applyFont="1" applyFill="1" applyBorder="1" applyAlignment="1">
      <alignment horizontal="center" vertical="center"/>
    </xf>
    <xf numFmtId="0" fontId="2" fillId="2" borderId="74" xfId="2" applyFill="1" applyBorder="1" applyAlignment="1">
      <alignment horizontal="center" vertical="center"/>
    </xf>
    <xf numFmtId="0" fontId="2" fillId="2" borderId="73" xfId="2" applyFill="1" applyBorder="1" applyAlignment="1">
      <alignment horizontal="center" vertical="center"/>
    </xf>
    <xf numFmtId="0" fontId="22" fillId="0" borderId="1" xfId="0" applyFont="1" applyBorder="1" applyAlignment="1">
      <alignment horizontal="center" vertical="center" wrapText="1"/>
    </xf>
  </cellXfs>
  <cellStyles count="6">
    <cellStyle name="桁区切り 2" xfId="3" xr:uid="{00000000-0005-0000-0000-000000000000}"/>
    <cellStyle name="桁区切り 3" xfId="5" xr:uid="{00000000-0005-0000-0000-000001000000}"/>
    <cellStyle name="標準" xfId="0" builtinId="0"/>
    <cellStyle name="標準 2" xfId="1" xr:uid="{00000000-0005-0000-0000-000003000000}"/>
    <cellStyle name="標準 3" xfId="2" xr:uid="{00000000-0005-0000-0000-000004000000}"/>
    <cellStyle name="標準 4" xfId="4" xr:uid="{00000000-0005-0000-0000-00000500000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19050</xdr:colOff>
      <xdr:row>23</xdr:row>
      <xdr:rowOff>180975</xdr:rowOff>
    </xdr:from>
    <xdr:to>
      <xdr:col>24</xdr:col>
      <xdr:colOff>180975</xdr:colOff>
      <xdr:row>26</xdr:row>
      <xdr:rowOff>57150</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533400" y="4505325"/>
          <a:ext cx="5400675" cy="847725"/>
        </a:xfrm>
        <a:prstGeom prst="foldedCorner">
          <a:avLst>
            <a:gd name="adj" fmla="val 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以下の点検項目</a:t>
          </a:r>
          <a:r>
            <a:rPr lang="ja-JP" altLang="en-US" sz="1200" b="0" i="0" u="none" strike="noStrike" baseline="0">
              <a:solidFill>
                <a:sysClr val="windowText" lastClr="000000"/>
              </a:solidFill>
              <a:latin typeface="ＭＳ Ｐゴシック"/>
              <a:ea typeface="ＭＳ Ｐゴシック"/>
            </a:rPr>
            <a:t>ごとに、適合の場合○を、不適合の場合×を</a:t>
          </a:r>
          <a:r>
            <a:rPr lang="ja-JP" altLang="en-US" sz="1200" b="0" i="0" u="none" strike="noStrike" baseline="0">
              <a:solidFill>
                <a:srgbClr val="000000"/>
              </a:solidFill>
              <a:latin typeface="ＭＳ Ｐゴシック"/>
              <a:ea typeface="ＭＳ Ｐゴシック"/>
            </a:rPr>
            <a:t>記載してください。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（対象となる事例がない場合や該当しない場合は、斜線を引いてください。）</a:t>
          </a:r>
        </a:p>
        <a:p>
          <a:pPr algn="ctr" rtl="0">
            <a:lnSpc>
              <a:spcPts val="1400"/>
            </a:lnSpc>
            <a:defRPr sz="1000"/>
          </a:pPr>
          <a:r>
            <a:rPr lang="ja-JP" altLang="en-US" sz="1200" b="0" i="0" u="none" strike="noStrike" baseline="0">
              <a:solidFill>
                <a:srgbClr val="000000"/>
              </a:solidFill>
              <a:latin typeface="ＭＳ Ｐゴシック"/>
              <a:ea typeface="ＭＳ Ｐゴシック"/>
            </a:rPr>
            <a:t>点検した結果×がついたところは基準等の違反となります。</a:t>
          </a:r>
        </a:p>
        <a:p>
          <a:pPr algn="ctr" rtl="0">
            <a:lnSpc>
              <a:spcPts val="1300"/>
            </a:lnSpc>
            <a:defRPr sz="1000"/>
          </a:pPr>
          <a:r>
            <a:rPr lang="ja-JP" altLang="en-US" sz="1200" b="0" i="0" u="none" strike="noStrike" baseline="0">
              <a:solidFill>
                <a:srgbClr val="000000"/>
              </a:solidFill>
              <a:latin typeface="ＭＳ Ｐゴシック"/>
              <a:ea typeface="ＭＳ Ｐゴシック"/>
            </a:rPr>
            <a:t>速やかに改善を行ってください。</a:t>
          </a:r>
          <a:endParaRPr lang="ja-JP" altLang="en-US"/>
        </a:p>
      </xdr:txBody>
    </xdr:sp>
    <xdr:clientData/>
  </xdr:twoCellAnchor>
  <xdr:twoCellAnchor>
    <xdr:from>
      <xdr:col>4</xdr:col>
      <xdr:colOff>47625</xdr:colOff>
      <xdr:row>689</xdr:row>
      <xdr:rowOff>66675</xdr:rowOff>
    </xdr:from>
    <xdr:to>
      <xdr:col>25</xdr:col>
      <xdr:colOff>104775</xdr:colOff>
      <xdr:row>692</xdr:row>
      <xdr:rowOff>76200</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1038225" y="162258375"/>
          <a:ext cx="5057775" cy="495300"/>
        </a:xfrm>
        <a:prstGeom prst="foldedCorner">
          <a:avLst>
            <a:gd name="adj" fmla="val 0"/>
          </a:avLst>
        </a:prstGeom>
        <a:solidFill>
          <a:srgbClr val="FFFFFF"/>
        </a:solidFill>
        <a:ln w="9525">
          <a:solidFill>
            <a:srgbClr val="000000"/>
          </a:solidFill>
          <a:round/>
          <a:headEnd/>
          <a:tailEnd/>
        </a:ln>
      </xdr:spPr>
      <xdr:txBody>
        <a:bodyPr vertOverflow="clip" wrap="square" lIns="74295" tIns="8890" rIns="74295" bIns="8890" anchor="ctr" upright="1"/>
        <a:lstStyle/>
        <a:p>
          <a:pPr algn="l" rtl="0">
            <a:defRPr sz="1000"/>
          </a:pPr>
          <a:r>
            <a:rPr lang="ja-JP" altLang="en-US" sz="1200" b="0" i="0" u="none" strike="noStrike" baseline="0">
              <a:solidFill>
                <a:srgbClr val="000000"/>
              </a:solidFill>
              <a:latin typeface="HG丸ｺﾞｼｯｸM-PRO"/>
              <a:ea typeface="HG丸ｺﾞｼｯｸM-PRO"/>
            </a:rPr>
            <a:t>加算の算定要件を満たしていない場合、加算の取下げが必要なケースがあります。</a:t>
          </a:r>
          <a:r>
            <a:rPr lang="ja-JP" altLang="en-US" sz="1200" b="0" i="0" u="none" strike="noStrike" baseline="0">
              <a:solidFill>
                <a:sysClr val="windowText" lastClr="000000"/>
              </a:solidFill>
              <a:latin typeface="HG丸ｺﾞｼｯｸM-PRO"/>
              <a:ea typeface="HG丸ｺﾞｼｯｸM-PRO"/>
            </a:rPr>
            <a:t>運営の手引きでご確認の上</a:t>
          </a:r>
          <a:r>
            <a:rPr lang="ja-JP" altLang="en-US" sz="1200" b="0" i="0" u="none" strike="noStrike" baseline="0">
              <a:solidFill>
                <a:sysClr val="windowText" lastClr="000000"/>
              </a:solidFill>
              <a:latin typeface="HG丸ｺﾞｼｯｸM-PRO"/>
              <a:ea typeface="HG丸ｺﾞｼｯｸM-PRO"/>
              <a:cs typeface="Times New Roman"/>
            </a:rPr>
            <a:t>、</a:t>
          </a:r>
          <a:r>
            <a:rPr lang="ja-JP" altLang="en-US" sz="1200" b="0" i="0" u="none" strike="noStrike" baseline="0">
              <a:solidFill>
                <a:srgbClr val="000000"/>
              </a:solidFill>
              <a:latin typeface="HG丸ｺﾞｼｯｸM-PRO"/>
              <a:ea typeface="HG丸ｺﾞｼｯｸM-PRO"/>
              <a:cs typeface="Times New Roman"/>
            </a:rPr>
            <a:t>市にご相談ください。</a:t>
          </a:r>
          <a:endParaRPr lang="ja-JP" altLang="en-US" sz="1200" b="0" i="0" u="none" strike="noStrike" baseline="0">
            <a:solidFill>
              <a:srgbClr val="000000"/>
            </a:solidFill>
            <a:latin typeface="Times New Roman"/>
            <a:ea typeface="HG丸ｺﾞｼｯｸM-PRO"/>
            <a:cs typeface="Times New Roman"/>
          </a:endParaRPr>
        </a:p>
        <a:p>
          <a:pPr algn="ctr" rtl="0">
            <a:defRPr sz="1000"/>
          </a:pPr>
          <a:endParaRPr lang="ja-JP" altLang="en-US"/>
        </a:p>
      </xdr:txBody>
    </xdr:sp>
    <xdr:clientData/>
  </xdr:twoCellAnchor>
  <xdr:twoCellAnchor>
    <xdr:from>
      <xdr:col>0</xdr:col>
      <xdr:colOff>190500</xdr:colOff>
      <xdr:row>689</xdr:row>
      <xdr:rowOff>47625</xdr:rowOff>
    </xdr:from>
    <xdr:to>
      <xdr:col>4</xdr:col>
      <xdr:colOff>114300</xdr:colOff>
      <xdr:row>693</xdr:row>
      <xdr:rowOff>0</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847725" y="137807700"/>
          <a:ext cx="914400" cy="600075"/>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300-000003000000}"/>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70</xdr:row>
      <xdr:rowOff>219074</xdr:rowOff>
    </xdr:from>
    <xdr:to>
      <xdr:col>14</xdr:col>
      <xdr:colOff>495300</xdr:colOff>
      <xdr:row>79</xdr:row>
      <xdr:rowOff>142874</xdr:rowOff>
    </xdr:to>
    <xdr:sp macro="" textlink="">
      <xdr:nvSpPr>
        <xdr:cNvPr id="3" name="正方形/長方形 2">
          <a:extLst>
            <a:ext uri="{FF2B5EF4-FFF2-40B4-BE49-F238E27FC236}">
              <a16:creationId xmlns:a16="http://schemas.microsoft.com/office/drawing/2014/main" id="{00000000-0008-0000-03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H830"/>
  <sheetViews>
    <sheetView tabSelected="1" view="pageBreakPreview" zoomScaleNormal="100" zoomScaleSheetLayoutView="100" workbookViewId="0">
      <selection activeCell="H17" sqref="H17:AA17"/>
    </sheetView>
  </sheetViews>
  <sheetFormatPr defaultColWidth="3.54296875" defaultRowHeight="12.75" customHeight="1"/>
  <cols>
    <col min="1" max="1" width="4.453125" style="1" customWidth="1"/>
    <col min="2" max="2" width="4.1796875" style="1" customWidth="1"/>
    <col min="3" max="24" width="3.54296875" style="1" customWidth="1"/>
    <col min="25" max="27" width="3.54296875" style="2" customWidth="1"/>
    <col min="28" max="16384" width="3.54296875" style="1"/>
  </cols>
  <sheetData>
    <row r="1" spans="1:27" ht="40.5" customHeight="1">
      <c r="A1" s="432" t="s">
        <v>727</v>
      </c>
      <c r="B1" s="432"/>
      <c r="C1" s="432"/>
      <c r="D1" s="432"/>
      <c r="E1" s="432"/>
      <c r="F1" s="432"/>
      <c r="G1" s="432"/>
      <c r="H1" s="432"/>
      <c r="I1" s="432"/>
      <c r="J1" s="432"/>
      <c r="K1" s="432"/>
      <c r="L1" s="432"/>
      <c r="M1" s="432"/>
      <c r="N1" s="432"/>
      <c r="O1" s="432"/>
      <c r="P1" s="432"/>
      <c r="Q1" s="432"/>
      <c r="R1" s="432"/>
      <c r="S1" s="432"/>
      <c r="T1" s="432"/>
      <c r="U1" s="432"/>
      <c r="V1" s="432"/>
      <c r="W1" s="432"/>
      <c r="X1" s="432"/>
      <c r="Y1" s="432"/>
      <c r="Z1" s="432"/>
      <c r="AA1" s="432"/>
    </row>
    <row r="2" spans="1:27" ht="29.25" customHeight="1">
      <c r="A2" s="433" t="s">
        <v>389</v>
      </c>
      <c r="B2" s="434"/>
      <c r="C2" s="434"/>
      <c r="D2" s="434"/>
      <c r="E2" s="434"/>
      <c r="F2" s="434"/>
      <c r="G2" s="434"/>
      <c r="H2" s="434"/>
      <c r="I2" s="434"/>
      <c r="J2" s="434"/>
      <c r="K2" s="434"/>
      <c r="L2" s="434"/>
      <c r="M2" s="434"/>
      <c r="N2" s="434"/>
      <c r="O2" s="434"/>
      <c r="P2" s="434"/>
      <c r="Q2" s="434"/>
      <c r="R2" s="434"/>
      <c r="S2" s="434"/>
      <c r="T2" s="434"/>
      <c r="U2" s="434"/>
      <c r="V2" s="434"/>
      <c r="W2" s="434"/>
      <c r="X2" s="434"/>
      <c r="Y2" s="434"/>
      <c r="Z2" s="434"/>
      <c r="AA2" s="434"/>
    </row>
    <row r="3" spans="1:27" ht="12" customHeight="1">
      <c r="Y3" s="304" t="s">
        <v>683</v>
      </c>
    </row>
    <row r="4" spans="1:27" ht="12" customHeight="1">
      <c r="A4" s="435" t="s">
        <v>18</v>
      </c>
      <c r="B4" s="436"/>
      <c r="C4" s="436"/>
      <c r="D4" s="436"/>
      <c r="E4" s="436"/>
      <c r="F4" s="436"/>
      <c r="G4" s="436"/>
      <c r="H4" s="3"/>
      <c r="I4" s="3"/>
      <c r="J4" s="4"/>
      <c r="K4" s="295" t="s">
        <v>62</v>
      </c>
      <c r="L4" s="295"/>
      <c r="M4" s="295"/>
      <c r="N4" s="295"/>
      <c r="O4" s="295"/>
      <c r="P4" s="295"/>
      <c r="Q4" s="295"/>
      <c r="R4" s="3"/>
      <c r="S4" s="3"/>
      <c r="T4" s="3"/>
      <c r="U4" s="5"/>
      <c r="V4" s="5"/>
      <c r="W4" s="5"/>
      <c r="X4" s="5"/>
      <c r="Y4" s="6"/>
      <c r="Z4" s="6"/>
      <c r="AA4" s="7"/>
    </row>
    <row r="5" spans="1:27" ht="12" customHeight="1">
      <c r="A5" s="8"/>
      <c r="B5" s="476" t="s">
        <v>353</v>
      </c>
      <c r="C5" s="476"/>
      <c r="D5" s="478"/>
      <c r="E5" s="476" t="s">
        <v>52</v>
      </c>
      <c r="F5" s="476"/>
      <c r="G5" s="476" t="s">
        <v>53</v>
      </c>
      <c r="H5" s="476"/>
      <c r="I5" s="476" t="s">
        <v>101</v>
      </c>
      <c r="J5" s="9"/>
      <c r="K5" s="437"/>
      <c r="L5" s="438"/>
      <c r="M5" s="438"/>
      <c r="N5" s="438"/>
      <c r="O5" s="438"/>
      <c r="P5" s="438"/>
      <c r="Q5" s="438"/>
      <c r="R5" s="438"/>
      <c r="S5" s="438"/>
      <c r="T5" s="438"/>
      <c r="U5" s="438"/>
      <c r="V5" s="438"/>
      <c r="W5" s="438"/>
      <c r="X5" s="438"/>
      <c r="Y5" s="438"/>
      <c r="Z5" s="438"/>
      <c r="AA5" s="439"/>
    </row>
    <row r="6" spans="1:27" ht="12" customHeight="1">
      <c r="A6" s="10"/>
      <c r="B6" s="477"/>
      <c r="C6" s="477"/>
      <c r="D6" s="414"/>
      <c r="E6" s="477"/>
      <c r="F6" s="477"/>
      <c r="G6" s="477"/>
      <c r="H6" s="477"/>
      <c r="I6" s="477"/>
      <c r="J6" s="11"/>
      <c r="K6" s="440"/>
      <c r="L6" s="441"/>
      <c r="M6" s="441"/>
      <c r="N6" s="441"/>
      <c r="O6" s="441"/>
      <c r="P6" s="441"/>
      <c r="Q6" s="441"/>
      <c r="R6" s="441"/>
      <c r="S6" s="441"/>
      <c r="T6" s="441"/>
      <c r="U6" s="441"/>
      <c r="V6" s="441"/>
      <c r="W6" s="441"/>
      <c r="X6" s="441"/>
      <c r="Y6" s="441"/>
      <c r="Z6" s="441"/>
      <c r="AA6" s="442"/>
    </row>
    <row r="7" spans="1:27" ht="12" customHeight="1">
      <c r="A7" s="12" t="s">
        <v>17</v>
      </c>
    </row>
    <row r="8" spans="1:27" ht="12" customHeight="1">
      <c r="A8" s="537" t="s">
        <v>19</v>
      </c>
      <c r="B8" s="538"/>
      <c r="C8" s="455" t="s">
        <v>191</v>
      </c>
      <c r="D8" s="456"/>
      <c r="E8" s="456"/>
      <c r="F8" s="456"/>
      <c r="G8" s="457"/>
      <c r="H8" s="461">
        <v>14</v>
      </c>
      <c r="I8" s="462"/>
      <c r="J8" s="462"/>
      <c r="K8" s="462"/>
      <c r="L8" s="462"/>
      <c r="M8" s="462"/>
      <c r="N8" s="462"/>
      <c r="O8" s="462"/>
      <c r="P8" s="462"/>
      <c r="Q8" s="462"/>
      <c r="R8" s="462"/>
      <c r="S8" s="462"/>
      <c r="T8" s="462"/>
      <c r="U8" s="462"/>
      <c r="V8" s="462"/>
      <c r="W8" s="462"/>
      <c r="X8" s="462"/>
      <c r="Y8" s="462"/>
      <c r="Z8" s="462"/>
      <c r="AA8" s="463"/>
    </row>
    <row r="9" spans="1:27" ht="12" customHeight="1">
      <c r="A9" s="539"/>
      <c r="B9" s="540"/>
      <c r="C9" s="458"/>
      <c r="D9" s="459"/>
      <c r="E9" s="459"/>
      <c r="F9" s="459"/>
      <c r="G9" s="460"/>
      <c r="H9" s="464"/>
      <c r="I9" s="465"/>
      <c r="J9" s="465"/>
      <c r="K9" s="465"/>
      <c r="L9" s="465"/>
      <c r="M9" s="465"/>
      <c r="N9" s="465"/>
      <c r="O9" s="465"/>
      <c r="P9" s="465"/>
      <c r="Q9" s="465"/>
      <c r="R9" s="465"/>
      <c r="S9" s="465"/>
      <c r="T9" s="465"/>
      <c r="U9" s="465"/>
      <c r="V9" s="465"/>
      <c r="W9" s="465"/>
      <c r="X9" s="465"/>
      <c r="Y9" s="465"/>
      <c r="Z9" s="465"/>
      <c r="AA9" s="466"/>
    </row>
    <row r="10" spans="1:27" ht="13.5" customHeight="1">
      <c r="A10" s="539"/>
      <c r="B10" s="540"/>
      <c r="C10" s="443" t="s">
        <v>20</v>
      </c>
      <c r="D10" s="444"/>
      <c r="E10" s="444"/>
      <c r="F10" s="444"/>
      <c r="G10" s="445"/>
      <c r="H10" s="479"/>
      <c r="I10" s="480"/>
      <c r="J10" s="480"/>
      <c r="K10" s="480"/>
      <c r="L10" s="480"/>
      <c r="M10" s="480"/>
      <c r="N10" s="480"/>
      <c r="O10" s="480"/>
      <c r="P10" s="480"/>
      <c r="Q10" s="480"/>
      <c r="R10" s="480"/>
      <c r="S10" s="480"/>
      <c r="T10" s="480"/>
      <c r="U10" s="480"/>
      <c r="V10" s="480"/>
      <c r="W10" s="480"/>
      <c r="X10" s="480"/>
      <c r="Y10" s="480"/>
      <c r="Z10" s="480"/>
      <c r="AA10" s="481"/>
    </row>
    <row r="11" spans="1:27" ht="12" customHeight="1">
      <c r="A11" s="539"/>
      <c r="B11" s="540"/>
      <c r="C11" s="467" t="s">
        <v>21</v>
      </c>
      <c r="D11" s="468"/>
      <c r="E11" s="468"/>
      <c r="F11" s="468"/>
      <c r="G11" s="469"/>
      <c r="H11" s="446"/>
      <c r="I11" s="447"/>
      <c r="J11" s="447"/>
      <c r="K11" s="447"/>
      <c r="L11" s="447"/>
      <c r="M11" s="447"/>
      <c r="N11" s="447"/>
      <c r="O11" s="447"/>
      <c r="P11" s="447"/>
      <c r="Q11" s="447"/>
      <c r="R11" s="447"/>
      <c r="S11" s="447"/>
      <c r="T11" s="447"/>
      <c r="U11" s="447"/>
      <c r="V11" s="447"/>
      <c r="W11" s="447"/>
      <c r="X11" s="447"/>
      <c r="Y11" s="447"/>
      <c r="Z11" s="447"/>
      <c r="AA11" s="448"/>
    </row>
    <row r="12" spans="1:27" ht="12" customHeight="1">
      <c r="A12" s="539"/>
      <c r="B12" s="540"/>
      <c r="C12" s="470"/>
      <c r="D12" s="471"/>
      <c r="E12" s="471"/>
      <c r="F12" s="471"/>
      <c r="G12" s="472"/>
      <c r="H12" s="449"/>
      <c r="I12" s="450"/>
      <c r="J12" s="450"/>
      <c r="K12" s="450"/>
      <c r="L12" s="450"/>
      <c r="M12" s="450"/>
      <c r="N12" s="450"/>
      <c r="O12" s="450"/>
      <c r="P12" s="450"/>
      <c r="Q12" s="450"/>
      <c r="R12" s="450"/>
      <c r="S12" s="450"/>
      <c r="T12" s="450"/>
      <c r="U12" s="450"/>
      <c r="V12" s="450"/>
      <c r="W12" s="450"/>
      <c r="X12" s="450"/>
      <c r="Y12" s="450"/>
      <c r="Z12" s="450"/>
      <c r="AA12" s="451"/>
    </row>
    <row r="13" spans="1:27" ht="12" customHeight="1">
      <c r="A13" s="539"/>
      <c r="B13" s="540"/>
      <c r="C13" s="473"/>
      <c r="D13" s="474"/>
      <c r="E13" s="474"/>
      <c r="F13" s="474"/>
      <c r="G13" s="475"/>
      <c r="H13" s="452"/>
      <c r="I13" s="453"/>
      <c r="J13" s="453"/>
      <c r="K13" s="453"/>
      <c r="L13" s="453"/>
      <c r="M13" s="453"/>
      <c r="N13" s="453"/>
      <c r="O13" s="453"/>
      <c r="P13" s="453"/>
      <c r="Q13" s="453"/>
      <c r="R13" s="453"/>
      <c r="S13" s="453"/>
      <c r="T13" s="453"/>
      <c r="U13" s="453"/>
      <c r="V13" s="453"/>
      <c r="W13" s="453"/>
      <c r="X13" s="453"/>
      <c r="Y13" s="453"/>
      <c r="Z13" s="453"/>
      <c r="AA13" s="454"/>
    </row>
    <row r="14" spans="1:27" ht="12" customHeight="1">
      <c r="A14" s="539"/>
      <c r="B14" s="540"/>
      <c r="C14" s="488" t="s">
        <v>16</v>
      </c>
      <c r="D14" s="489"/>
      <c r="E14" s="489"/>
      <c r="F14" s="489"/>
      <c r="G14" s="490"/>
      <c r="H14" s="507" t="s">
        <v>63</v>
      </c>
      <c r="I14" s="508"/>
      <c r="J14" s="508"/>
      <c r="K14" s="508"/>
      <c r="L14" s="13"/>
      <c r="M14" s="13"/>
      <c r="N14" s="13"/>
      <c r="O14" s="13"/>
      <c r="P14" s="13"/>
      <c r="Q14" s="13"/>
      <c r="R14" s="13"/>
      <c r="S14" s="13"/>
      <c r="T14" s="13"/>
      <c r="U14" s="13"/>
      <c r="V14" s="13"/>
      <c r="W14" s="13"/>
      <c r="X14" s="13"/>
      <c r="Y14" s="14"/>
      <c r="Z14" s="14"/>
      <c r="AA14" s="15"/>
    </row>
    <row r="15" spans="1:27" ht="12" customHeight="1">
      <c r="A15" s="539"/>
      <c r="B15" s="540"/>
      <c r="C15" s="470"/>
      <c r="D15" s="471"/>
      <c r="E15" s="471"/>
      <c r="F15" s="471"/>
      <c r="G15" s="472"/>
      <c r="H15" s="485"/>
      <c r="I15" s="486"/>
      <c r="J15" s="486"/>
      <c r="K15" s="486"/>
      <c r="L15" s="486"/>
      <c r="M15" s="486"/>
      <c r="N15" s="486"/>
      <c r="O15" s="486"/>
      <c r="P15" s="486"/>
      <c r="Q15" s="486"/>
      <c r="R15" s="486"/>
      <c r="S15" s="486"/>
      <c r="T15" s="486"/>
      <c r="U15" s="486"/>
      <c r="V15" s="486"/>
      <c r="W15" s="486"/>
      <c r="X15" s="486"/>
      <c r="Y15" s="486"/>
      <c r="Z15" s="486"/>
      <c r="AA15" s="487"/>
    </row>
    <row r="16" spans="1:27" ht="12" customHeight="1">
      <c r="A16" s="539"/>
      <c r="B16" s="540"/>
      <c r="C16" s="473"/>
      <c r="D16" s="474"/>
      <c r="E16" s="474"/>
      <c r="F16" s="474"/>
      <c r="G16" s="475"/>
      <c r="H16" s="482"/>
      <c r="I16" s="483"/>
      <c r="J16" s="483"/>
      <c r="K16" s="483"/>
      <c r="L16" s="483"/>
      <c r="M16" s="483"/>
      <c r="N16" s="483"/>
      <c r="O16" s="483"/>
      <c r="P16" s="483"/>
      <c r="Q16" s="483"/>
      <c r="R16" s="483"/>
      <c r="S16" s="483"/>
      <c r="T16" s="483"/>
      <c r="U16" s="483"/>
      <c r="V16" s="483"/>
      <c r="W16" s="483"/>
      <c r="X16" s="483"/>
      <c r="Y16" s="483"/>
      <c r="Z16" s="483"/>
      <c r="AA16" s="484"/>
    </row>
    <row r="17" spans="1:27" ht="24" customHeight="1">
      <c r="A17" s="541"/>
      <c r="B17" s="542"/>
      <c r="C17" s="473" t="s">
        <v>190</v>
      </c>
      <c r="D17" s="474"/>
      <c r="E17" s="474"/>
      <c r="F17" s="474"/>
      <c r="G17" s="475"/>
      <c r="H17" s="482"/>
      <c r="I17" s="483"/>
      <c r="J17" s="483"/>
      <c r="K17" s="483"/>
      <c r="L17" s="483"/>
      <c r="M17" s="483"/>
      <c r="N17" s="483"/>
      <c r="O17" s="483"/>
      <c r="P17" s="483"/>
      <c r="Q17" s="483"/>
      <c r="R17" s="483"/>
      <c r="S17" s="483"/>
      <c r="T17" s="483"/>
      <c r="U17" s="483"/>
      <c r="V17" s="483"/>
      <c r="W17" s="483"/>
      <c r="X17" s="483"/>
      <c r="Y17" s="483"/>
      <c r="Z17" s="483"/>
      <c r="AA17" s="484"/>
    </row>
    <row r="18" spans="1:27" s="17" customFormat="1" ht="11.25" customHeight="1">
      <c r="A18" s="16"/>
      <c r="S18" s="18"/>
      <c r="U18" s="19"/>
      <c r="V18" s="19"/>
      <c r="W18" s="19"/>
      <c r="X18" s="19"/>
      <c r="Y18" s="19"/>
      <c r="Z18" s="19"/>
      <c r="AA18" s="19"/>
    </row>
    <row r="19" spans="1:27" ht="5.25" customHeight="1">
      <c r="A19" s="392" t="s">
        <v>357</v>
      </c>
      <c r="B19" s="393"/>
      <c r="C19" s="393"/>
      <c r="D19" s="393"/>
      <c r="E19" s="393"/>
      <c r="F19" s="393"/>
      <c r="G19" s="393"/>
      <c r="H19" s="393"/>
      <c r="I19" s="393"/>
      <c r="J19" s="393"/>
      <c r="K19" s="393"/>
      <c r="L19" s="393"/>
      <c r="M19" s="393"/>
      <c r="N19" s="393"/>
      <c r="O19" s="393"/>
      <c r="P19" s="393"/>
      <c r="Q19" s="393"/>
      <c r="R19" s="394"/>
      <c r="T19" s="20"/>
      <c r="U19" s="20"/>
      <c r="V19" s="20"/>
      <c r="W19" s="20"/>
      <c r="X19" s="20"/>
      <c r="Y19" s="20"/>
      <c r="Z19" s="20"/>
      <c r="AA19" s="21"/>
    </row>
    <row r="20" spans="1:27" s="23" customFormat="1" ht="20.25" customHeight="1">
      <c r="A20" s="395"/>
      <c r="B20" s="396"/>
      <c r="C20" s="396"/>
      <c r="D20" s="396"/>
      <c r="E20" s="396"/>
      <c r="F20" s="396"/>
      <c r="G20" s="396"/>
      <c r="H20" s="396"/>
      <c r="I20" s="396"/>
      <c r="J20" s="396"/>
      <c r="K20" s="396"/>
      <c r="L20" s="396"/>
      <c r="M20" s="396"/>
      <c r="N20" s="396"/>
      <c r="O20" s="396"/>
      <c r="P20" s="396"/>
      <c r="Q20" s="396"/>
      <c r="R20" s="397"/>
      <c r="S20" s="22"/>
      <c r="T20" s="391" t="s">
        <v>187</v>
      </c>
      <c r="U20" s="391"/>
      <c r="W20" s="24" t="s">
        <v>188</v>
      </c>
      <c r="Y20" s="391" t="s">
        <v>189</v>
      </c>
      <c r="Z20" s="391"/>
      <c r="AA20" s="25"/>
    </row>
    <row r="21" spans="1:27" ht="5.25" customHeight="1">
      <c r="A21" s="398"/>
      <c r="B21" s="399"/>
      <c r="C21" s="399"/>
      <c r="D21" s="399"/>
      <c r="E21" s="399"/>
      <c r="F21" s="399"/>
      <c r="G21" s="399"/>
      <c r="H21" s="399"/>
      <c r="I21" s="399"/>
      <c r="J21" s="399"/>
      <c r="K21" s="399"/>
      <c r="L21" s="399"/>
      <c r="M21" s="399"/>
      <c r="N21" s="399"/>
      <c r="O21" s="399"/>
      <c r="P21" s="399"/>
      <c r="Q21" s="399"/>
      <c r="R21" s="400"/>
      <c r="S21" s="26"/>
      <c r="T21" s="27"/>
      <c r="U21" s="27"/>
      <c r="V21" s="27"/>
      <c r="W21" s="27"/>
      <c r="X21" s="27"/>
      <c r="Y21" s="27"/>
      <c r="Z21" s="27"/>
      <c r="AA21" s="28"/>
    </row>
    <row r="22" spans="1:27" s="17" customFormat="1" ht="15.75" customHeight="1">
      <c r="U22" s="19"/>
      <c r="V22" s="19"/>
      <c r="W22" s="19"/>
      <c r="X22" s="19"/>
      <c r="Y22" s="19"/>
      <c r="Z22" s="19"/>
      <c r="AA22" s="19"/>
    </row>
    <row r="23" spans="1:27" ht="19.5" customHeight="1">
      <c r="A23" s="391" t="s">
        <v>108</v>
      </c>
      <c r="B23" s="391"/>
      <c r="C23" s="391"/>
      <c r="D23" s="391"/>
      <c r="E23" s="391"/>
      <c r="F23" s="391"/>
      <c r="G23" s="391"/>
      <c r="H23" s="391"/>
      <c r="I23" s="391"/>
      <c r="J23" s="391"/>
      <c r="K23" s="391"/>
      <c r="L23" s="391"/>
      <c r="M23" s="391"/>
      <c r="N23" s="391"/>
      <c r="O23" s="391"/>
      <c r="P23" s="391"/>
      <c r="Q23" s="391"/>
      <c r="R23" s="391"/>
      <c r="S23" s="391"/>
      <c r="T23" s="391"/>
      <c r="U23" s="391"/>
      <c r="V23" s="391"/>
      <c r="W23" s="391"/>
      <c r="X23" s="391"/>
      <c r="Y23" s="391"/>
      <c r="Z23" s="391"/>
      <c r="AA23" s="391"/>
    </row>
    <row r="24" spans="1:27" ht="30" customHeight="1">
      <c r="A24" s="29"/>
      <c r="B24" s="30"/>
      <c r="C24" s="59"/>
      <c r="D24" s="59"/>
      <c r="E24" s="31"/>
      <c r="F24" s="31"/>
      <c r="G24" s="31"/>
      <c r="H24" s="31"/>
      <c r="I24" s="31"/>
      <c r="J24" s="31"/>
      <c r="K24" s="31"/>
      <c r="L24" s="31"/>
      <c r="M24" s="31"/>
      <c r="N24" s="59"/>
      <c r="O24" s="59"/>
      <c r="P24" s="59"/>
      <c r="Q24" s="32"/>
      <c r="S24" s="13"/>
    </row>
    <row r="25" spans="1:27" ht="30" customHeight="1">
      <c r="A25" s="29"/>
      <c r="B25" s="30"/>
      <c r="C25" s="59"/>
      <c r="D25" s="59"/>
      <c r="E25" s="31"/>
      <c r="F25" s="31"/>
      <c r="G25" s="31"/>
      <c r="H25" s="31"/>
      <c r="I25" s="31"/>
      <c r="J25" s="31"/>
      <c r="K25" s="31"/>
      <c r="L25" s="31"/>
      <c r="M25" s="31"/>
      <c r="N25" s="59"/>
      <c r="O25" s="59"/>
      <c r="P25" s="59"/>
      <c r="Q25" s="32"/>
      <c r="S25" s="13"/>
    </row>
    <row r="26" spans="1:27" ht="16.5" customHeight="1">
      <c r="A26" s="29"/>
      <c r="B26" s="30"/>
      <c r="C26" s="59"/>
      <c r="D26" s="59"/>
      <c r="E26" s="31"/>
      <c r="F26" s="31"/>
      <c r="G26" s="31"/>
      <c r="H26" s="31"/>
      <c r="I26" s="31"/>
      <c r="J26" s="31"/>
      <c r="K26" s="31"/>
      <c r="L26" s="31"/>
      <c r="M26" s="31"/>
      <c r="N26" s="59"/>
      <c r="O26" s="59"/>
      <c r="P26" s="59"/>
      <c r="Q26" s="32"/>
      <c r="S26" s="13"/>
    </row>
    <row r="27" spans="1:27" ht="18.75" customHeight="1">
      <c r="A27" s="29"/>
      <c r="B27" s="30"/>
      <c r="C27" s="59"/>
      <c r="D27" s="59"/>
      <c r="E27" s="31"/>
      <c r="F27" s="31"/>
      <c r="G27" s="31"/>
      <c r="H27" s="31"/>
      <c r="I27" s="31"/>
      <c r="J27" s="31"/>
      <c r="K27" s="31"/>
      <c r="L27" s="31"/>
      <c r="M27" s="31"/>
      <c r="N27" s="59"/>
      <c r="O27" s="59"/>
      <c r="P27" s="59"/>
      <c r="Q27" s="32"/>
      <c r="S27" s="13"/>
    </row>
    <row r="28" spans="1:27" ht="19.5" customHeight="1">
      <c r="A28" s="33" t="s">
        <v>356</v>
      </c>
      <c r="B28" s="59"/>
      <c r="C28" s="59"/>
      <c r="D28" s="59"/>
      <c r="E28" s="31"/>
      <c r="F28" s="31"/>
      <c r="G28" s="31"/>
      <c r="H28" s="31"/>
      <c r="I28" s="31"/>
      <c r="J28" s="31"/>
      <c r="K28" s="31"/>
      <c r="L28" s="31"/>
      <c r="M28" s="31"/>
      <c r="N28" s="59"/>
      <c r="O28" s="59"/>
      <c r="P28" s="59"/>
      <c r="Q28" s="32"/>
      <c r="S28" s="13"/>
      <c r="V28" s="291"/>
      <c r="W28" s="291"/>
      <c r="X28" s="291"/>
      <c r="Y28" s="291"/>
      <c r="Z28" s="291"/>
      <c r="AA28" s="291"/>
    </row>
    <row r="29" spans="1:27" ht="7.5" customHeight="1">
      <c r="A29" s="34"/>
      <c r="B29" s="59"/>
      <c r="C29" s="35"/>
      <c r="D29" s="36"/>
      <c r="E29" s="36"/>
      <c r="F29" s="36"/>
      <c r="G29" s="36"/>
      <c r="H29" s="36"/>
      <c r="I29" s="36"/>
      <c r="J29" s="37"/>
      <c r="K29" s="37"/>
      <c r="L29" s="37"/>
      <c r="M29" s="37"/>
      <c r="N29" s="37"/>
      <c r="O29" s="37"/>
      <c r="P29" s="37"/>
      <c r="Q29" s="37"/>
      <c r="R29" s="37"/>
      <c r="S29" s="37"/>
      <c r="T29" s="37"/>
      <c r="U29" s="37"/>
      <c r="V29" s="37"/>
      <c r="W29" s="37"/>
      <c r="X29" s="37"/>
      <c r="Y29" s="38"/>
      <c r="Z29" s="38"/>
      <c r="AA29" s="38"/>
    </row>
    <row r="30" spans="1:27" s="17" customFormat="1" ht="16.5" customHeight="1">
      <c r="A30" s="16" t="s">
        <v>64</v>
      </c>
    </row>
    <row r="31" spans="1:27" s="17" customFormat="1" ht="16.5" customHeight="1">
      <c r="A31" s="39" t="s">
        <v>65</v>
      </c>
    </row>
    <row r="32" spans="1:27" s="17" customFormat="1" ht="16.5" customHeight="1">
      <c r="A32" s="39" t="s">
        <v>66</v>
      </c>
    </row>
    <row r="33" spans="1:27" s="17" customFormat="1" ht="6" customHeight="1">
      <c r="A33" s="39"/>
    </row>
    <row r="34" spans="1:27" s="41" customFormat="1" ht="15" customHeight="1">
      <c r="A34" s="40" t="s">
        <v>33</v>
      </c>
    </row>
    <row r="35" spans="1:27" s="41" customFormat="1" ht="15" customHeight="1">
      <c r="A35" s="40" t="s">
        <v>541</v>
      </c>
    </row>
    <row r="36" spans="1:27" s="41" customFormat="1" ht="15" customHeight="1">
      <c r="A36" s="40" t="s">
        <v>67</v>
      </c>
    </row>
    <row r="37" spans="1:27" s="41" customFormat="1" ht="15" customHeight="1">
      <c r="A37" s="40" t="s">
        <v>68</v>
      </c>
    </row>
    <row r="38" spans="1:27" ht="20.149999999999999" customHeight="1">
      <c r="A38" s="16" t="s">
        <v>685</v>
      </c>
      <c r="B38" s="12"/>
      <c r="C38" s="34"/>
      <c r="D38" s="34"/>
      <c r="E38" s="34"/>
      <c r="F38" s="34"/>
      <c r="G38" s="34"/>
      <c r="H38" s="34"/>
      <c r="I38" s="34"/>
      <c r="U38" s="500"/>
      <c r="V38" s="500"/>
      <c r="W38" s="500"/>
      <c r="X38" s="500"/>
      <c r="Y38" s="501"/>
      <c r="Z38" s="501"/>
      <c r="AA38" s="501"/>
    </row>
    <row r="39" spans="1:27" ht="22.5" customHeight="1">
      <c r="A39" s="351" t="s">
        <v>22</v>
      </c>
      <c r="B39" s="347" t="s">
        <v>686</v>
      </c>
      <c r="C39" s="347"/>
      <c r="D39" s="347"/>
      <c r="E39" s="347"/>
      <c r="F39" s="347"/>
      <c r="G39" s="347"/>
      <c r="H39" s="347"/>
      <c r="I39" s="347"/>
      <c r="J39" s="347"/>
      <c r="K39" s="347"/>
      <c r="L39" s="347"/>
      <c r="M39" s="347"/>
      <c r="N39" s="347"/>
      <c r="O39" s="347"/>
      <c r="P39" s="347"/>
      <c r="Q39" s="347"/>
      <c r="R39" s="347"/>
      <c r="S39" s="347"/>
      <c r="T39" s="347"/>
      <c r="U39" s="347"/>
      <c r="V39" s="347"/>
      <c r="W39" s="347"/>
      <c r="X39" s="347"/>
      <c r="Y39" s="410"/>
      <c r="Z39" s="411"/>
      <c r="AA39" s="412"/>
    </row>
    <row r="40" spans="1:27" ht="22.5" customHeight="1">
      <c r="A40" s="352"/>
      <c r="B40" s="347"/>
      <c r="C40" s="347"/>
      <c r="D40" s="347"/>
      <c r="E40" s="347"/>
      <c r="F40" s="347"/>
      <c r="G40" s="347"/>
      <c r="H40" s="347"/>
      <c r="I40" s="347"/>
      <c r="J40" s="347"/>
      <c r="K40" s="347"/>
      <c r="L40" s="347"/>
      <c r="M40" s="347"/>
      <c r="N40" s="347"/>
      <c r="O40" s="347"/>
      <c r="P40" s="347"/>
      <c r="Q40" s="347"/>
      <c r="R40" s="347"/>
      <c r="S40" s="347"/>
      <c r="T40" s="347"/>
      <c r="U40" s="347"/>
      <c r="V40" s="347"/>
      <c r="W40" s="347"/>
      <c r="X40" s="347"/>
      <c r="Y40" s="413"/>
      <c r="Z40" s="414"/>
      <c r="AA40" s="415"/>
    </row>
    <row r="41" spans="1:27" ht="15" customHeight="1">
      <c r="A41" s="351" t="s">
        <v>23</v>
      </c>
      <c r="B41" s="347" t="s">
        <v>687</v>
      </c>
      <c r="C41" s="347"/>
      <c r="D41" s="347"/>
      <c r="E41" s="347"/>
      <c r="F41" s="347"/>
      <c r="G41" s="347"/>
      <c r="H41" s="347"/>
      <c r="I41" s="347"/>
      <c r="J41" s="347"/>
      <c r="K41" s="347"/>
      <c r="L41" s="347"/>
      <c r="M41" s="347"/>
      <c r="N41" s="347"/>
      <c r="O41" s="347"/>
      <c r="P41" s="347"/>
      <c r="Q41" s="347"/>
      <c r="R41" s="347"/>
      <c r="S41" s="347"/>
      <c r="T41" s="347"/>
      <c r="U41" s="347"/>
      <c r="V41" s="347"/>
      <c r="W41" s="347"/>
      <c r="X41" s="347"/>
      <c r="Y41" s="328"/>
      <c r="Z41" s="329"/>
      <c r="AA41" s="330"/>
    </row>
    <row r="42" spans="1:27" ht="15" customHeight="1">
      <c r="A42" s="352"/>
      <c r="B42" s="347"/>
      <c r="C42" s="347"/>
      <c r="D42" s="347"/>
      <c r="E42" s="347"/>
      <c r="F42" s="347"/>
      <c r="G42" s="347"/>
      <c r="H42" s="347"/>
      <c r="I42" s="347"/>
      <c r="J42" s="347"/>
      <c r="K42" s="347"/>
      <c r="L42" s="347"/>
      <c r="M42" s="347"/>
      <c r="N42" s="347"/>
      <c r="O42" s="347"/>
      <c r="P42" s="347"/>
      <c r="Q42" s="347"/>
      <c r="R42" s="347"/>
      <c r="S42" s="347"/>
      <c r="T42" s="347"/>
      <c r="U42" s="347"/>
      <c r="V42" s="347"/>
      <c r="W42" s="347"/>
      <c r="X42" s="347"/>
      <c r="Y42" s="343"/>
      <c r="Z42" s="344"/>
      <c r="AA42" s="345"/>
    </row>
    <row r="43" spans="1:27" ht="7.5" customHeight="1">
      <c r="Y43" s="1"/>
      <c r="Z43" s="1"/>
      <c r="AA43" s="1"/>
    </row>
    <row r="44" spans="1:27" ht="5.25" customHeight="1">
      <c r="A44" s="502" t="s">
        <v>31</v>
      </c>
      <c r="B44" s="502"/>
      <c r="C44" s="502"/>
      <c r="D44" s="502"/>
      <c r="E44" s="502"/>
      <c r="F44" s="503"/>
      <c r="G44" s="504"/>
      <c r="H44" s="504"/>
      <c r="I44" s="504"/>
      <c r="J44" s="504"/>
      <c r="K44" s="504"/>
      <c r="L44" s="504"/>
      <c r="M44" s="504"/>
      <c r="N44" s="505"/>
      <c r="O44" s="491" t="s">
        <v>32</v>
      </c>
      <c r="P44" s="492"/>
      <c r="Q44" s="493"/>
      <c r="R44" s="5"/>
      <c r="S44" s="5"/>
      <c r="T44" s="5"/>
      <c r="U44" s="5"/>
      <c r="V44" s="5"/>
      <c r="W44" s="5"/>
      <c r="X44" s="5"/>
      <c r="Y44" s="5"/>
      <c r="Z44" s="5"/>
      <c r="AA44" s="42"/>
    </row>
    <row r="45" spans="1:27" ht="21" customHeight="1">
      <c r="A45" s="502"/>
      <c r="B45" s="502"/>
      <c r="C45" s="502"/>
      <c r="D45" s="502"/>
      <c r="E45" s="502"/>
      <c r="F45" s="416"/>
      <c r="G45" s="417"/>
      <c r="H45" s="417"/>
      <c r="I45" s="417"/>
      <c r="J45" s="417"/>
      <c r="K45" s="417"/>
      <c r="L45" s="417"/>
      <c r="M45" s="417"/>
      <c r="N45" s="418"/>
      <c r="O45" s="494"/>
      <c r="P45" s="495"/>
      <c r="Q45" s="496"/>
      <c r="R45" s="43"/>
      <c r="S45" s="506" t="s">
        <v>187</v>
      </c>
      <c r="T45" s="506"/>
      <c r="U45" s="17"/>
      <c r="V45" s="39" t="s">
        <v>188</v>
      </c>
      <c r="W45" s="17"/>
      <c r="X45" s="506" t="s">
        <v>189</v>
      </c>
      <c r="Y45" s="506"/>
      <c r="Z45" s="44"/>
      <c r="AA45" s="45"/>
    </row>
    <row r="46" spans="1:27" ht="5.25" customHeight="1">
      <c r="A46" s="502"/>
      <c r="B46" s="502"/>
      <c r="C46" s="502"/>
      <c r="D46" s="502"/>
      <c r="E46" s="502"/>
      <c r="F46" s="419"/>
      <c r="G46" s="420"/>
      <c r="H46" s="420"/>
      <c r="I46" s="420"/>
      <c r="J46" s="420"/>
      <c r="K46" s="420"/>
      <c r="L46" s="420"/>
      <c r="M46" s="420"/>
      <c r="N46" s="421"/>
      <c r="O46" s="497"/>
      <c r="P46" s="498"/>
      <c r="Q46" s="499"/>
      <c r="R46" s="46"/>
      <c r="S46" s="46"/>
      <c r="T46" s="46"/>
      <c r="U46" s="46"/>
      <c r="V46" s="46"/>
      <c r="W46" s="46"/>
      <c r="X46" s="46"/>
      <c r="Y46" s="46"/>
      <c r="Z46" s="46"/>
      <c r="AA46" s="47"/>
    </row>
    <row r="47" spans="1:27" ht="15" customHeight="1">
      <c r="A47" s="523" t="s">
        <v>34</v>
      </c>
      <c r="B47" s="523"/>
      <c r="C47" s="523"/>
      <c r="D47" s="523"/>
      <c r="E47" s="523"/>
      <c r="F47" s="503"/>
      <c r="G47" s="504"/>
      <c r="H47" s="504"/>
      <c r="I47" s="504"/>
      <c r="J47" s="504"/>
      <c r="K47" s="504"/>
      <c r="L47" s="504"/>
      <c r="M47" s="504"/>
      <c r="N47" s="504"/>
      <c r="O47" s="504"/>
      <c r="P47" s="504"/>
      <c r="Q47" s="504"/>
      <c r="R47" s="504"/>
      <c r="S47" s="504"/>
      <c r="T47" s="504"/>
      <c r="U47" s="504"/>
      <c r="V47" s="504"/>
      <c r="W47" s="504"/>
      <c r="X47" s="504"/>
      <c r="Y47" s="504"/>
      <c r="Z47" s="504"/>
      <c r="AA47" s="505"/>
    </row>
    <row r="48" spans="1:27" ht="15" customHeight="1">
      <c r="A48" s="523"/>
      <c r="B48" s="523"/>
      <c r="C48" s="523"/>
      <c r="D48" s="523"/>
      <c r="E48" s="523"/>
      <c r="F48" s="419"/>
      <c r="G48" s="420"/>
      <c r="H48" s="420"/>
      <c r="I48" s="420"/>
      <c r="J48" s="420"/>
      <c r="K48" s="420"/>
      <c r="L48" s="420"/>
      <c r="M48" s="420"/>
      <c r="N48" s="420"/>
      <c r="O48" s="420"/>
      <c r="P48" s="420"/>
      <c r="Q48" s="420"/>
      <c r="R48" s="420"/>
      <c r="S48" s="420"/>
      <c r="T48" s="420"/>
      <c r="U48" s="420"/>
      <c r="V48" s="420"/>
      <c r="W48" s="420"/>
      <c r="X48" s="420"/>
      <c r="Y48" s="420"/>
      <c r="Z48" s="420"/>
      <c r="AA48" s="421"/>
    </row>
    <row r="49" spans="1:27" s="32" customFormat="1" ht="27" customHeight="1">
      <c r="A49" s="401" t="s">
        <v>279</v>
      </c>
      <c r="B49" s="402"/>
      <c r="C49" s="402"/>
      <c r="D49" s="402"/>
      <c r="E49" s="403"/>
      <c r="F49" s="509" t="s">
        <v>244</v>
      </c>
      <c r="G49" s="510"/>
      <c r="H49" s="511"/>
      <c r="I49" s="509"/>
      <c r="J49" s="510"/>
      <c r="K49" s="510"/>
      <c r="L49" s="510"/>
      <c r="M49" s="510"/>
      <c r="N49" s="510"/>
      <c r="O49" s="510"/>
      <c r="P49" s="510"/>
      <c r="Q49" s="510"/>
      <c r="R49" s="510"/>
      <c r="S49" s="510"/>
      <c r="T49" s="510"/>
      <c r="U49" s="510"/>
      <c r="V49" s="510"/>
      <c r="W49" s="510"/>
      <c r="X49" s="510"/>
      <c r="Y49" s="510"/>
      <c r="Z49" s="510"/>
      <c r="AA49" s="511"/>
    </row>
    <row r="50" spans="1:27" s="32" customFormat="1" ht="27" customHeight="1">
      <c r="A50" s="404"/>
      <c r="B50" s="405"/>
      <c r="C50" s="405"/>
      <c r="D50" s="405"/>
      <c r="E50" s="406"/>
      <c r="F50" s="509" t="s">
        <v>245</v>
      </c>
      <c r="G50" s="510"/>
      <c r="H50" s="511"/>
      <c r="I50" s="509"/>
      <c r="J50" s="510"/>
      <c r="K50" s="510"/>
      <c r="L50" s="510"/>
      <c r="M50" s="510"/>
      <c r="N50" s="510"/>
      <c r="O50" s="510"/>
      <c r="P50" s="510"/>
      <c r="Q50" s="510"/>
      <c r="R50" s="510"/>
      <c r="S50" s="510"/>
      <c r="T50" s="510"/>
      <c r="U50" s="510"/>
      <c r="V50" s="510"/>
      <c r="W50" s="510"/>
      <c r="X50" s="510"/>
      <c r="Y50" s="510"/>
      <c r="Z50" s="510"/>
      <c r="AA50" s="511"/>
    </row>
    <row r="51" spans="1:27" s="32" customFormat="1" ht="27" customHeight="1">
      <c r="A51" s="407"/>
      <c r="B51" s="408"/>
      <c r="C51" s="408"/>
      <c r="D51" s="408"/>
      <c r="E51" s="409"/>
      <c r="F51" s="509" t="s">
        <v>246</v>
      </c>
      <c r="G51" s="510"/>
      <c r="H51" s="511"/>
      <c r="I51" s="527"/>
      <c r="J51" s="528"/>
      <c r="K51" s="528"/>
      <c r="L51" s="528"/>
      <c r="M51" s="528"/>
      <c r="N51" s="528"/>
      <c r="O51" s="528"/>
      <c r="P51" s="528"/>
      <c r="Q51" s="529"/>
      <c r="R51" s="530" t="s">
        <v>247</v>
      </c>
      <c r="S51" s="531"/>
      <c r="T51" s="532"/>
      <c r="U51" s="534"/>
      <c r="V51" s="535"/>
      <c r="W51" s="535"/>
      <c r="X51" s="535"/>
      <c r="Y51" s="535"/>
      <c r="Z51" s="535"/>
      <c r="AA51" s="536"/>
    </row>
    <row r="52" spans="1:27" ht="8.25" customHeight="1">
      <c r="Y52" s="1"/>
      <c r="Z52" s="1"/>
      <c r="AA52" s="1"/>
    </row>
    <row r="53" spans="1:27" ht="20.149999999999999" customHeight="1">
      <c r="A53" s="16" t="s">
        <v>688</v>
      </c>
      <c r="B53" s="12"/>
      <c r="C53" s="34"/>
      <c r="D53" s="34"/>
      <c r="E53" s="34"/>
      <c r="F53" s="34"/>
      <c r="G53" s="34"/>
      <c r="H53" s="34"/>
      <c r="I53" s="34"/>
      <c r="U53" s="512"/>
      <c r="V53" s="512"/>
      <c r="W53" s="512"/>
      <c r="X53" s="512"/>
      <c r="Y53" s="513"/>
      <c r="Z53" s="513"/>
      <c r="AA53" s="513"/>
    </row>
    <row r="54" spans="1:27" ht="15" customHeight="1">
      <c r="A54" s="351" t="s">
        <v>1</v>
      </c>
      <c r="B54" s="347" t="s">
        <v>689</v>
      </c>
      <c r="C54" s="347"/>
      <c r="D54" s="347"/>
      <c r="E54" s="347"/>
      <c r="F54" s="347"/>
      <c r="G54" s="347"/>
      <c r="H54" s="347"/>
      <c r="I54" s="347"/>
      <c r="J54" s="347"/>
      <c r="K54" s="347"/>
      <c r="L54" s="347"/>
      <c r="M54" s="347"/>
      <c r="N54" s="347"/>
      <c r="O54" s="347"/>
      <c r="P54" s="347"/>
      <c r="Q54" s="347"/>
      <c r="R54" s="347"/>
      <c r="S54" s="347"/>
      <c r="T54" s="347"/>
      <c r="U54" s="347"/>
      <c r="V54" s="347"/>
      <c r="W54" s="347"/>
      <c r="X54" s="347"/>
      <c r="Y54" s="410"/>
      <c r="Z54" s="411"/>
      <c r="AA54" s="412"/>
    </row>
    <row r="55" spans="1:27" ht="15" customHeight="1">
      <c r="A55" s="352"/>
      <c r="B55" s="347"/>
      <c r="C55" s="347"/>
      <c r="D55" s="347"/>
      <c r="E55" s="347"/>
      <c r="F55" s="347"/>
      <c r="G55" s="347"/>
      <c r="H55" s="347"/>
      <c r="I55" s="347"/>
      <c r="J55" s="347"/>
      <c r="K55" s="347"/>
      <c r="L55" s="347"/>
      <c r="M55" s="347"/>
      <c r="N55" s="347"/>
      <c r="O55" s="347"/>
      <c r="P55" s="347"/>
      <c r="Q55" s="347"/>
      <c r="R55" s="347"/>
      <c r="S55" s="347"/>
      <c r="T55" s="347"/>
      <c r="U55" s="347"/>
      <c r="V55" s="347"/>
      <c r="W55" s="347"/>
      <c r="X55" s="347"/>
      <c r="Y55" s="413"/>
      <c r="Z55" s="414"/>
      <c r="AA55" s="415"/>
    </row>
    <row r="56" spans="1:27" s="48" customFormat="1" ht="12" customHeight="1"/>
    <row r="57" spans="1:27" ht="20.149999999999999" customHeight="1">
      <c r="A57" s="16" t="s">
        <v>0</v>
      </c>
      <c r="B57" s="12"/>
      <c r="C57" s="34"/>
      <c r="D57" s="34"/>
      <c r="E57" s="34"/>
      <c r="F57" s="34"/>
      <c r="G57" s="34"/>
      <c r="H57" s="34"/>
      <c r="I57" s="34"/>
      <c r="U57" s="420"/>
      <c r="V57" s="420"/>
      <c r="W57" s="420"/>
      <c r="X57" s="420"/>
      <c r="Y57" s="420"/>
      <c r="Z57" s="420"/>
      <c r="AA57" s="420"/>
    </row>
    <row r="58" spans="1:27" ht="15" customHeight="1">
      <c r="A58" s="351" t="s">
        <v>1</v>
      </c>
      <c r="B58" s="524" t="s">
        <v>112</v>
      </c>
      <c r="C58" s="525"/>
      <c r="D58" s="525"/>
      <c r="E58" s="525"/>
      <c r="F58" s="525"/>
      <c r="G58" s="525"/>
      <c r="H58" s="525"/>
      <c r="I58" s="525"/>
      <c r="J58" s="525"/>
      <c r="K58" s="525"/>
      <c r="L58" s="525"/>
      <c r="M58" s="525"/>
      <c r="N58" s="525"/>
      <c r="O58" s="525"/>
      <c r="P58" s="525"/>
      <c r="Q58" s="525"/>
      <c r="R58" s="525"/>
      <c r="S58" s="525"/>
      <c r="T58" s="525"/>
      <c r="U58" s="525"/>
      <c r="V58" s="525"/>
      <c r="W58" s="525"/>
      <c r="X58" s="526"/>
      <c r="Y58" s="522"/>
      <c r="Z58" s="514"/>
      <c r="AA58" s="515"/>
    </row>
    <row r="59" spans="1:27" s="66" customFormat="1" ht="13.5" customHeight="1">
      <c r="A59" s="384"/>
      <c r="B59" s="49" t="s">
        <v>219</v>
      </c>
      <c r="C59" s="35" t="s">
        <v>224</v>
      </c>
      <c r="D59" s="40"/>
      <c r="E59" s="37"/>
      <c r="F59" s="50"/>
      <c r="G59" s="51"/>
      <c r="H59" s="51"/>
      <c r="I59" s="51"/>
      <c r="J59" s="51"/>
      <c r="K59" s="51"/>
      <c r="L59" s="51"/>
      <c r="M59" s="51"/>
      <c r="N59" s="51"/>
      <c r="O59" s="51"/>
      <c r="P59" s="51"/>
      <c r="Q59" s="51"/>
      <c r="R59" s="51"/>
      <c r="S59" s="51"/>
      <c r="T59" s="51"/>
      <c r="U59" s="51"/>
      <c r="V59" s="51"/>
      <c r="W59" s="51"/>
      <c r="X59" s="52"/>
      <c r="Y59" s="516"/>
      <c r="Z59" s="517"/>
      <c r="AA59" s="518"/>
    </row>
    <row r="60" spans="1:27" s="66" customFormat="1" ht="13.5" customHeight="1">
      <c r="A60" s="384"/>
      <c r="B60" s="49" t="s">
        <v>220</v>
      </c>
      <c r="C60" s="35" t="s">
        <v>225</v>
      </c>
      <c r="D60" s="40"/>
      <c r="E60" s="37"/>
      <c r="F60" s="50"/>
      <c r="G60" s="51"/>
      <c r="H60" s="51"/>
      <c r="I60" s="51"/>
      <c r="J60" s="51"/>
      <c r="K60" s="51"/>
      <c r="L60" s="51"/>
      <c r="M60" s="51"/>
      <c r="N60" s="51"/>
      <c r="O60" s="51"/>
      <c r="P60" s="51"/>
      <c r="Q60" s="51"/>
      <c r="R60" s="51"/>
      <c r="S60" s="51"/>
      <c r="T60" s="51"/>
      <c r="U60" s="51"/>
      <c r="V60" s="51"/>
      <c r="W60" s="51"/>
      <c r="X60" s="52"/>
      <c r="Y60" s="516"/>
      <c r="Z60" s="517"/>
      <c r="AA60" s="518"/>
    </row>
    <row r="61" spans="1:27" s="66" customFormat="1" ht="13.5" customHeight="1">
      <c r="A61" s="384"/>
      <c r="B61" s="49" t="s">
        <v>221</v>
      </c>
      <c r="C61" s="35" t="s">
        <v>226</v>
      </c>
      <c r="D61" s="40"/>
      <c r="E61" s="37"/>
      <c r="F61" s="50"/>
      <c r="G61" s="51"/>
      <c r="H61" s="51"/>
      <c r="I61" s="51"/>
      <c r="J61" s="51"/>
      <c r="K61" s="51"/>
      <c r="L61" s="51"/>
      <c r="M61" s="51"/>
      <c r="N61" s="51"/>
      <c r="O61" s="51"/>
      <c r="P61" s="51"/>
      <c r="Q61" s="51"/>
      <c r="R61" s="51"/>
      <c r="S61" s="51"/>
      <c r="T61" s="51"/>
      <c r="U61" s="51"/>
      <c r="V61" s="51"/>
      <c r="W61" s="51"/>
      <c r="X61" s="52"/>
      <c r="Y61" s="516"/>
      <c r="Z61" s="517"/>
      <c r="AA61" s="518"/>
    </row>
    <row r="62" spans="1:27" s="66" customFormat="1" ht="13.5" customHeight="1">
      <c r="A62" s="384"/>
      <c r="B62" s="49" t="s">
        <v>222</v>
      </c>
      <c r="C62" s="35" t="s">
        <v>280</v>
      </c>
      <c r="D62" s="40"/>
      <c r="E62" s="37"/>
      <c r="F62" s="50"/>
      <c r="G62" s="51"/>
      <c r="H62" s="51"/>
      <c r="I62" s="51"/>
      <c r="J62" s="51"/>
      <c r="K62" s="51"/>
      <c r="L62" s="51"/>
      <c r="M62" s="51"/>
      <c r="N62" s="51"/>
      <c r="O62" s="51"/>
      <c r="P62" s="51"/>
      <c r="Q62" s="51"/>
      <c r="R62" s="51"/>
      <c r="S62" s="51"/>
      <c r="T62" s="51"/>
      <c r="U62" s="51"/>
      <c r="V62" s="51"/>
      <c r="W62" s="51"/>
      <c r="X62" s="53"/>
      <c r="Y62" s="516"/>
      <c r="Z62" s="517"/>
      <c r="AA62" s="518"/>
    </row>
    <row r="63" spans="1:27" s="66" customFormat="1" ht="13.5" customHeight="1">
      <c r="A63" s="384"/>
      <c r="B63" s="49" t="s">
        <v>223</v>
      </c>
      <c r="C63" s="35" t="s">
        <v>227</v>
      </c>
      <c r="D63" s="40"/>
      <c r="E63" s="37"/>
      <c r="F63" s="50"/>
      <c r="G63" s="51"/>
      <c r="H63" s="51"/>
      <c r="I63" s="51"/>
      <c r="J63" s="51"/>
      <c r="K63" s="51"/>
      <c r="L63" s="51"/>
      <c r="M63" s="51"/>
      <c r="N63" s="51"/>
      <c r="O63" s="51"/>
      <c r="P63" s="51"/>
      <c r="Q63" s="51"/>
      <c r="R63" s="51"/>
      <c r="S63" s="51"/>
      <c r="T63" s="51"/>
      <c r="U63" s="51"/>
      <c r="V63" s="51"/>
      <c r="W63" s="51"/>
      <c r="X63" s="53"/>
      <c r="Y63" s="516"/>
      <c r="Z63" s="517"/>
      <c r="AA63" s="518"/>
    </row>
    <row r="64" spans="1:27" s="66" customFormat="1" ht="13.5" customHeight="1">
      <c r="A64" s="352"/>
      <c r="B64" s="305" t="s">
        <v>354</v>
      </c>
      <c r="C64" s="54" t="s">
        <v>690</v>
      </c>
      <c r="D64" s="55"/>
      <c r="E64" s="56"/>
      <c r="F64" s="55"/>
      <c r="G64" s="56"/>
      <c r="H64" s="56"/>
      <c r="I64" s="56"/>
      <c r="J64" s="56"/>
      <c r="K64" s="56"/>
      <c r="L64" s="56"/>
      <c r="M64" s="56"/>
      <c r="N64" s="56"/>
      <c r="O64" s="56"/>
      <c r="P64" s="56"/>
      <c r="Q64" s="56"/>
      <c r="R64" s="56"/>
      <c r="S64" s="56"/>
      <c r="T64" s="56"/>
      <c r="U64" s="56"/>
      <c r="V64" s="56"/>
      <c r="W64" s="56"/>
      <c r="X64" s="57"/>
      <c r="Y64" s="519"/>
      <c r="Z64" s="520"/>
      <c r="AA64" s="521"/>
    </row>
    <row r="65" spans="1:28" ht="30" customHeight="1">
      <c r="A65" s="351" t="s">
        <v>94</v>
      </c>
      <c r="B65" s="355" t="s">
        <v>111</v>
      </c>
      <c r="C65" s="356"/>
      <c r="D65" s="356"/>
      <c r="E65" s="356"/>
      <c r="F65" s="356"/>
      <c r="G65" s="356"/>
      <c r="H65" s="356"/>
      <c r="I65" s="356"/>
      <c r="J65" s="356"/>
      <c r="K65" s="356"/>
      <c r="L65" s="356"/>
      <c r="M65" s="356"/>
      <c r="N65" s="356"/>
      <c r="O65" s="356"/>
      <c r="P65" s="356"/>
      <c r="Q65" s="356"/>
      <c r="R65" s="356"/>
      <c r="S65" s="356"/>
      <c r="T65" s="356"/>
      <c r="U65" s="356"/>
      <c r="V65" s="356"/>
      <c r="W65" s="356"/>
      <c r="X65" s="357"/>
      <c r="Y65" s="410"/>
      <c r="Z65" s="514"/>
      <c r="AA65" s="515"/>
    </row>
    <row r="66" spans="1:28" ht="30" customHeight="1">
      <c r="A66" s="384"/>
      <c r="B66" s="372"/>
      <c r="C66" s="373"/>
      <c r="D66" s="373"/>
      <c r="E66" s="373"/>
      <c r="F66" s="373"/>
      <c r="G66" s="373"/>
      <c r="H66" s="373"/>
      <c r="I66" s="373"/>
      <c r="J66" s="373"/>
      <c r="K66" s="373"/>
      <c r="L66" s="373"/>
      <c r="M66" s="373"/>
      <c r="N66" s="373"/>
      <c r="O66" s="373"/>
      <c r="P66" s="373"/>
      <c r="Q66" s="373"/>
      <c r="R66" s="373"/>
      <c r="S66" s="373"/>
      <c r="T66" s="373"/>
      <c r="U66" s="373"/>
      <c r="V66" s="373"/>
      <c r="W66" s="373"/>
      <c r="X66" s="374"/>
      <c r="Y66" s="516"/>
      <c r="Z66" s="517"/>
      <c r="AA66" s="518"/>
    </row>
    <row r="67" spans="1:28" ht="14.25" customHeight="1">
      <c r="A67" s="352"/>
      <c r="B67" s="58" t="s">
        <v>254</v>
      </c>
      <c r="C67" s="44"/>
      <c r="D67" s="32"/>
      <c r="Y67" s="519"/>
      <c r="Z67" s="520"/>
      <c r="AA67" s="521"/>
    </row>
    <row r="68" spans="1:28" ht="15" customHeight="1">
      <c r="A68" s="351" t="s">
        <v>99</v>
      </c>
      <c r="B68" s="355" t="s">
        <v>281</v>
      </c>
      <c r="C68" s="356"/>
      <c r="D68" s="356"/>
      <c r="E68" s="356"/>
      <c r="F68" s="356"/>
      <c r="G68" s="356"/>
      <c r="H68" s="356"/>
      <c r="I68" s="356"/>
      <c r="J68" s="356"/>
      <c r="K68" s="356"/>
      <c r="L68" s="356"/>
      <c r="M68" s="356"/>
      <c r="N68" s="356"/>
      <c r="O68" s="356"/>
      <c r="P68" s="356"/>
      <c r="Q68" s="356"/>
      <c r="R68" s="356"/>
      <c r="S68" s="356"/>
      <c r="T68" s="356"/>
      <c r="U68" s="356"/>
      <c r="V68" s="356"/>
      <c r="W68" s="356"/>
      <c r="X68" s="357"/>
      <c r="Y68" s="328"/>
      <c r="Z68" s="329"/>
      <c r="AA68" s="330"/>
    </row>
    <row r="69" spans="1:28" ht="15" customHeight="1">
      <c r="A69" s="352"/>
      <c r="B69" s="363"/>
      <c r="C69" s="364"/>
      <c r="D69" s="364"/>
      <c r="E69" s="364"/>
      <c r="F69" s="364"/>
      <c r="G69" s="364"/>
      <c r="H69" s="364"/>
      <c r="I69" s="364"/>
      <c r="J69" s="364"/>
      <c r="K69" s="364"/>
      <c r="L69" s="364"/>
      <c r="M69" s="364"/>
      <c r="N69" s="364"/>
      <c r="O69" s="364"/>
      <c r="P69" s="364"/>
      <c r="Q69" s="364"/>
      <c r="R69" s="364"/>
      <c r="S69" s="364"/>
      <c r="T69" s="364"/>
      <c r="U69" s="364"/>
      <c r="V69" s="364"/>
      <c r="W69" s="364"/>
      <c r="X69" s="365"/>
      <c r="Y69" s="343"/>
      <c r="Z69" s="344"/>
      <c r="AA69" s="345"/>
    </row>
    <row r="70" spans="1:28" ht="36" customHeight="1">
      <c r="A70" s="351" t="s">
        <v>7</v>
      </c>
      <c r="B70" s="355" t="s">
        <v>387</v>
      </c>
      <c r="C70" s="356"/>
      <c r="D70" s="356"/>
      <c r="E70" s="356"/>
      <c r="F70" s="356"/>
      <c r="G70" s="356"/>
      <c r="H70" s="356"/>
      <c r="I70" s="356"/>
      <c r="J70" s="356"/>
      <c r="K70" s="356"/>
      <c r="L70" s="356"/>
      <c r="M70" s="356"/>
      <c r="N70" s="356"/>
      <c r="O70" s="356"/>
      <c r="P70" s="356"/>
      <c r="Q70" s="356"/>
      <c r="R70" s="356"/>
      <c r="S70" s="356"/>
      <c r="T70" s="356"/>
      <c r="U70" s="356"/>
      <c r="V70" s="356"/>
      <c r="W70" s="356"/>
      <c r="X70" s="357"/>
      <c r="Y70" s="328"/>
      <c r="Z70" s="329"/>
      <c r="AA70" s="330"/>
    </row>
    <row r="71" spans="1:28" ht="36" customHeight="1">
      <c r="A71" s="352"/>
      <c r="B71" s="363"/>
      <c r="C71" s="364"/>
      <c r="D71" s="364"/>
      <c r="E71" s="364"/>
      <c r="F71" s="364"/>
      <c r="G71" s="364"/>
      <c r="H71" s="364"/>
      <c r="I71" s="364"/>
      <c r="J71" s="364"/>
      <c r="K71" s="364"/>
      <c r="L71" s="364"/>
      <c r="M71" s="364"/>
      <c r="N71" s="364"/>
      <c r="O71" s="364"/>
      <c r="P71" s="364"/>
      <c r="Q71" s="364"/>
      <c r="R71" s="364"/>
      <c r="S71" s="364"/>
      <c r="T71" s="364"/>
      <c r="U71" s="364"/>
      <c r="V71" s="364"/>
      <c r="W71" s="364"/>
      <c r="X71" s="365"/>
      <c r="Y71" s="343"/>
      <c r="Z71" s="344"/>
      <c r="AA71" s="345"/>
    </row>
    <row r="72" spans="1:28" ht="64.5" customHeight="1">
      <c r="A72" s="533" t="s">
        <v>691</v>
      </c>
      <c r="B72" s="533"/>
      <c r="C72" s="533"/>
      <c r="D72" s="533"/>
      <c r="E72" s="533"/>
      <c r="F72" s="533"/>
      <c r="G72" s="533"/>
      <c r="H72" s="533"/>
      <c r="I72" s="533"/>
      <c r="J72" s="533"/>
      <c r="K72" s="533"/>
      <c r="L72" s="533"/>
      <c r="M72" s="533"/>
      <c r="N72" s="533"/>
      <c r="O72" s="533"/>
      <c r="P72" s="533"/>
      <c r="Q72" s="533"/>
      <c r="R72" s="533"/>
      <c r="S72" s="533"/>
      <c r="T72" s="533"/>
      <c r="U72" s="533"/>
      <c r="V72" s="533"/>
      <c r="W72" s="533"/>
      <c r="X72" s="533"/>
      <c r="Y72" s="533"/>
      <c r="Z72" s="533"/>
      <c r="AA72" s="533"/>
    </row>
    <row r="73" spans="1:28" ht="15" customHeight="1">
      <c r="A73" s="351" t="s">
        <v>8</v>
      </c>
      <c r="B73" s="347" t="s">
        <v>282</v>
      </c>
      <c r="C73" s="347"/>
      <c r="D73" s="347"/>
      <c r="E73" s="347"/>
      <c r="F73" s="347"/>
      <c r="G73" s="347"/>
      <c r="H73" s="347"/>
      <c r="I73" s="347"/>
      <c r="J73" s="347"/>
      <c r="K73" s="347"/>
      <c r="L73" s="347"/>
      <c r="M73" s="347"/>
      <c r="N73" s="347"/>
      <c r="O73" s="347"/>
      <c r="P73" s="347"/>
      <c r="Q73" s="347"/>
      <c r="R73" s="347"/>
      <c r="S73" s="347"/>
      <c r="T73" s="347"/>
      <c r="U73" s="347"/>
      <c r="V73" s="347"/>
      <c r="W73" s="347"/>
      <c r="X73" s="347"/>
      <c r="Y73" s="410"/>
      <c r="Z73" s="411"/>
      <c r="AA73" s="412"/>
    </row>
    <row r="74" spans="1:28" ht="15" customHeight="1">
      <c r="A74" s="352"/>
      <c r="B74" s="347"/>
      <c r="C74" s="347"/>
      <c r="D74" s="347"/>
      <c r="E74" s="347"/>
      <c r="F74" s="347"/>
      <c r="G74" s="347"/>
      <c r="H74" s="347"/>
      <c r="I74" s="347"/>
      <c r="J74" s="347"/>
      <c r="K74" s="347"/>
      <c r="L74" s="347"/>
      <c r="M74" s="347"/>
      <c r="N74" s="347"/>
      <c r="O74" s="347"/>
      <c r="P74" s="347"/>
      <c r="Q74" s="347"/>
      <c r="R74" s="347"/>
      <c r="S74" s="347"/>
      <c r="T74" s="347"/>
      <c r="U74" s="347"/>
      <c r="V74" s="347"/>
      <c r="W74" s="347"/>
      <c r="X74" s="347"/>
      <c r="Y74" s="413"/>
      <c r="Z74" s="414"/>
      <c r="AA74" s="415"/>
    </row>
    <row r="75" spans="1:28" ht="22.5" customHeight="1">
      <c r="A75" s="351" t="s">
        <v>93</v>
      </c>
      <c r="B75" s="347" t="s">
        <v>283</v>
      </c>
      <c r="C75" s="347"/>
      <c r="D75" s="347"/>
      <c r="E75" s="347"/>
      <c r="F75" s="347"/>
      <c r="G75" s="347"/>
      <c r="H75" s="347"/>
      <c r="I75" s="347"/>
      <c r="J75" s="347"/>
      <c r="K75" s="347"/>
      <c r="L75" s="347"/>
      <c r="M75" s="347"/>
      <c r="N75" s="347"/>
      <c r="O75" s="347"/>
      <c r="P75" s="347"/>
      <c r="Q75" s="347"/>
      <c r="R75" s="347"/>
      <c r="S75" s="347"/>
      <c r="T75" s="347"/>
      <c r="U75" s="347"/>
      <c r="V75" s="347"/>
      <c r="W75" s="347"/>
      <c r="X75" s="347"/>
      <c r="Y75" s="328"/>
      <c r="Z75" s="411"/>
      <c r="AA75" s="412"/>
      <c r="AB75" s="38"/>
    </row>
    <row r="76" spans="1:28" ht="22.5" customHeight="1">
      <c r="A76" s="352"/>
      <c r="B76" s="347"/>
      <c r="C76" s="347"/>
      <c r="D76" s="347"/>
      <c r="E76" s="347"/>
      <c r="F76" s="347"/>
      <c r="G76" s="347"/>
      <c r="H76" s="347"/>
      <c r="I76" s="347"/>
      <c r="J76" s="347"/>
      <c r="K76" s="347"/>
      <c r="L76" s="347"/>
      <c r="M76" s="347"/>
      <c r="N76" s="347"/>
      <c r="O76" s="347"/>
      <c r="P76" s="347"/>
      <c r="Q76" s="347"/>
      <c r="R76" s="347"/>
      <c r="S76" s="347"/>
      <c r="T76" s="347"/>
      <c r="U76" s="347"/>
      <c r="V76" s="347"/>
      <c r="W76" s="347"/>
      <c r="X76" s="347"/>
      <c r="Y76" s="413"/>
      <c r="Z76" s="414"/>
      <c r="AA76" s="415"/>
      <c r="AB76" s="38"/>
    </row>
    <row r="77" spans="1:28" ht="22.5" customHeight="1">
      <c r="A77" s="351" t="s">
        <v>35</v>
      </c>
      <c r="B77" s="347" t="s">
        <v>284</v>
      </c>
      <c r="C77" s="347"/>
      <c r="D77" s="347"/>
      <c r="E77" s="347"/>
      <c r="F77" s="347"/>
      <c r="G77" s="347"/>
      <c r="H77" s="347"/>
      <c r="I77" s="347"/>
      <c r="J77" s="347"/>
      <c r="K77" s="347"/>
      <c r="L77" s="347"/>
      <c r="M77" s="347"/>
      <c r="N77" s="347"/>
      <c r="O77" s="347"/>
      <c r="P77" s="347"/>
      <c r="Q77" s="347"/>
      <c r="R77" s="347"/>
      <c r="S77" s="347"/>
      <c r="T77" s="347"/>
      <c r="U77" s="347"/>
      <c r="V77" s="347"/>
      <c r="W77" s="347"/>
      <c r="X77" s="347"/>
      <c r="Y77" s="328"/>
      <c r="Z77" s="411"/>
      <c r="AA77" s="412"/>
    </row>
    <row r="78" spans="1:28" ht="22.5" customHeight="1">
      <c r="A78" s="352"/>
      <c r="B78" s="347"/>
      <c r="C78" s="347"/>
      <c r="D78" s="347"/>
      <c r="E78" s="347"/>
      <c r="F78" s="347"/>
      <c r="G78" s="347"/>
      <c r="H78" s="347"/>
      <c r="I78" s="347"/>
      <c r="J78" s="347"/>
      <c r="K78" s="347"/>
      <c r="L78" s="347"/>
      <c r="M78" s="347"/>
      <c r="N78" s="347"/>
      <c r="O78" s="347"/>
      <c r="P78" s="347"/>
      <c r="Q78" s="347"/>
      <c r="R78" s="347"/>
      <c r="S78" s="347"/>
      <c r="T78" s="347"/>
      <c r="U78" s="347"/>
      <c r="V78" s="347"/>
      <c r="W78" s="347"/>
      <c r="X78" s="347"/>
      <c r="Y78" s="413"/>
      <c r="Z78" s="414"/>
      <c r="AA78" s="415"/>
    </row>
    <row r="79" spans="1:28" ht="15" customHeight="1">
      <c r="A79" s="351" t="s">
        <v>181</v>
      </c>
      <c r="B79" s="347" t="s">
        <v>37</v>
      </c>
      <c r="C79" s="347"/>
      <c r="D79" s="347"/>
      <c r="E79" s="347"/>
      <c r="F79" s="347"/>
      <c r="G79" s="347"/>
      <c r="H79" s="347"/>
      <c r="I79" s="347"/>
      <c r="J79" s="347"/>
      <c r="K79" s="347"/>
      <c r="L79" s="347"/>
      <c r="M79" s="347"/>
      <c r="N79" s="347"/>
      <c r="O79" s="347"/>
      <c r="P79" s="347"/>
      <c r="Q79" s="347"/>
      <c r="R79" s="347"/>
      <c r="S79" s="347"/>
      <c r="T79" s="347"/>
      <c r="U79" s="347"/>
      <c r="V79" s="347"/>
      <c r="W79" s="347"/>
      <c r="X79" s="347"/>
      <c r="Y79" s="410"/>
      <c r="Z79" s="514"/>
      <c r="AA79" s="515"/>
      <c r="AB79" s="38"/>
    </row>
    <row r="80" spans="1:28" ht="15" customHeight="1">
      <c r="A80" s="352"/>
      <c r="B80" s="347"/>
      <c r="C80" s="347"/>
      <c r="D80" s="347"/>
      <c r="E80" s="347"/>
      <c r="F80" s="347"/>
      <c r="G80" s="347"/>
      <c r="H80" s="347"/>
      <c r="I80" s="347"/>
      <c r="J80" s="347"/>
      <c r="K80" s="347"/>
      <c r="L80" s="347"/>
      <c r="M80" s="347"/>
      <c r="N80" s="347"/>
      <c r="O80" s="347"/>
      <c r="P80" s="347"/>
      <c r="Q80" s="347"/>
      <c r="R80" s="347"/>
      <c r="S80" s="347"/>
      <c r="T80" s="347"/>
      <c r="U80" s="347"/>
      <c r="V80" s="347"/>
      <c r="W80" s="347"/>
      <c r="X80" s="347"/>
      <c r="Y80" s="519"/>
      <c r="Z80" s="520"/>
      <c r="AA80" s="521"/>
      <c r="AB80" s="38"/>
    </row>
    <row r="81" spans="1:33" ht="39.75" customHeight="1">
      <c r="A81" s="34"/>
      <c r="B81" s="59"/>
      <c r="C81" s="34"/>
      <c r="D81" s="34"/>
      <c r="E81" s="34"/>
      <c r="F81" s="34"/>
      <c r="G81" s="34"/>
      <c r="H81" s="34"/>
      <c r="I81" s="34"/>
      <c r="Y81" s="60"/>
      <c r="Z81" s="60"/>
      <c r="AA81" s="60"/>
    </row>
    <row r="82" spans="1:33" ht="21" customHeight="1">
      <c r="A82" s="33" t="s">
        <v>38</v>
      </c>
      <c r="B82" s="59"/>
      <c r="C82" s="34"/>
      <c r="D82" s="34"/>
      <c r="E82" s="34"/>
      <c r="F82" s="34"/>
      <c r="G82" s="34"/>
      <c r="H82" s="34"/>
      <c r="I82" s="34"/>
      <c r="Y82" s="60"/>
      <c r="Z82" s="60"/>
      <c r="AA82" s="60"/>
    </row>
    <row r="83" spans="1:33" ht="12.75" customHeight="1">
      <c r="A83" s="34"/>
      <c r="B83" s="59"/>
      <c r="C83" s="34"/>
      <c r="D83" s="34"/>
      <c r="E83" s="34"/>
      <c r="F83" s="34"/>
      <c r="G83" s="34"/>
      <c r="H83" s="34"/>
      <c r="I83" s="34"/>
      <c r="Y83" s="60"/>
      <c r="Z83" s="60"/>
      <c r="AA83" s="60"/>
    </row>
    <row r="84" spans="1:33" ht="22.5" customHeight="1">
      <c r="A84" s="351" t="s">
        <v>22</v>
      </c>
      <c r="B84" s="347" t="s">
        <v>285</v>
      </c>
      <c r="C84" s="347"/>
      <c r="D84" s="347"/>
      <c r="E84" s="347"/>
      <c r="F84" s="347"/>
      <c r="G84" s="347"/>
      <c r="H84" s="347"/>
      <c r="I84" s="347"/>
      <c r="J84" s="347"/>
      <c r="K84" s="347"/>
      <c r="L84" s="347"/>
      <c r="M84" s="347"/>
      <c r="N84" s="347"/>
      <c r="O84" s="347"/>
      <c r="P84" s="347"/>
      <c r="Q84" s="347"/>
      <c r="R84" s="347"/>
      <c r="S84" s="347"/>
      <c r="T84" s="347"/>
      <c r="U84" s="347"/>
      <c r="V84" s="347"/>
      <c r="W84" s="347"/>
      <c r="X84" s="347"/>
      <c r="Y84" s="543"/>
      <c r="Z84" s="543"/>
      <c r="AA84" s="543"/>
    </row>
    <row r="85" spans="1:33" ht="22.5" customHeight="1">
      <c r="A85" s="352"/>
      <c r="B85" s="347"/>
      <c r="C85" s="347"/>
      <c r="D85" s="347"/>
      <c r="E85" s="347"/>
      <c r="F85" s="347"/>
      <c r="G85" s="347"/>
      <c r="H85" s="347"/>
      <c r="I85" s="347"/>
      <c r="J85" s="347"/>
      <c r="K85" s="347"/>
      <c r="L85" s="347"/>
      <c r="M85" s="347"/>
      <c r="N85" s="347"/>
      <c r="O85" s="347"/>
      <c r="P85" s="347"/>
      <c r="Q85" s="347"/>
      <c r="R85" s="347"/>
      <c r="S85" s="347"/>
      <c r="T85" s="347"/>
      <c r="U85" s="347"/>
      <c r="V85" s="347"/>
      <c r="W85" s="347"/>
      <c r="X85" s="347"/>
      <c r="Y85" s="543"/>
      <c r="Z85" s="543"/>
      <c r="AA85" s="543"/>
    </row>
    <row r="86" spans="1:33" ht="15" customHeight="1">
      <c r="A86" s="351" t="s">
        <v>23</v>
      </c>
      <c r="B86" s="347" t="s">
        <v>286</v>
      </c>
      <c r="C86" s="347"/>
      <c r="D86" s="347"/>
      <c r="E86" s="347"/>
      <c r="F86" s="347"/>
      <c r="G86" s="347"/>
      <c r="H86" s="347"/>
      <c r="I86" s="347"/>
      <c r="J86" s="347"/>
      <c r="K86" s="347"/>
      <c r="L86" s="347"/>
      <c r="M86" s="347"/>
      <c r="N86" s="347"/>
      <c r="O86" s="347"/>
      <c r="P86" s="347"/>
      <c r="Q86" s="347"/>
      <c r="R86" s="347"/>
      <c r="S86" s="347"/>
      <c r="T86" s="347"/>
      <c r="U86" s="347"/>
      <c r="V86" s="347"/>
      <c r="W86" s="347"/>
      <c r="X86" s="347"/>
      <c r="Y86" s="543"/>
      <c r="Z86" s="543"/>
      <c r="AA86" s="543"/>
    </row>
    <row r="87" spans="1:33" ht="15" customHeight="1">
      <c r="A87" s="352"/>
      <c r="B87" s="347"/>
      <c r="C87" s="347"/>
      <c r="D87" s="347"/>
      <c r="E87" s="347"/>
      <c r="F87" s="347"/>
      <c r="G87" s="347"/>
      <c r="H87" s="347"/>
      <c r="I87" s="347"/>
      <c r="J87" s="347"/>
      <c r="K87" s="347"/>
      <c r="L87" s="347"/>
      <c r="M87" s="347"/>
      <c r="N87" s="347"/>
      <c r="O87" s="347"/>
      <c r="P87" s="347"/>
      <c r="Q87" s="347"/>
      <c r="R87" s="347"/>
      <c r="S87" s="347"/>
      <c r="T87" s="347"/>
      <c r="U87" s="347"/>
      <c r="V87" s="347"/>
      <c r="W87" s="347"/>
      <c r="X87" s="347"/>
      <c r="Y87" s="543"/>
      <c r="Z87" s="543"/>
      <c r="AA87" s="543"/>
    </row>
    <row r="88" spans="1:33" ht="12.75" customHeight="1">
      <c r="A88" s="34"/>
      <c r="B88" s="34"/>
      <c r="C88" s="61"/>
      <c r="D88" s="34"/>
      <c r="E88" s="34"/>
      <c r="F88" s="34"/>
      <c r="G88" s="34"/>
      <c r="H88" s="34"/>
      <c r="I88" s="34"/>
      <c r="Y88" s="291"/>
      <c r="Z88" s="291"/>
      <c r="AA88" s="291"/>
    </row>
    <row r="89" spans="1:33" ht="21" customHeight="1">
      <c r="A89" s="33" t="s">
        <v>39</v>
      </c>
      <c r="B89" s="34"/>
      <c r="C89" s="61"/>
      <c r="D89" s="34"/>
      <c r="E89" s="34"/>
      <c r="F89" s="34"/>
      <c r="G89" s="34"/>
      <c r="H89" s="34"/>
      <c r="I89" s="34"/>
      <c r="Y89" s="291"/>
      <c r="Z89" s="291"/>
      <c r="AA89" s="291"/>
    </row>
    <row r="90" spans="1:33" ht="6.75" customHeight="1">
      <c r="A90" s="33"/>
      <c r="B90" s="34"/>
      <c r="C90" s="61"/>
      <c r="D90" s="34"/>
      <c r="E90" s="34"/>
      <c r="F90" s="34"/>
      <c r="G90" s="34"/>
      <c r="H90" s="34"/>
      <c r="I90" s="34"/>
      <c r="Y90" s="291"/>
      <c r="Z90" s="291"/>
      <c r="AA90" s="291"/>
    </row>
    <row r="91" spans="1:33" s="64" customFormat="1" ht="20.149999999999999" customHeight="1">
      <c r="A91" s="16" t="s">
        <v>692</v>
      </c>
      <c r="B91" s="62"/>
      <c r="C91" s="63"/>
      <c r="D91" s="63"/>
      <c r="E91" s="63"/>
      <c r="F91" s="63"/>
      <c r="G91" s="63"/>
      <c r="H91" s="63"/>
      <c r="I91" s="63"/>
      <c r="N91" s="1"/>
      <c r="O91" s="1"/>
      <c r="P91" s="1"/>
      <c r="Q91" s="1"/>
      <c r="R91" s="1"/>
      <c r="S91" s="1"/>
      <c r="T91" s="1"/>
      <c r="U91" s="1"/>
      <c r="Y91" s="60"/>
      <c r="Z91" s="60"/>
      <c r="AA91" s="300"/>
      <c r="AB91" s="299"/>
      <c r="AC91" s="299"/>
      <c r="AD91" s="299"/>
      <c r="AE91" s="299"/>
      <c r="AF91" s="299"/>
      <c r="AG91" s="299"/>
    </row>
    <row r="92" spans="1:33" ht="30" customHeight="1">
      <c r="A92" s="351" t="s">
        <v>22</v>
      </c>
      <c r="B92" s="347" t="s">
        <v>149</v>
      </c>
      <c r="C92" s="347"/>
      <c r="D92" s="347"/>
      <c r="E92" s="347"/>
      <c r="F92" s="347"/>
      <c r="G92" s="347"/>
      <c r="H92" s="347"/>
      <c r="I92" s="347"/>
      <c r="J92" s="347"/>
      <c r="K92" s="347"/>
      <c r="L92" s="347"/>
      <c r="M92" s="347"/>
      <c r="N92" s="347"/>
      <c r="O92" s="347"/>
      <c r="P92" s="347"/>
      <c r="Q92" s="347"/>
      <c r="R92" s="347"/>
      <c r="S92" s="347"/>
      <c r="T92" s="347"/>
      <c r="U92" s="347"/>
      <c r="V92" s="347"/>
      <c r="W92" s="347"/>
      <c r="X92" s="347"/>
      <c r="Y92" s="328"/>
      <c r="Z92" s="329"/>
      <c r="AA92" s="330"/>
    </row>
    <row r="93" spans="1:33" ht="30" customHeight="1">
      <c r="A93" s="352"/>
      <c r="B93" s="347"/>
      <c r="C93" s="347"/>
      <c r="D93" s="347"/>
      <c r="E93" s="347"/>
      <c r="F93" s="347"/>
      <c r="G93" s="347"/>
      <c r="H93" s="347"/>
      <c r="I93" s="347"/>
      <c r="J93" s="347"/>
      <c r="K93" s="347"/>
      <c r="L93" s="347"/>
      <c r="M93" s="347"/>
      <c r="N93" s="347"/>
      <c r="O93" s="347"/>
      <c r="P93" s="347"/>
      <c r="Q93" s="347"/>
      <c r="R93" s="347"/>
      <c r="S93" s="347"/>
      <c r="T93" s="347"/>
      <c r="U93" s="347"/>
      <c r="V93" s="347"/>
      <c r="W93" s="347"/>
      <c r="X93" s="347"/>
      <c r="Y93" s="343"/>
      <c r="Z93" s="344"/>
      <c r="AA93" s="345"/>
    </row>
    <row r="94" spans="1:33" ht="15" customHeight="1">
      <c r="A94" s="351" t="s">
        <v>23</v>
      </c>
      <c r="B94" s="347" t="s">
        <v>128</v>
      </c>
      <c r="C94" s="347"/>
      <c r="D94" s="347"/>
      <c r="E94" s="347"/>
      <c r="F94" s="347"/>
      <c r="G94" s="347"/>
      <c r="H94" s="347"/>
      <c r="I94" s="347"/>
      <c r="J94" s="347"/>
      <c r="K94" s="347"/>
      <c r="L94" s="347"/>
      <c r="M94" s="347"/>
      <c r="N94" s="347"/>
      <c r="O94" s="347"/>
      <c r="P94" s="347"/>
      <c r="Q94" s="347"/>
      <c r="R94" s="347"/>
      <c r="S94" s="347"/>
      <c r="T94" s="347"/>
      <c r="U94" s="347"/>
      <c r="V94" s="347"/>
      <c r="W94" s="347"/>
      <c r="X94" s="347"/>
      <c r="Y94" s="328"/>
      <c r="Z94" s="329"/>
      <c r="AA94" s="330"/>
    </row>
    <row r="95" spans="1:33" ht="15" customHeight="1">
      <c r="A95" s="352"/>
      <c r="B95" s="347"/>
      <c r="C95" s="347"/>
      <c r="D95" s="347"/>
      <c r="E95" s="347"/>
      <c r="F95" s="347"/>
      <c r="G95" s="347"/>
      <c r="H95" s="347"/>
      <c r="I95" s="347"/>
      <c r="J95" s="347"/>
      <c r="K95" s="347"/>
      <c r="L95" s="347"/>
      <c r="M95" s="347"/>
      <c r="N95" s="347"/>
      <c r="O95" s="347"/>
      <c r="P95" s="347"/>
      <c r="Q95" s="347"/>
      <c r="R95" s="347"/>
      <c r="S95" s="347"/>
      <c r="T95" s="347"/>
      <c r="U95" s="347"/>
      <c r="V95" s="347"/>
      <c r="W95" s="347"/>
      <c r="X95" s="347"/>
      <c r="Y95" s="343"/>
      <c r="Z95" s="344"/>
      <c r="AA95" s="345"/>
    </row>
    <row r="96" spans="1:33" ht="14.25" customHeight="1">
      <c r="A96" s="351" t="s">
        <v>99</v>
      </c>
      <c r="B96" s="355" t="s">
        <v>113</v>
      </c>
      <c r="C96" s="356"/>
      <c r="D96" s="356"/>
      <c r="E96" s="356"/>
      <c r="F96" s="356"/>
      <c r="G96" s="356"/>
      <c r="H96" s="356"/>
      <c r="I96" s="356"/>
      <c r="J96" s="356"/>
      <c r="K96" s="356"/>
      <c r="L96" s="356"/>
      <c r="M96" s="356"/>
      <c r="N96" s="356"/>
      <c r="O96" s="356"/>
      <c r="P96" s="356"/>
      <c r="Q96" s="356"/>
      <c r="R96" s="356"/>
      <c r="S96" s="356"/>
      <c r="T96" s="356"/>
      <c r="U96" s="356"/>
      <c r="V96" s="356"/>
      <c r="W96" s="356"/>
      <c r="X96" s="357"/>
      <c r="Y96" s="328"/>
      <c r="Z96" s="329"/>
      <c r="AA96" s="330"/>
    </row>
    <row r="97" spans="1:27" s="66" customFormat="1" ht="13.5" customHeight="1">
      <c r="A97" s="384"/>
      <c r="B97" s="65" t="s">
        <v>114</v>
      </c>
      <c r="C97" s="52" t="s">
        <v>151</v>
      </c>
      <c r="E97" s="67"/>
      <c r="F97" s="67"/>
      <c r="G97" s="67"/>
      <c r="H97" s="67"/>
      <c r="I97" s="67"/>
      <c r="J97" s="67"/>
      <c r="K97" s="67"/>
      <c r="L97" s="67"/>
      <c r="M97" s="67"/>
      <c r="N97" s="67"/>
      <c r="O97" s="67"/>
      <c r="P97" s="67"/>
      <c r="Q97" s="67"/>
      <c r="R97" s="67"/>
      <c r="S97" s="67"/>
      <c r="T97" s="67"/>
      <c r="U97" s="67"/>
      <c r="V97" s="67"/>
      <c r="W97" s="67"/>
      <c r="X97" s="68"/>
      <c r="Y97" s="331"/>
      <c r="Z97" s="332"/>
      <c r="AA97" s="333"/>
    </row>
    <row r="98" spans="1:27" s="66" customFormat="1" ht="13.5" customHeight="1">
      <c r="A98" s="384"/>
      <c r="B98" s="65" t="s">
        <v>115</v>
      </c>
      <c r="C98" s="52" t="s">
        <v>122</v>
      </c>
      <c r="E98" s="67"/>
      <c r="F98" s="67"/>
      <c r="G98" s="67"/>
      <c r="H98" s="67"/>
      <c r="I98" s="67"/>
      <c r="J98" s="67"/>
      <c r="K98" s="67"/>
      <c r="L98" s="67"/>
      <c r="M98" s="67"/>
      <c r="N98" s="67"/>
      <c r="O98" s="67"/>
      <c r="P98" s="67"/>
      <c r="Q98" s="67"/>
      <c r="R98" s="67"/>
      <c r="S98" s="67"/>
      <c r="T98" s="67"/>
      <c r="U98" s="67"/>
      <c r="V98" s="67"/>
      <c r="W98" s="67"/>
      <c r="X98" s="68"/>
      <c r="Y98" s="331"/>
      <c r="Z98" s="332"/>
      <c r="AA98" s="333"/>
    </row>
    <row r="99" spans="1:27" s="66" customFormat="1" ht="13.5" customHeight="1">
      <c r="A99" s="384"/>
      <c r="B99" s="65" t="s">
        <v>116</v>
      </c>
      <c r="C99" s="52" t="s">
        <v>123</v>
      </c>
      <c r="E99" s="67"/>
      <c r="F99" s="67"/>
      <c r="G99" s="67"/>
      <c r="H99" s="67"/>
      <c r="I99" s="67"/>
      <c r="J99" s="67"/>
      <c r="K99" s="67"/>
      <c r="L99" s="67"/>
      <c r="M99" s="67"/>
      <c r="N99" s="67"/>
      <c r="O99" s="67"/>
      <c r="P99" s="67"/>
      <c r="Q99" s="67"/>
      <c r="R99" s="67"/>
      <c r="S99" s="67"/>
      <c r="T99" s="67"/>
      <c r="U99" s="67"/>
      <c r="V99" s="67"/>
      <c r="W99" s="67"/>
      <c r="X99" s="68"/>
      <c r="Y99" s="331"/>
      <c r="Z99" s="332"/>
      <c r="AA99" s="333"/>
    </row>
    <row r="100" spans="1:27" s="66" customFormat="1" ht="13.5" customHeight="1">
      <c r="A100" s="384"/>
      <c r="B100" s="65" t="s">
        <v>117</v>
      </c>
      <c r="C100" s="52" t="s">
        <v>124</v>
      </c>
      <c r="E100" s="67"/>
      <c r="F100" s="67"/>
      <c r="G100" s="67"/>
      <c r="H100" s="67"/>
      <c r="I100" s="67"/>
      <c r="J100" s="67"/>
      <c r="K100" s="67"/>
      <c r="L100" s="67"/>
      <c r="M100" s="67"/>
      <c r="N100" s="67"/>
      <c r="O100" s="67"/>
      <c r="P100" s="67"/>
      <c r="Q100" s="67"/>
      <c r="R100" s="67"/>
      <c r="S100" s="67"/>
      <c r="T100" s="67"/>
      <c r="U100" s="67"/>
      <c r="V100" s="67"/>
      <c r="W100" s="67"/>
      <c r="X100" s="68"/>
      <c r="Y100" s="331"/>
      <c r="Z100" s="332"/>
      <c r="AA100" s="333"/>
    </row>
    <row r="101" spans="1:27" s="66" customFormat="1" ht="13.5" customHeight="1">
      <c r="A101" s="384"/>
      <c r="B101" s="65" t="s">
        <v>118</v>
      </c>
      <c r="C101" s="52" t="s">
        <v>125</v>
      </c>
      <c r="E101" s="67"/>
      <c r="F101" s="67"/>
      <c r="G101" s="67"/>
      <c r="H101" s="67"/>
      <c r="I101" s="67"/>
      <c r="J101" s="67"/>
      <c r="K101" s="67"/>
      <c r="L101" s="67"/>
      <c r="M101" s="67"/>
      <c r="N101" s="67"/>
      <c r="O101" s="67"/>
      <c r="P101" s="67"/>
      <c r="Q101" s="67"/>
      <c r="R101" s="67"/>
      <c r="S101" s="67"/>
      <c r="T101" s="67"/>
      <c r="U101" s="67"/>
      <c r="V101" s="67"/>
      <c r="W101" s="67"/>
      <c r="X101" s="68"/>
      <c r="Y101" s="331"/>
      <c r="Z101" s="332"/>
      <c r="AA101" s="333"/>
    </row>
    <row r="102" spans="1:27" s="66" customFormat="1" ht="13.5" customHeight="1">
      <c r="A102" s="384"/>
      <c r="B102" s="65" t="s">
        <v>119</v>
      </c>
      <c r="C102" s="52" t="s">
        <v>126</v>
      </c>
      <c r="E102" s="67"/>
      <c r="F102" s="67"/>
      <c r="G102" s="67"/>
      <c r="H102" s="67"/>
      <c r="I102" s="67"/>
      <c r="J102" s="67"/>
      <c r="K102" s="67"/>
      <c r="L102" s="67"/>
      <c r="M102" s="67"/>
      <c r="N102" s="67"/>
      <c r="O102" s="67"/>
      <c r="P102" s="67"/>
      <c r="Q102" s="67"/>
      <c r="R102" s="67"/>
      <c r="S102" s="67"/>
      <c r="T102" s="67"/>
      <c r="U102" s="67"/>
      <c r="V102" s="67"/>
      <c r="W102" s="67"/>
      <c r="X102" s="68"/>
      <c r="Y102" s="331"/>
      <c r="Z102" s="332"/>
      <c r="AA102" s="333"/>
    </row>
    <row r="103" spans="1:27" s="66" customFormat="1" ht="13.5" customHeight="1">
      <c r="A103" s="384"/>
      <c r="B103" s="65" t="s">
        <v>120</v>
      </c>
      <c r="C103" s="52" t="s">
        <v>152</v>
      </c>
      <c r="E103" s="67"/>
      <c r="F103" s="67"/>
      <c r="G103" s="67"/>
      <c r="H103" s="67"/>
      <c r="I103" s="67"/>
      <c r="J103" s="67"/>
      <c r="K103" s="67"/>
      <c r="L103" s="67"/>
      <c r="M103" s="67"/>
      <c r="N103" s="67"/>
      <c r="O103" s="67"/>
      <c r="P103" s="67"/>
      <c r="Q103" s="67"/>
      <c r="R103" s="67"/>
      <c r="S103" s="67"/>
      <c r="T103" s="67"/>
      <c r="U103" s="67"/>
      <c r="V103" s="67"/>
      <c r="W103" s="67"/>
      <c r="X103" s="68"/>
      <c r="Y103" s="331"/>
      <c r="Z103" s="332"/>
      <c r="AA103" s="333"/>
    </row>
    <row r="104" spans="1:27" s="66" customFormat="1" ht="13.5" customHeight="1">
      <c r="A104" s="384"/>
      <c r="B104" s="65" t="s">
        <v>121</v>
      </c>
      <c r="C104" s="52" t="s">
        <v>338</v>
      </c>
      <c r="E104" s="67"/>
      <c r="F104" s="67"/>
      <c r="G104" s="67"/>
      <c r="H104" s="67"/>
      <c r="I104" s="67"/>
      <c r="J104" s="67"/>
      <c r="K104" s="67"/>
      <c r="L104" s="67"/>
      <c r="M104" s="67"/>
      <c r="N104" s="67"/>
      <c r="O104" s="67"/>
      <c r="P104" s="67"/>
      <c r="Q104" s="67"/>
      <c r="R104" s="67"/>
      <c r="S104" s="67"/>
      <c r="T104" s="67"/>
      <c r="U104" s="67"/>
      <c r="V104" s="67"/>
      <c r="W104" s="67"/>
      <c r="X104" s="68"/>
      <c r="Y104" s="331"/>
      <c r="Z104" s="332"/>
      <c r="AA104" s="333"/>
    </row>
    <row r="105" spans="1:27" s="66" customFormat="1" ht="13.5" customHeight="1">
      <c r="A105" s="352"/>
      <c r="B105" s="69" t="s">
        <v>339</v>
      </c>
      <c r="C105" s="70" t="s">
        <v>127</v>
      </c>
      <c r="D105" s="71"/>
      <c r="E105" s="72"/>
      <c r="F105" s="72"/>
      <c r="G105" s="72"/>
      <c r="H105" s="72"/>
      <c r="I105" s="72"/>
      <c r="J105" s="72"/>
      <c r="K105" s="72"/>
      <c r="L105" s="72"/>
      <c r="M105" s="72"/>
      <c r="N105" s="72"/>
      <c r="O105" s="72"/>
      <c r="P105" s="72"/>
      <c r="Q105" s="72"/>
      <c r="R105" s="72"/>
      <c r="S105" s="72"/>
      <c r="T105" s="72"/>
      <c r="U105" s="72"/>
      <c r="V105" s="72"/>
      <c r="W105" s="72"/>
      <c r="X105" s="73"/>
      <c r="Y105" s="343"/>
      <c r="Z105" s="344"/>
      <c r="AA105" s="345"/>
    </row>
    <row r="106" spans="1:27" ht="15" customHeight="1">
      <c r="A106" s="351" t="s">
        <v>25</v>
      </c>
      <c r="B106" s="347" t="s">
        <v>312</v>
      </c>
      <c r="C106" s="347"/>
      <c r="D106" s="347"/>
      <c r="E106" s="347"/>
      <c r="F106" s="347"/>
      <c r="G106" s="347"/>
      <c r="H106" s="347"/>
      <c r="I106" s="347"/>
      <c r="J106" s="347"/>
      <c r="K106" s="347"/>
      <c r="L106" s="347"/>
      <c r="M106" s="347"/>
      <c r="N106" s="347"/>
      <c r="O106" s="347"/>
      <c r="P106" s="347"/>
      <c r="Q106" s="347"/>
      <c r="R106" s="347"/>
      <c r="S106" s="347"/>
      <c r="T106" s="347"/>
      <c r="U106" s="347"/>
      <c r="V106" s="347"/>
      <c r="W106" s="347"/>
      <c r="X106" s="347"/>
      <c r="Y106" s="328"/>
      <c r="Z106" s="329"/>
      <c r="AA106" s="330"/>
    </row>
    <row r="107" spans="1:27" ht="15" customHeight="1">
      <c r="A107" s="352"/>
      <c r="B107" s="347"/>
      <c r="C107" s="347"/>
      <c r="D107" s="347"/>
      <c r="E107" s="347"/>
      <c r="F107" s="347"/>
      <c r="G107" s="347"/>
      <c r="H107" s="347"/>
      <c r="I107" s="347"/>
      <c r="J107" s="347"/>
      <c r="K107" s="347"/>
      <c r="L107" s="347"/>
      <c r="M107" s="347"/>
      <c r="N107" s="347"/>
      <c r="O107" s="347"/>
      <c r="P107" s="347"/>
      <c r="Q107" s="347"/>
      <c r="R107" s="347"/>
      <c r="S107" s="347"/>
      <c r="T107" s="347"/>
      <c r="U107" s="347"/>
      <c r="V107" s="347"/>
      <c r="W107" s="347"/>
      <c r="X107" s="347"/>
      <c r="Y107" s="343"/>
      <c r="Z107" s="344"/>
      <c r="AA107" s="345"/>
    </row>
    <row r="108" spans="1:27" ht="13" customHeight="1">
      <c r="Y108" s="60"/>
      <c r="Z108" s="60"/>
      <c r="AA108" s="60"/>
    </row>
    <row r="109" spans="1:27" s="64" customFormat="1" ht="20.149999999999999" customHeight="1">
      <c r="A109" s="16" t="s">
        <v>28</v>
      </c>
      <c r="B109" s="62"/>
      <c r="C109" s="63"/>
      <c r="D109" s="63"/>
      <c r="E109" s="63"/>
      <c r="F109" s="63"/>
      <c r="G109" s="63"/>
      <c r="H109" s="63"/>
      <c r="I109" s="63"/>
      <c r="Y109" s="60"/>
      <c r="Z109" s="60"/>
      <c r="AA109" s="60"/>
    </row>
    <row r="110" spans="1:27" ht="15" customHeight="1">
      <c r="A110" s="351" t="s">
        <v>22</v>
      </c>
      <c r="B110" s="347" t="s">
        <v>313</v>
      </c>
      <c r="C110" s="347"/>
      <c r="D110" s="347"/>
      <c r="E110" s="347"/>
      <c r="F110" s="347"/>
      <c r="G110" s="347"/>
      <c r="H110" s="347"/>
      <c r="I110" s="347"/>
      <c r="J110" s="347"/>
      <c r="K110" s="347"/>
      <c r="L110" s="347"/>
      <c r="M110" s="347"/>
      <c r="N110" s="347"/>
      <c r="O110" s="347"/>
      <c r="P110" s="347"/>
      <c r="Q110" s="347"/>
      <c r="R110" s="347"/>
      <c r="S110" s="347"/>
      <c r="T110" s="347"/>
      <c r="U110" s="347"/>
      <c r="V110" s="347"/>
      <c r="W110" s="347"/>
      <c r="X110" s="347"/>
      <c r="Y110" s="328"/>
      <c r="Z110" s="329"/>
      <c r="AA110" s="330"/>
    </row>
    <row r="111" spans="1:27" ht="15" customHeight="1">
      <c r="A111" s="352"/>
      <c r="B111" s="347"/>
      <c r="C111" s="347"/>
      <c r="D111" s="347"/>
      <c r="E111" s="347"/>
      <c r="F111" s="347"/>
      <c r="G111" s="347"/>
      <c r="H111" s="347"/>
      <c r="I111" s="347"/>
      <c r="J111" s="347"/>
      <c r="K111" s="347"/>
      <c r="L111" s="347"/>
      <c r="M111" s="347"/>
      <c r="N111" s="347"/>
      <c r="O111" s="347"/>
      <c r="P111" s="347"/>
      <c r="Q111" s="347"/>
      <c r="R111" s="347"/>
      <c r="S111" s="347"/>
      <c r="T111" s="347"/>
      <c r="U111" s="347"/>
      <c r="V111" s="347"/>
      <c r="W111" s="347"/>
      <c r="X111" s="347"/>
      <c r="Y111" s="343"/>
      <c r="Z111" s="344"/>
      <c r="AA111" s="345"/>
    </row>
    <row r="112" spans="1:27" ht="13" customHeight="1">
      <c r="Y112" s="60"/>
      <c r="Z112" s="60"/>
      <c r="AA112" s="60"/>
    </row>
    <row r="113" spans="1:27" s="64" customFormat="1" ht="20.149999999999999" customHeight="1">
      <c r="A113" s="16" t="s">
        <v>29</v>
      </c>
      <c r="B113" s="62"/>
      <c r="C113" s="63"/>
      <c r="D113" s="63"/>
      <c r="E113" s="63"/>
      <c r="F113" s="63"/>
      <c r="G113" s="63"/>
      <c r="H113" s="63"/>
      <c r="I113" s="63"/>
      <c r="Y113" s="60"/>
      <c r="Z113" s="60"/>
      <c r="AA113" s="60"/>
    </row>
    <row r="114" spans="1:27" ht="30" customHeight="1">
      <c r="A114" s="351" t="s">
        <v>22</v>
      </c>
      <c r="B114" s="347" t="s">
        <v>248</v>
      </c>
      <c r="C114" s="347"/>
      <c r="D114" s="347"/>
      <c r="E114" s="347"/>
      <c r="F114" s="347"/>
      <c r="G114" s="347"/>
      <c r="H114" s="347"/>
      <c r="I114" s="347"/>
      <c r="J114" s="347"/>
      <c r="K114" s="347"/>
      <c r="L114" s="347"/>
      <c r="M114" s="347"/>
      <c r="N114" s="347"/>
      <c r="O114" s="347"/>
      <c r="P114" s="347"/>
      <c r="Q114" s="347"/>
      <c r="R114" s="347"/>
      <c r="S114" s="347"/>
      <c r="T114" s="347"/>
      <c r="U114" s="347"/>
      <c r="V114" s="347"/>
      <c r="W114" s="347"/>
      <c r="X114" s="347"/>
      <c r="Y114" s="328"/>
      <c r="Z114" s="329"/>
      <c r="AA114" s="330"/>
    </row>
    <row r="115" spans="1:27" ht="30" customHeight="1">
      <c r="A115" s="352"/>
      <c r="B115" s="347"/>
      <c r="C115" s="347"/>
      <c r="D115" s="347"/>
      <c r="E115" s="347"/>
      <c r="F115" s="347"/>
      <c r="G115" s="347"/>
      <c r="H115" s="347"/>
      <c r="I115" s="347"/>
      <c r="J115" s="347"/>
      <c r="K115" s="347"/>
      <c r="L115" s="347"/>
      <c r="M115" s="347"/>
      <c r="N115" s="347"/>
      <c r="O115" s="347"/>
      <c r="P115" s="347"/>
      <c r="Q115" s="347"/>
      <c r="R115" s="347"/>
      <c r="S115" s="347"/>
      <c r="T115" s="347"/>
      <c r="U115" s="347"/>
      <c r="V115" s="347"/>
      <c r="W115" s="347"/>
      <c r="X115" s="347"/>
      <c r="Y115" s="343"/>
      <c r="Z115" s="344"/>
      <c r="AA115" s="345"/>
    </row>
    <row r="116" spans="1:27" ht="12.75" customHeight="1">
      <c r="A116" s="34"/>
      <c r="B116" s="34"/>
      <c r="C116" s="61"/>
      <c r="D116" s="34"/>
      <c r="E116" s="34"/>
      <c r="F116" s="34"/>
      <c r="G116" s="34"/>
      <c r="H116" s="34"/>
      <c r="I116" s="34"/>
      <c r="Y116" s="291"/>
      <c r="Z116" s="291"/>
      <c r="AA116" s="291"/>
    </row>
    <row r="117" spans="1:27" s="64" customFormat="1" ht="20.149999999999999" customHeight="1">
      <c r="A117" s="16" t="s">
        <v>693</v>
      </c>
      <c r="B117" s="62"/>
      <c r="C117" s="63"/>
      <c r="D117" s="63"/>
      <c r="E117" s="63"/>
      <c r="F117" s="63"/>
      <c r="G117" s="63"/>
      <c r="H117" s="63"/>
      <c r="I117" s="63"/>
      <c r="Y117" s="60"/>
      <c r="Z117" s="60"/>
      <c r="AA117" s="60"/>
    </row>
    <row r="118" spans="1:27" ht="15" customHeight="1">
      <c r="A118" s="351" t="s">
        <v>22</v>
      </c>
      <c r="B118" s="347" t="s">
        <v>256</v>
      </c>
      <c r="C118" s="347"/>
      <c r="D118" s="347"/>
      <c r="E118" s="347"/>
      <c r="F118" s="347"/>
      <c r="G118" s="347"/>
      <c r="H118" s="347"/>
      <c r="I118" s="347"/>
      <c r="J118" s="347"/>
      <c r="K118" s="347"/>
      <c r="L118" s="347"/>
      <c r="M118" s="347"/>
      <c r="N118" s="347"/>
      <c r="O118" s="347"/>
      <c r="P118" s="347"/>
      <c r="Q118" s="347"/>
      <c r="R118" s="347"/>
      <c r="S118" s="347"/>
      <c r="T118" s="347"/>
      <c r="U118" s="347"/>
      <c r="V118" s="347"/>
      <c r="W118" s="347"/>
      <c r="X118" s="347"/>
      <c r="Y118" s="328"/>
      <c r="Z118" s="329"/>
      <c r="AA118" s="330"/>
    </row>
    <row r="119" spans="1:27" ht="15" customHeight="1">
      <c r="A119" s="352"/>
      <c r="B119" s="347"/>
      <c r="C119" s="347"/>
      <c r="D119" s="347"/>
      <c r="E119" s="347"/>
      <c r="F119" s="347"/>
      <c r="G119" s="347"/>
      <c r="H119" s="347"/>
      <c r="I119" s="347"/>
      <c r="J119" s="347"/>
      <c r="K119" s="347"/>
      <c r="L119" s="347"/>
      <c r="M119" s="347"/>
      <c r="N119" s="347"/>
      <c r="O119" s="347"/>
      <c r="P119" s="347"/>
      <c r="Q119" s="347"/>
      <c r="R119" s="347"/>
      <c r="S119" s="347"/>
      <c r="T119" s="347"/>
      <c r="U119" s="347"/>
      <c r="V119" s="347"/>
      <c r="W119" s="347"/>
      <c r="X119" s="347"/>
      <c r="Y119" s="343"/>
      <c r="Z119" s="344"/>
      <c r="AA119" s="345"/>
    </row>
    <row r="120" spans="1:27" ht="15" customHeight="1">
      <c r="A120" s="351" t="s">
        <v>23</v>
      </c>
      <c r="B120" s="347" t="s">
        <v>257</v>
      </c>
      <c r="C120" s="347"/>
      <c r="D120" s="347"/>
      <c r="E120" s="347"/>
      <c r="F120" s="347"/>
      <c r="G120" s="347"/>
      <c r="H120" s="347"/>
      <c r="I120" s="347"/>
      <c r="J120" s="347"/>
      <c r="K120" s="347"/>
      <c r="L120" s="347"/>
      <c r="M120" s="347"/>
      <c r="N120" s="347"/>
      <c r="O120" s="347"/>
      <c r="P120" s="347"/>
      <c r="Q120" s="347"/>
      <c r="R120" s="347"/>
      <c r="S120" s="347"/>
      <c r="T120" s="347"/>
      <c r="U120" s="347"/>
      <c r="V120" s="347"/>
      <c r="W120" s="347"/>
      <c r="X120" s="347"/>
      <c r="Y120" s="328"/>
      <c r="Z120" s="329"/>
      <c r="AA120" s="330"/>
    </row>
    <row r="121" spans="1:27" ht="15" customHeight="1">
      <c r="A121" s="352"/>
      <c r="B121" s="347"/>
      <c r="C121" s="347"/>
      <c r="D121" s="347"/>
      <c r="E121" s="347"/>
      <c r="F121" s="347"/>
      <c r="G121" s="347"/>
      <c r="H121" s="347"/>
      <c r="I121" s="347"/>
      <c r="J121" s="347"/>
      <c r="K121" s="347"/>
      <c r="L121" s="347"/>
      <c r="M121" s="347"/>
      <c r="N121" s="347"/>
      <c r="O121" s="347"/>
      <c r="P121" s="347"/>
      <c r="Q121" s="347"/>
      <c r="R121" s="347"/>
      <c r="S121" s="347"/>
      <c r="T121" s="347"/>
      <c r="U121" s="347"/>
      <c r="V121" s="347"/>
      <c r="W121" s="347"/>
      <c r="X121" s="347"/>
      <c r="Y121" s="343"/>
      <c r="Z121" s="344"/>
      <c r="AA121" s="345"/>
    </row>
    <row r="122" spans="1:27" ht="12.75" customHeight="1">
      <c r="A122" s="34"/>
      <c r="B122" s="34"/>
      <c r="C122" s="35"/>
      <c r="D122" s="36"/>
      <c r="E122" s="36"/>
      <c r="F122" s="36"/>
      <c r="G122" s="36"/>
      <c r="H122" s="36"/>
      <c r="I122" s="36"/>
      <c r="J122" s="37"/>
      <c r="K122" s="37"/>
      <c r="L122" s="37"/>
      <c r="M122" s="37"/>
      <c r="N122" s="37"/>
      <c r="O122" s="37"/>
      <c r="P122" s="37"/>
      <c r="Q122" s="37"/>
      <c r="R122" s="37"/>
      <c r="S122" s="37"/>
      <c r="T122" s="37"/>
      <c r="U122" s="37"/>
      <c r="V122" s="37"/>
      <c r="W122" s="37"/>
      <c r="Y122" s="291"/>
      <c r="Z122" s="291"/>
      <c r="AA122" s="291"/>
    </row>
    <row r="123" spans="1:27" s="64" customFormat="1" ht="20.149999999999999" customHeight="1">
      <c r="A123" s="16" t="s">
        <v>192</v>
      </c>
      <c r="B123" s="62"/>
      <c r="C123" s="36"/>
      <c r="D123" s="36"/>
      <c r="E123" s="36"/>
      <c r="F123" s="36"/>
      <c r="G123" s="36"/>
      <c r="H123" s="36"/>
      <c r="I123" s="36"/>
      <c r="J123" s="37"/>
      <c r="K123" s="37"/>
      <c r="L123" s="37"/>
      <c r="M123" s="37"/>
      <c r="N123" s="37"/>
      <c r="O123" s="37"/>
      <c r="P123" s="37"/>
      <c r="Q123" s="37"/>
      <c r="R123" s="37"/>
      <c r="S123" s="37"/>
      <c r="T123" s="37"/>
      <c r="U123" s="37"/>
      <c r="V123" s="37"/>
      <c r="W123" s="37"/>
      <c r="Y123" s="60"/>
      <c r="Z123" s="60"/>
      <c r="AA123" s="60"/>
    </row>
    <row r="124" spans="1:27" ht="30" customHeight="1">
      <c r="A124" s="351" t="s">
        <v>22</v>
      </c>
      <c r="B124" s="347" t="s">
        <v>193</v>
      </c>
      <c r="C124" s="347"/>
      <c r="D124" s="347"/>
      <c r="E124" s="347"/>
      <c r="F124" s="347"/>
      <c r="G124" s="347"/>
      <c r="H124" s="347"/>
      <c r="I124" s="347"/>
      <c r="J124" s="347"/>
      <c r="K124" s="347"/>
      <c r="L124" s="347"/>
      <c r="M124" s="347"/>
      <c r="N124" s="347"/>
      <c r="O124" s="347"/>
      <c r="P124" s="347"/>
      <c r="Q124" s="347"/>
      <c r="R124" s="347"/>
      <c r="S124" s="347"/>
      <c r="T124" s="347"/>
      <c r="U124" s="347"/>
      <c r="V124" s="347"/>
      <c r="W124" s="347"/>
      <c r="X124" s="347"/>
      <c r="Y124" s="328"/>
      <c r="Z124" s="329"/>
      <c r="AA124" s="330"/>
    </row>
    <row r="125" spans="1:27" ht="30" customHeight="1">
      <c r="A125" s="352"/>
      <c r="B125" s="347"/>
      <c r="C125" s="347"/>
      <c r="D125" s="347"/>
      <c r="E125" s="347"/>
      <c r="F125" s="347"/>
      <c r="G125" s="347"/>
      <c r="H125" s="347"/>
      <c r="I125" s="347"/>
      <c r="J125" s="347"/>
      <c r="K125" s="347"/>
      <c r="L125" s="347"/>
      <c r="M125" s="347"/>
      <c r="N125" s="347"/>
      <c r="O125" s="347"/>
      <c r="P125" s="347"/>
      <c r="Q125" s="347"/>
      <c r="R125" s="347"/>
      <c r="S125" s="347"/>
      <c r="T125" s="347"/>
      <c r="U125" s="347"/>
      <c r="V125" s="347"/>
      <c r="W125" s="347"/>
      <c r="X125" s="347"/>
      <c r="Y125" s="343"/>
      <c r="Z125" s="344"/>
      <c r="AA125" s="345"/>
    </row>
    <row r="126" spans="1:27" ht="28.5" customHeight="1">
      <c r="A126" s="351" t="s">
        <v>23</v>
      </c>
      <c r="B126" s="347" t="s">
        <v>287</v>
      </c>
      <c r="C126" s="347"/>
      <c r="D126" s="347"/>
      <c r="E126" s="347"/>
      <c r="F126" s="347"/>
      <c r="G126" s="347"/>
      <c r="H126" s="347"/>
      <c r="I126" s="347"/>
      <c r="J126" s="347"/>
      <c r="K126" s="347"/>
      <c r="L126" s="347"/>
      <c r="M126" s="347"/>
      <c r="N126" s="347"/>
      <c r="O126" s="347"/>
      <c r="P126" s="347"/>
      <c r="Q126" s="347"/>
      <c r="R126" s="347"/>
      <c r="S126" s="347"/>
      <c r="T126" s="347"/>
      <c r="U126" s="347"/>
      <c r="V126" s="347"/>
      <c r="W126" s="347"/>
      <c r="X126" s="347"/>
      <c r="Y126" s="328"/>
      <c r="Z126" s="329"/>
      <c r="AA126" s="330"/>
    </row>
    <row r="127" spans="1:27" ht="28.5" customHeight="1">
      <c r="A127" s="352"/>
      <c r="B127" s="347"/>
      <c r="C127" s="347"/>
      <c r="D127" s="347"/>
      <c r="E127" s="347"/>
      <c r="F127" s="347"/>
      <c r="G127" s="347"/>
      <c r="H127" s="347"/>
      <c r="I127" s="347"/>
      <c r="J127" s="347"/>
      <c r="K127" s="347"/>
      <c r="L127" s="347"/>
      <c r="M127" s="347"/>
      <c r="N127" s="347"/>
      <c r="O127" s="347"/>
      <c r="P127" s="347"/>
      <c r="Q127" s="347"/>
      <c r="R127" s="347"/>
      <c r="S127" s="347"/>
      <c r="T127" s="347"/>
      <c r="U127" s="347"/>
      <c r="V127" s="347"/>
      <c r="W127" s="347"/>
      <c r="X127" s="347"/>
      <c r="Y127" s="343"/>
      <c r="Z127" s="344"/>
      <c r="AA127" s="345"/>
    </row>
    <row r="128" spans="1:27" ht="12.75" customHeight="1">
      <c r="A128" s="34"/>
      <c r="B128" s="34"/>
      <c r="C128" s="37"/>
      <c r="D128" s="36"/>
      <c r="E128" s="36"/>
      <c r="F128" s="36"/>
      <c r="G128" s="36"/>
      <c r="H128" s="36"/>
      <c r="I128" s="36"/>
      <c r="J128" s="37"/>
      <c r="K128" s="37"/>
      <c r="L128" s="37"/>
      <c r="M128" s="37"/>
      <c r="N128" s="37"/>
      <c r="O128" s="37"/>
      <c r="P128" s="37"/>
      <c r="Q128" s="37"/>
      <c r="R128" s="37"/>
      <c r="S128" s="37"/>
      <c r="T128" s="37"/>
      <c r="U128" s="37"/>
      <c r="V128" s="37"/>
      <c r="W128" s="37"/>
      <c r="Y128" s="291"/>
      <c r="Z128" s="291"/>
      <c r="AA128" s="291"/>
    </row>
    <row r="129" spans="1:27" s="64" customFormat="1" ht="20.149999999999999" customHeight="1">
      <c r="A129" s="16" t="s">
        <v>694</v>
      </c>
      <c r="B129" s="62"/>
      <c r="C129" s="36"/>
      <c r="D129" s="36"/>
      <c r="E129" s="36"/>
      <c r="F129" s="36"/>
      <c r="G129" s="36"/>
      <c r="H129" s="36"/>
      <c r="I129" s="36"/>
      <c r="J129" s="37"/>
      <c r="K129" s="37"/>
      <c r="L129" s="37"/>
      <c r="M129" s="37"/>
      <c r="N129" s="37"/>
      <c r="O129" s="37"/>
      <c r="P129" s="37"/>
      <c r="Q129" s="37"/>
      <c r="R129" s="37"/>
      <c r="S129" s="37"/>
      <c r="T129" s="37"/>
      <c r="U129" s="37"/>
      <c r="V129" s="37"/>
      <c r="W129" s="37"/>
      <c r="Y129" s="60"/>
      <c r="Z129" s="60"/>
      <c r="AA129" s="60"/>
    </row>
    <row r="130" spans="1:27" ht="22.5" customHeight="1">
      <c r="A130" s="351" t="s">
        <v>22</v>
      </c>
      <c r="B130" s="347" t="s">
        <v>194</v>
      </c>
      <c r="C130" s="347"/>
      <c r="D130" s="347"/>
      <c r="E130" s="347"/>
      <c r="F130" s="347"/>
      <c r="G130" s="347"/>
      <c r="H130" s="347"/>
      <c r="I130" s="347"/>
      <c r="J130" s="347"/>
      <c r="K130" s="347"/>
      <c r="L130" s="347"/>
      <c r="M130" s="347"/>
      <c r="N130" s="347"/>
      <c r="O130" s="347"/>
      <c r="P130" s="347"/>
      <c r="Q130" s="347"/>
      <c r="R130" s="347"/>
      <c r="S130" s="347"/>
      <c r="T130" s="347"/>
      <c r="U130" s="347"/>
      <c r="V130" s="347"/>
      <c r="W130" s="347"/>
      <c r="X130" s="347"/>
      <c r="Y130" s="328"/>
      <c r="Z130" s="329"/>
      <c r="AA130" s="330"/>
    </row>
    <row r="131" spans="1:27" ht="22.5" customHeight="1">
      <c r="A131" s="352"/>
      <c r="B131" s="347"/>
      <c r="C131" s="347"/>
      <c r="D131" s="347"/>
      <c r="E131" s="347"/>
      <c r="F131" s="347"/>
      <c r="G131" s="347"/>
      <c r="H131" s="347"/>
      <c r="I131" s="347"/>
      <c r="J131" s="347"/>
      <c r="K131" s="347"/>
      <c r="L131" s="347"/>
      <c r="M131" s="347"/>
      <c r="N131" s="347"/>
      <c r="O131" s="347"/>
      <c r="P131" s="347"/>
      <c r="Q131" s="347"/>
      <c r="R131" s="347"/>
      <c r="S131" s="347"/>
      <c r="T131" s="347"/>
      <c r="U131" s="347"/>
      <c r="V131" s="347"/>
      <c r="W131" s="347"/>
      <c r="X131" s="347"/>
      <c r="Y131" s="343"/>
      <c r="Z131" s="344"/>
      <c r="AA131" s="345"/>
    </row>
    <row r="132" spans="1:27" ht="13" customHeight="1">
      <c r="C132" s="37"/>
      <c r="D132" s="37"/>
      <c r="E132" s="37"/>
      <c r="F132" s="37"/>
      <c r="G132" s="37"/>
      <c r="H132" s="37"/>
      <c r="I132" s="37"/>
      <c r="J132" s="37"/>
      <c r="K132" s="37"/>
      <c r="L132" s="37"/>
      <c r="M132" s="37"/>
      <c r="N132" s="37"/>
      <c r="O132" s="37"/>
      <c r="P132" s="37"/>
      <c r="Q132" s="37"/>
      <c r="R132" s="37"/>
      <c r="S132" s="37"/>
      <c r="T132" s="37"/>
      <c r="U132" s="37"/>
      <c r="V132" s="37"/>
      <c r="W132" s="37"/>
      <c r="Y132" s="60"/>
      <c r="Z132" s="60"/>
      <c r="AA132" s="60"/>
    </row>
    <row r="133" spans="1:27" s="64" customFormat="1" ht="20.149999999999999" customHeight="1">
      <c r="A133" s="16" t="s">
        <v>695</v>
      </c>
      <c r="B133" s="62"/>
      <c r="C133" s="36"/>
      <c r="D133" s="36"/>
      <c r="E133" s="36"/>
      <c r="F133" s="36"/>
      <c r="G133" s="36"/>
      <c r="H133" s="36"/>
      <c r="I133" s="36"/>
      <c r="J133" s="37"/>
      <c r="K133" s="37"/>
      <c r="L133" s="37"/>
      <c r="M133" s="37"/>
      <c r="N133" s="37"/>
      <c r="O133" s="37"/>
      <c r="P133" s="37"/>
      <c r="Q133" s="37"/>
      <c r="R133" s="37"/>
      <c r="S133" s="37"/>
      <c r="T133" s="37"/>
      <c r="U133" s="37"/>
      <c r="V133" s="37"/>
      <c r="W133" s="37"/>
      <c r="Y133" s="60"/>
      <c r="Z133" s="60"/>
      <c r="AA133" s="60"/>
    </row>
    <row r="134" spans="1:27" ht="22.5" customHeight="1">
      <c r="A134" s="351" t="s">
        <v>22</v>
      </c>
      <c r="B134" s="347" t="s">
        <v>195</v>
      </c>
      <c r="C134" s="347"/>
      <c r="D134" s="347"/>
      <c r="E134" s="347"/>
      <c r="F134" s="347"/>
      <c r="G134" s="347"/>
      <c r="H134" s="347"/>
      <c r="I134" s="347"/>
      <c r="J134" s="347"/>
      <c r="K134" s="347"/>
      <c r="L134" s="347"/>
      <c r="M134" s="347"/>
      <c r="N134" s="347"/>
      <c r="O134" s="347"/>
      <c r="P134" s="347"/>
      <c r="Q134" s="347"/>
      <c r="R134" s="347"/>
      <c r="S134" s="347"/>
      <c r="T134" s="347"/>
      <c r="U134" s="347"/>
      <c r="V134" s="347"/>
      <c r="W134" s="347"/>
      <c r="X134" s="347"/>
      <c r="Y134" s="328"/>
      <c r="Z134" s="329"/>
      <c r="AA134" s="330"/>
    </row>
    <row r="135" spans="1:27" ht="22.5" customHeight="1">
      <c r="A135" s="352"/>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3"/>
      <c r="Z135" s="344"/>
      <c r="AA135" s="345"/>
    </row>
    <row r="136" spans="1:27" ht="30" customHeight="1">
      <c r="A136" s="351" t="s">
        <v>23</v>
      </c>
      <c r="B136" s="347" t="s">
        <v>196</v>
      </c>
      <c r="C136" s="347"/>
      <c r="D136" s="347"/>
      <c r="E136" s="347"/>
      <c r="F136" s="347"/>
      <c r="G136" s="347"/>
      <c r="H136" s="347"/>
      <c r="I136" s="347"/>
      <c r="J136" s="347"/>
      <c r="K136" s="347"/>
      <c r="L136" s="347"/>
      <c r="M136" s="347"/>
      <c r="N136" s="347"/>
      <c r="O136" s="347"/>
      <c r="P136" s="347"/>
      <c r="Q136" s="347"/>
      <c r="R136" s="347"/>
      <c r="S136" s="347"/>
      <c r="T136" s="347"/>
      <c r="U136" s="347"/>
      <c r="V136" s="347"/>
      <c r="W136" s="347"/>
      <c r="X136" s="347"/>
      <c r="Y136" s="328"/>
      <c r="Z136" s="329"/>
      <c r="AA136" s="330"/>
    </row>
    <row r="137" spans="1:27" ht="30" customHeight="1">
      <c r="A137" s="352"/>
      <c r="B137" s="347"/>
      <c r="C137" s="347"/>
      <c r="D137" s="347"/>
      <c r="E137" s="347"/>
      <c r="F137" s="347"/>
      <c r="G137" s="347"/>
      <c r="H137" s="347"/>
      <c r="I137" s="347"/>
      <c r="J137" s="347"/>
      <c r="K137" s="347"/>
      <c r="L137" s="347"/>
      <c r="M137" s="347"/>
      <c r="N137" s="347"/>
      <c r="O137" s="347"/>
      <c r="P137" s="347"/>
      <c r="Q137" s="347"/>
      <c r="R137" s="347"/>
      <c r="S137" s="347"/>
      <c r="T137" s="347"/>
      <c r="U137" s="347"/>
      <c r="V137" s="347"/>
      <c r="W137" s="347"/>
      <c r="X137" s="347"/>
      <c r="Y137" s="343"/>
      <c r="Z137" s="344"/>
      <c r="AA137" s="345"/>
    </row>
    <row r="138" spans="1:27" ht="13" customHeight="1">
      <c r="C138" s="37"/>
      <c r="D138" s="37"/>
      <c r="E138" s="37"/>
      <c r="F138" s="37"/>
      <c r="G138" s="37"/>
      <c r="H138" s="37"/>
      <c r="I138" s="37"/>
      <c r="J138" s="37"/>
      <c r="K138" s="37"/>
      <c r="L138" s="37"/>
      <c r="M138" s="37"/>
      <c r="N138" s="37"/>
      <c r="O138" s="37"/>
      <c r="P138" s="37"/>
      <c r="Q138" s="37"/>
      <c r="R138" s="37"/>
      <c r="S138" s="37"/>
      <c r="T138" s="37"/>
      <c r="U138" s="37"/>
      <c r="V138" s="37"/>
      <c r="W138" s="37"/>
      <c r="Y138" s="60"/>
      <c r="Z138" s="60"/>
      <c r="AA138" s="60"/>
    </row>
    <row r="139" spans="1:27" s="64" customFormat="1" ht="20.149999999999999" customHeight="1">
      <c r="A139" s="16" t="s">
        <v>69</v>
      </c>
      <c r="B139" s="62"/>
      <c r="C139" s="36"/>
      <c r="D139" s="36"/>
      <c r="E139" s="36"/>
      <c r="F139" s="36"/>
      <c r="G139" s="36"/>
      <c r="H139" s="36"/>
      <c r="I139" s="36"/>
      <c r="J139" s="37"/>
      <c r="K139" s="37"/>
      <c r="L139" s="37"/>
      <c r="M139" s="37"/>
      <c r="N139" s="37"/>
      <c r="O139" s="37"/>
      <c r="P139" s="37"/>
      <c r="Q139" s="37"/>
      <c r="R139" s="37"/>
      <c r="S139" s="37"/>
      <c r="T139" s="37"/>
      <c r="U139" s="37"/>
      <c r="V139" s="37"/>
      <c r="W139" s="37"/>
      <c r="Y139" s="60"/>
      <c r="Z139" s="60"/>
      <c r="AA139" s="300"/>
    </row>
    <row r="140" spans="1:27" ht="48" customHeight="1">
      <c r="A140" s="351" t="s">
        <v>22</v>
      </c>
      <c r="B140" s="347" t="s">
        <v>337</v>
      </c>
      <c r="C140" s="347"/>
      <c r="D140" s="347"/>
      <c r="E140" s="347"/>
      <c r="F140" s="347"/>
      <c r="G140" s="347"/>
      <c r="H140" s="347"/>
      <c r="I140" s="347"/>
      <c r="J140" s="347"/>
      <c r="K140" s="347"/>
      <c r="L140" s="347"/>
      <c r="M140" s="347"/>
      <c r="N140" s="347"/>
      <c r="O140" s="347"/>
      <c r="P140" s="347"/>
      <c r="Q140" s="347"/>
      <c r="R140" s="347"/>
      <c r="S140" s="347"/>
      <c r="T140" s="347"/>
      <c r="U140" s="347"/>
      <c r="V140" s="347"/>
      <c r="W140" s="347"/>
      <c r="X140" s="347"/>
      <c r="Y140" s="328"/>
      <c r="Z140" s="329"/>
      <c r="AA140" s="330"/>
    </row>
    <row r="141" spans="1:27" ht="48" customHeight="1">
      <c r="A141" s="352"/>
      <c r="B141" s="347"/>
      <c r="C141" s="347"/>
      <c r="D141" s="347"/>
      <c r="E141" s="347"/>
      <c r="F141" s="347"/>
      <c r="G141" s="347"/>
      <c r="H141" s="347"/>
      <c r="I141" s="347"/>
      <c r="J141" s="347"/>
      <c r="K141" s="347"/>
      <c r="L141" s="347"/>
      <c r="M141" s="347"/>
      <c r="N141" s="347"/>
      <c r="O141" s="347"/>
      <c r="P141" s="347"/>
      <c r="Q141" s="347"/>
      <c r="R141" s="347"/>
      <c r="S141" s="347"/>
      <c r="T141" s="347"/>
      <c r="U141" s="347"/>
      <c r="V141" s="347"/>
      <c r="W141" s="347"/>
      <c r="X141" s="347"/>
      <c r="Y141" s="343"/>
      <c r="Z141" s="344"/>
      <c r="AA141" s="345"/>
    </row>
    <row r="142" spans="1:27" ht="3" customHeight="1">
      <c r="C142" s="74"/>
      <c r="D142" s="37"/>
      <c r="E142" s="37"/>
      <c r="F142" s="37"/>
      <c r="G142" s="37"/>
      <c r="H142" s="37"/>
      <c r="I142" s="37"/>
      <c r="J142" s="37"/>
      <c r="K142" s="37"/>
      <c r="L142" s="37"/>
      <c r="M142" s="37"/>
      <c r="N142" s="37"/>
      <c r="O142" s="37"/>
      <c r="P142" s="37"/>
      <c r="Q142" s="37"/>
      <c r="R142" s="37"/>
      <c r="S142" s="37"/>
      <c r="T142" s="37"/>
      <c r="U142" s="37"/>
      <c r="V142" s="37"/>
      <c r="W142" s="37"/>
      <c r="Y142" s="60"/>
      <c r="Z142" s="60"/>
      <c r="AA142" s="60"/>
    </row>
    <row r="143" spans="1:27" s="51" customFormat="1" ht="25.5" customHeight="1">
      <c r="A143" s="75" t="s">
        <v>197</v>
      </c>
      <c r="B143" s="429" t="s">
        <v>198</v>
      </c>
      <c r="C143" s="429"/>
      <c r="D143" s="429"/>
      <c r="E143" s="429"/>
      <c r="F143" s="429"/>
      <c r="G143" s="429"/>
      <c r="H143" s="429"/>
      <c r="I143" s="429"/>
      <c r="J143" s="429"/>
      <c r="K143" s="429"/>
      <c r="L143" s="429"/>
      <c r="M143" s="429"/>
      <c r="N143" s="429"/>
      <c r="O143" s="429"/>
      <c r="P143" s="429"/>
      <c r="Q143" s="429"/>
      <c r="R143" s="429"/>
      <c r="S143" s="429"/>
      <c r="T143" s="429"/>
      <c r="U143" s="429"/>
      <c r="V143" s="429"/>
      <c r="W143" s="429"/>
      <c r="X143" s="429"/>
      <c r="Y143" s="429"/>
      <c r="Z143" s="429"/>
      <c r="AA143" s="430"/>
    </row>
    <row r="144" spans="1:27" s="51" customFormat="1" ht="49.5" customHeight="1">
      <c r="A144" s="76" t="s">
        <v>197</v>
      </c>
      <c r="B144" s="610" t="s">
        <v>358</v>
      </c>
      <c r="C144" s="610"/>
      <c r="D144" s="610"/>
      <c r="E144" s="610"/>
      <c r="F144" s="610"/>
      <c r="G144" s="610"/>
      <c r="H144" s="610"/>
      <c r="I144" s="610"/>
      <c r="J144" s="610"/>
      <c r="K144" s="610"/>
      <c r="L144" s="610"/>
      <c r="M144" s="610"/>
      <c r="N144" s="610"/>
      <c r="O144" s="610"/>
      <c r="P144" s="610"/>
      <c r="Q144" s="610"/>
      <c r="R144" s="610"/>
      <c r="S144" s="610"/>
      <c r="T144" s="610"/>
      <c r="U144" s="610"/>
      <c r="V144" s="610"/>
      <c r="W144" s="610"/>
      <c r="X144" s="610"/>
      <c r="Y144" s="610"/>
      <c r="Z144" s="610"/>
      <c r="AA144" s="611"/>
    </row>
    <row r="145" spans="1:27" ht="13" customHeight="1">
      <c r="C145" s="37"/>
      <c r="D145" s="37"/>
      <c r="E145" s="37"/>
      <c r="F145" s="37"/>
      <c r="G145" s="37"/>
      <c r="H145" s="37"/>
      <c r="I145" s="37"/>
      <c r="J145" s="37"/>
      <c r="K145" s="37"/>
      <c r="L145" s="37"/>
      <c r="M145" s="37"/>
      <c r="N145" s="37"/>
      <c r="O145" s="37"/>
      <c r="P145" s="37"/>
      <c r="Q145" s="37"/>
      <c r="R145" s="37"/>
      <c r="S145" s="37"/>
      <c r="T145" s="37"/>
      <c r="U145" s="37"/>
      <c r="V145" s="37"/>
      <c r="W145" s="37"/>
      <c r="Y145" s="60"/>
      <c r="Z145" s="60"/>
      <c r="AA145" s="60"/>
    </row>
    <row r="146" spans="1:27" s="64" customFormat="1" ht="20.149999999999999" customHeight="1">
      <c r="A146" s="16" t="s">
        <v>696</v>
      </c>
      <c r="B146" s="62"/>
      <c r="C146" s="36"/>
      <c r="D146" s="36"/>
      <c r="E146" s="36"/>
      <c r="F146" s="36"/>
      <c r="G146" s="36"/>
      <c r="H146" s="36"/>
      <c r="I146" s="36"/>
      <c r="J146" s="37"/>
      <c r="K146" s="37"/>
      <c r="L146" s="37"/>
      <c r="M146" s="37"/>
      <c r="N146" s="37"/>
      <c r="O146" s="37"/>
      <c r="P146" s="37"/>
      <c r="Q146" s="37"/>
      <c r="R146" s="37"/>
      <c r="S146" s="37"/>
      <c r="T146" s="37"/>
      <c r="U146" s="37"/>
      <c r="V146" s="37"/>
      <c r="W146" s="37"/>
      <c r="Y146" s="60"/>
      <c r="Z146" s="60"/>
      <c r="AA146" s="60"/>
    </row>
    <row r="147" spans="1:27" ht="15" customHeight="1">
      <c r="A147" s="351" t="s">
        <v>22</v>
      </c>
      <c r="B147" s="347" t="s">
        <v>314</v>
      </c>
      <c r="C147" s="347"/>
      <c r="D147" s="347"/>
      <c r="E147" s="347"/>
      <c r="F147" s="347"/>
      <c r="G147" s="347"/>
      <c r="H147" s="347"/>
      <c r="I147" s="347"/>
      <c r="J147" s="347"/>
      <c r="K147" s="347"/>
      <c r="L147" s="347"/>
      <c r="M147" s="347"/>
      <c r="N147" s="347"/>
      <c r="O147" s="347"/>
      <c r="P147" s="347"/>
      <c r="Q147" s="347"/>
      <c r="R147" s="347"/>
      <c r="S147" s="347"/>
      <c r="T147" s="347"/>
      <c r="U147" s="347"/>
      <c r="V147" s="347"/>
      <c r="W147" s="347"/>
      <c r="X147" s="347"/>
      <c r="Y147" s="328"/>
      <c r="Z147" s="329"/>
      <c r="AA147" s="330"/>
    </row>
    <row r="148" spans="1:27" ht="15" customHeight="1">
      <c r="A148" s="352"/>
      <c r="B148" s="347"/>
      <c r="C148" s="347"/>
      <c r="D148" s="347"/>
      <c r="E148" s="347"/>
      <c r="F148" s="347"/>
      <c r="G148" s="347"/>
      <c r="H148" s="347"/>
      <c r="I148" s="347"/>
      <c r="J148" s="347"/>
      <c r="K148" s="347"/>
      <c r="L148" s="347"/>
      <c r="M148" s="347"/>
      <c r="N148" s="347"/>
      <c r="O148" s="347"/>
      <c r="P148" s="347"/>
      <c r="Q148" s="347"/>
      <c r="R148" s="347"/>
      <c r="S148" s="347"/>
      <c r="T148" s="347"/>
      <c r="U148" s="347"/>
      <c r="V148" s="347"/>
      <c r="W148" s="347"/>
      <c r="X148" s="347"/>
      <c r="Y148" s="343"/>
      <c r="Z148" s="344"/>
      <c r="AA148" s="345"/>
    </row>
    <row r="149" spans="1:27" ht="13" customHeight="1">
      <c r="C149" s="37"/>
      <c r="D149" s="37"/>
      <c r="E149" s="37"/>
      <c r="F149" s="37"/>
      <c r="G149" s="37"/>
      <c r="H149" s="37"/>
      <c r="I149" s="37"/>
      <c r="J149" s="37"/>
      <c r="K149" s="37"/>
      <c r="L149" s="37"/>
      <c r="M149" s="37"/>
      <c r="N149" s="37"/>
      <c r="O149" s="37"/>
      <c r="P149" s="37"/>
      <c r="Q149" s="37"/>
      <c r="R149" s="37"/>
      <c r="S149" s="37"/>
      <c r="T149" s="37"/>
      <c r="U149" s="37"/>
      <c r="V149" s="37"/>
      <c r="W149" s="37"/>
      <c r="Y149" s="60"/>
      <c r="Z149" s="60"/>
      <c r="AA149" s="60"/>
    </row>
    <row r="150" spans="1:27" s="64" customFormat="1" ht="20.149999999999999" customHeight="1">
      <c r="A150" s="16" t="s">
        <v>70</v>
      </c>
      <c r="B150" s="62"/>
      <c r="C150" s="36"/>
      <c r="D150" s="36"/>
      <c r="E150" s="36"/>
      <c r="F150" s="36"/>
      <c r="G150" s="36"/>
      <c r="H150" s="36"/>
      <c r="I150" s="36"/>
      <c r="J150" s="37"/>
      <c r="K150" s="37"/>
      <c r="L150" s="37"/>
      <c r="M150" s="37"/>
      <c r="N150" s="37"/>
      <c r="O150" s="37"/>
      <c r="P150" s="37"/>
      <c r="Q150" s="37"/>
      <c r="R150" s="37"/>
      <c r="S150" s="37"/>
      <c r="T150" s="37"/>
      <c r="U150" s="37"/>
      <c r="V150" s="37"/>
      <c r="W150" s="37"/>
      <c r="Y150" s="60"/>
      <c r="Z150" s="60"/>
      <c r="AA150" s="60"/>
    </row>
    <row r="151" spans="1:27" ht="15" customHeight="1">
      <c r="A151" s="351" t="s">
        <v>22</v>
      </c>
      <c r="B151" s="347" t="s">
        <v>249</v>
      </c>
      <c r="C151" s="347"/>
      <c r="D151" s="347"/>
      <c r="E151" s="347"/>
      <c r="F151" s="347"/>
      <c r="G151" s="347"/>
      <c r="H151" s="347"/>
      <c r="I151" s="347"/>
      <c r="J151" s="347"/>
      <c r="K151" s="347"/>
      <c r="L151" s="347"/>
      <c r="M151" s="347"/>
      <c r="N151" s="347"/>
      <c r="O151" s="347"/>
      <c r="P151" s="347"/>
      <c r="Q151" s="347"/>
      <c r="R151" s="347"/>
      <c r="S151" s="347"/>
      <c r="T151" s="347"/>
      <c r="U151" s="347"/>
      <c r="V151" s="347"/>
      <c r="W151" s="347"/>
      <c r="X151" s="347"/>
      <c r="Y151" s="328"/>
      <c r="Z151" s="329"/>
      <c r="AA151" s="330"/>
    </row>
    <row r="152" spans="1:27" ht="15" customHeight="1">
      <c r="A152" s="352"/>
      <c r="B152" s="347"/>
      <c r="C152" s="347"/>
      <c r="D152" s="347"/>
      <c r="E152" s="347"/>
      <c r="F152" s="347"/>
      <c r="G152" s="347"/>
      <c r="H152" s="347"/>
      <c r="I152" s="347"/>
      <c r="J152" s="347"/>
      <c r="K152" s="347"/>
      <c r="L152" s="347"/>
      <c r="M152" s="347"/>
      <c r="N152" s="347"/>
      <c r="O152" s="347"/>
      <c r="P152" s="347"/>
      <c r="Q152" s="347"/>
      <c r="R152" s="347"/>
      <c r="S152" s="347"/>
      <c r="T152" s="347"/>
      <c r="U152" s="347"/>
      <c r="V152" s="347"/>
      <c r="W152" s="347"/>
      <c r="X152" s="347"/>
      <c r="Y152" s="343"/>
      <c r="Z152" s="344"/>
      <c r="AA152" s="345"/>
    </row>
    <row r="153" spans="1:27" ht="13" customHeight="1">
      <c r="C153" s="37"/>
      <c r="D153" s="37"/>
      <c r="E153" s="37"/>
      <c r="F153" s="37"/>
      <c r="G153" s="37"/>
      <c r="H153" s="37"/>
      <c r="I153" s="37"/>
      <c r="J153" s="37"/>
      <c r="K153" s="37"/>
      <c r="L153" s="37"/>
      <c r="M153" s="37"/>
      <c r="N153" s="37"/>
      <c r="O153" s="37"/>
      <c r="P153" s="37"/>
      <c r="Q153" s="37"/>
      <c r="R153" s="37"/>
      <c r="S153" s="37"/>
      <c r="T153" s="37"/>
      <c r="U153" s="37"/>
      <c r="V153" s="37"/>
      <c r="W153" s="37"/>
      <c r="Y153" s="60"/>
      <c r="Z153" s="60"/>
      <c r="AA153" s="60"/>
    </row>
    <row r="154" spans="1:27" s="64" customFormat="1" ht="20.149999999999999" customHeight="1">
      <c r="A154" s="16" t="s">
        <v>71</v>
      </c>
      <c r="B154" s="62"/>
      <c r="C154" s="36"/>
      <c r="D154" s="36"/>
      <c r="E154" s="36"/>
      <c r="F154" s="36"/>
      <c r="G154" s="36"/>
      <c r="H154" s="36"/>
      <c r="I154" s="36"/>
      <c r="J154" s="37"/>
      <c r="K154" s="37"/>
      <c r="L154" s="37"/>
      <c r="M154" s="37"/>
      <c r="N154" s="37"/>
      <c r="O154" s="37"/>
      <c r="P154" s="37"/>
      <c r="Q154" s="37"/>
      <c r="R154" s="37"/>
      <c r="S154" s="37"/>
      <c r="T154" s="37"/>
      <c r="U154" s="37"/>
      <c r="V154" s="37"/>
      <c r="W154" s="37"/>
      <c r="Y154" s="60"/>
      <c r="Z154" s="60"/>
      <c r="AA154" s="60"/>
    </row>
    <row r="155" spans="1:27" ht="15" customHeight="1">
      <c r="A155" s="351" t="s">
        <v>22</v>
      </c>
      <c r="B155" s="347" t="s">
        <v>59</v>
      </c>
      <c r="C155" s="347"/>
      <c r="D155" s="347"/>
      <c r="E155" s="347"/>
      <c r="F155" s="347"/>
      <c r="G155" s="347"/>
      <c r="H155" s="347"/>
      <c r="I155" s="347"/>
      <c r="J155" s="347"/>
      <c r="K155" s="347"/>
      <c r="L155" s="347"/>
      <c r="M155" s="347"/>
      <c r="N155" s="347"/>
      <c r="O155" s="347"/>
      <c r="P155" s="347"/>
      <c r="Q155" s="347"/>
      <c r="R155" s="347"/>
      <c r="S155" s="347"/>
      <c r="T155" s="347"/>
      <c r="U155" s="347"/>
      <c r="V155" s="347"/>
      <c r="W155" s="347"/>
      <c r="X155" s="347"/>
      <c r="Y155" s="328"/>
      <c r="Z155" s="329"/>
      <c r="AA155" s="330"/>
    </row>
    <row r="156" spans="1:27" ht="15" customHeight="1">
      <c r="A156" s="352"/>
      <c r="B156" s="347"/>
      <c r="C156" s="347"/>
      <c r="D156" s="347"/>
      <c r="E156" s="347"/>
      <c r="F156" s="347"/>
      <c r="G156" s="347"/>
      <c r="H156" s="347"/>
      <c r="I156" s="347"/>
      <c r="J156" s="347"/>
      <c r="K156" s="347"/>
      <c r="L156" s="347"/>
      <c r="M156" s="347"/>
      <c r="N156" s="347"/>
      <c r="O156" s="347"/>
      <c r="P156" s="347"/>
      <c r="Q156" s="347"/>
      <c r="R156" s="347"/>
      <c r="S156" s="347"/>
      <c r="T156" s="347"/>
      <c r="U156" s="347"/>
      <c r="V156" s="347"/>
      <c r="W156" s="347"/>
      <c r="X156" s="347"/>
      <c r="Y156" s="343"/>
      <c r="Z156" s="344"/>
      <c r="AA156" s="345"/>
    </row>
    <row r="157" spans="1:27" ht="13" customHeight="1">
      <c r="C157" s="37"/>
      <c r="D157" s="37"/>
      <c r="E157" s="37"/>
      <c r="F157" s="37"/>
      <c r="G157" s="37"/>
      <c r="H157" s="37"/>
      <c r="I157" s="37"/>
      <c r="J157" s="37"/>
      <c r="K157" s="37"/>
      <c r="L157" s="37"/>
      <c r="M157" s="37"/>
      <c r="N157" s="37"/>
      <c r="O157" s="37"/>
      <c r="P157" s="37"/>
      <c r="Q157" s="37"/>
      <c r="R157" s="37"/>
      <c r="S157" s="37"/>
      <c r="T157" s="37"/>
      <c r="U157" s="37"/>
      <c r="V157" s="37"/>
      <c r="W157" s="37"/>
      <c r="Y157" s="60"/>
      <c r="Z157" s="60"/>
      <c r="AA157" s="60"/>
    </row>
    <row r="158" spans="1:27" s="64" customFormat="1" ht="20.149999999999999" customHeight="1">
      <c r="A158" s="16" t="s">
        <v>697</v>
      </c>
      <c r="B158" s="62"/>
      <c r="C158" s="36"/>
      <c r="D158" s="36"/>
      <c r="E158" s="36"/>
      <c r="F158" s="36"/>
      <c r="G158" s="36"/>
      <c r="H158" s="36"/>
      <c r="I158" s="36"/>
      <c r="J158" s="37"/>
      <c r="K158" s="37"/>
      <c r="L158" s="37"/>
      <c r="M158" s="37"/>
      <c r="N158" s="37"/>
      <c r="O158" s="37"/>
      <c r="P158" s="37"/>
      <c r="Q158" s="37"/>
      <c r="R158" s="37"/>
      <c r="S158" s="37"/>
      <c r="T158" s="37"/>
      <c r="U158" s="37"/>
      <c r="V158" s="37"/>
      <c r="W158" s="37"/>
      <c r="Y158" s="60"/>
      <c r="Z158" s="60"/>
      <c r="AA158" s="60"/>
    </row>
    <row r="159" spans="1:27" ht="22.5" customHeight="1">
      <c r="A159" s="351" t="s">
        <v>22</v>
      </c>
      <c r="B159" s="347" t="s">
        <v>318</v>
      </c>
      <c r="C159" s="347"/>
      <c r="D159" s="347"/>
      <c r="E159" s="347"/>
      <c r="F159" s="347"/>
      <c r="G159" s="347"/>
      <c r="H159" s="347"/>
      <c r="I159" s="347"/>
      <c r="J159" s="347"/>
      <c r="K159" s="347"/>
      <c r="L159" s="347"/>
      <c r="M159" s="347"/>
      <c r="N159" s="347"/>
      <c r="O159" s="347"/>
      <c r="P159" s="347"/>
      <c r="Q159" s="347"/>
      <c r="R159" s="347"/>
      <c r="S159" s="347"/>
      <c r="T159" s="347"/>
      <c r="U159" s="347"/>
      <c r="V159" s="347"/>
      <c r="W159" s="347"/>
      <c r="X159" s="347"/>
      <c r="Y159" s="328"/>
      <c r="Z159" s="329"/>
      <c r="AA159" s="330"/>
    </row>
    <row r="160" spans="1:27" ht="22.5" customHeight="1">
      <c r="A160" s="352"/>
      <c r="B160" s="347"/>
      <c r="C160" s="347"/>
      <c r="D160" s="347"/>
      <c r="E160" s="347"/>
      <c r="F160" s="347"/>
      <c r="G160" s="347"/>
      <c r="H160" s="347"/>
      <c r="I160" s="347"/>
      <c r="J160" s="347"/>
      <c r="K160" s="347"/>
      <c r="L160" s="347"/>
      <c r="M160" s="347"/>
      <c r="N160" s="347"/>
      <c r="O160" s="347"/>
      <c r="P160" s="347"/>
      <c r="Q160" s="347"/>
      <c r="R160" s="347"/>
      <c r="S160" s="347"/>
      <c r="T160" s="347"/>
      <c r="U160" s="347"/>
      <c r="V160" s="347"/>
      <c r="W160" s="347"/>
      <c r="X160" s="347"/>
      <c r="Y160" s="343"/>
      <c r="Z160" s="344"/>
      <c r="AA160" s="345"/>
    </row>
    <row r="161" spans="1:27" ht="22.5" customHeight="1">
      <c r="A161" s="351" t="s">
        <v>23</v>
      </c>
      <c r="B161" s="347" t="s">
        <v>258</v>
      </c>
      <c r="C161" s="347"/>
      <c r="D161" s="347"/>
      <c r="E161" s="347"/>
      <c r="F161" s="347"/>
      <c r="G161" s="347"/>
      <c r="H161" s="347"/>
      <c r="I161" s="347"/>
      <c r="J161" s="347"/>
      <c r="K161" s="347"/>
      <c r="L161" s="347"/>
      <c r="M161" s="347"/>
      <c r="N161" s="347"/>
      <c r="O161" s="347"/>
      <c r="P161" s="347"/>
      <c r="Q161" s="347"/>
      <c r="R161" s="347"/>
      <c r="S161" s="347"/>
      <c r="T161" s="347"/>
      <c r="U161" s="347"/>
      <c r="V161" s="347"/>
      <c r="W161" s="347"/>
      <c r="X161" s="347"/>
      <c r="Y161" s="328"/>
      <c r="Z161" s="329"/>
      <c r="AA161" s="330"/>
    </row>
    <row r="162" spans="1:27" ht="22.5" customHeight="1">
      <c r="A162" s="352"/>
      <c r="B162" s="347"/>
      <c r="C162" s="347"/>
      <c r="D162" s="347"/>
      <c r="E162" s="347"/>
      <c r="F162" s="347"/>
      <c r="G162" s="347"/>
      <c r="H162" s="347"/>
      <c r="I162" s="347"/>
      <c r="J162" s="347"/>
      <c r="K162" s="347"/>
      <c r="L162" s="347"/>
      <c r="M162" s="347"/>
      <c r="N162" s="347"/>
      <c r="O162" s="347"/>
      <c r="P162" s="347"/>
      <c r="Q162" s="347"/>
      <c r="R162" s="347"/>
      <c r="S162" s="347"/>
      <c r="T162" s="347"/>
      <c r="U162" s="347"/>
      <c r="V162" s="347"/>
      <c r="W162" s="347"/>
      <c r="X162" s="347"/>
      <c r="Y162" s="343"/>
      <c r="Z162" s="344"/>
      <c r="AA162" s="345"/>
    </row>
    <row r="163" spans="1:27" ht="13" customHeight="1">
      <c r="C163" s="37"/>
      <c r="D163" s="37"/>
      <c r="E163" s="37"/>
      <c r="F163" s="37"/>
      <c r="G163" s="37"/>
      <c r="H163" s="37"/>
      <c r="I163" s="37"/>
      <c r="J163" s="37"/>
      <c r="K163" s="37"/>
      <c r="L163" s="37"/>
      <c r="M163" s="37"/>
      <c r="N163" s="37"/>
      <c r="O163" s="37"/>
      <c r="P163" s="37"/>
      <c r="Q163" s="37"/>
      <c r="R163" s="37"/>
      <c r="S163" s="37"/>
      <c r="T163" s="37"/>
      <c r="U163" s="37"/>
      <c r="V163" s="37"/>
      <c r="W163" s="37"/>
      <c r="Y163" s="60"/>
      <c r="Z163" s="60"/>
      <c r="AA163" s="60"/>
    </row>
    <row r="164" spans="1:27" s="64" customFormat="1" ht="20.149999999999999" customHeight="1">
      <c r="A164" s="16" t="s">
        <v>698</v>
      </c>
      <c r="B164" s="62"/>
      <c r="C164" s="36"/>
      <c r="D164" s="36"/>
      <c r="E164" s="36"/>
      <c r="F164" s="36"/>
      <c r="G164" s="36"/>
      <c r="H164" s="36"/>
      <c r="I164" s="36"/>
      <c r="J164" s="37"/>
      <c r="K164" s="37"/>
      <c r="L164" s="37"/>
      <c r="M164" s="37"/>
      <c r="N164" s="37"/>
      <c r="O164" s="37"/>
      <c r="P164" s="37"/>
      <c r="Q164" s="37"/>
      <c r="R164" s="37"/>
      <c r="S164" s="37"/>
      <c r="T164" s="37"/>
      <c r="U164" s="37"/>
      <c r="V164" s="37"/>
      <c r="W164" s="37"/>
      <c r="Y164" s="60"/>
      <c r="Z164" s="60"/>
      <c r="AA164" s="60"/>
    </row>
    <row r="165" spans="1:27" ht="30" customHeight="1">
      <c r="A165" s="351" t="s">
        <v>22</v>
      </c>
      <c r="B165" s="347" t="s">
        <v>315</v>
      </c>
      <c r="C165" s="347"/>
      <c r="D165" s="347"/>
      <c r="E165" s="347"/>
      <c r="F165" s="347"/>
      <c r="G165" s="347"/>
      <c r="H165" s="347"/>
      <c r="I165" s="347"/>
      <c r="J165" s="347"/>
      <c r="K165" s="347"/>
      <c r="L165" s="347"/>
      <c r="M165" s="347"/>
      <c r="N165" s="347"/>
      <c r="O165" s="347"/>
      <c r="P165" s="347"/>
      <c r="Q165" s="347"/>
      <c r="R165" s="347"/>
      <c r="S165" s="347"/>
      <c r="T165" s="347"/>
      <c r="U165" s="347"/>
      <c r="V165" s="347"/>
      <c r="W165" s="347"/>
      <c r="X165" s="347"/>
      <c r="Y165" s="328"/>
      <c r="Z165" s="329"/>
      <c r="AA165" s="330"/>
    </row>
    <row r="166" spans="1:27" ht="30" customHeight="1">
      <c r="A166" s="352"/>
      <c r="B166" s="347"/>
      <c r="C166" s="347"/>
      <c r="D166" s="347"/>
      <c r="E166" s="347"/>
      <c r="F166" s="347"/>
      <c r="G166" s="347"/>
      <c r="H166" s="347"/>
      <c r="I166" s="347"/>
      <c r="J166" s="347"/>
      <c r="K166" s="347"/>
      <c r="L166" s="347"/>
      <c r="M166" s="347"/>
      <c r="N166" s="347"/>
      <c r="O166" s="347"/>
      <c r="P166" s="347"/>
      <c r="Q166" s="347"/>
      <c r="R166" s="347"/>
      <c r="S166" s="347"/>
      <c r="T166" s="347"/>
      <c r="U166" s="347"/>
      <c r="V166" s="347"/>
      <c r="W166" s="347"/>
      <c r="X166" s="347"/>
      <c r="Y166" s="343"/>
      <c r="Z166" s="344"/>
      <c r="AA166" s="345"/>
    </row>
    <row r="167" spans="1:27" ht="30" customHeight="1">
      <c r="A167" s="351" t="s">
        <v>23</v>
      </c>
      <c r="B167" s="347" t="s">
        <v>316</v>
      </c>
      <c r="C167" s="347"/>
      <c r="D167" s="347"/>
      <c r="E167" s="347"/>
      <c r="F167" s="347"/>
      <c r="G167" s="347"/>
      <c r="H167" s="347"/>
      <c r="I167" s="347"/>
      <c r="J167" s="347"/>
      <c r="K167" s="347"/>
      <c r="L167" s="347"/>
      <c r="M167" s="347"/>
      <c r="N167" s="347"/>
      <c r="O167" s="347"/>
      <c r="P167" s="347"/>
      <c r="Q167" s="347"/>
      <c r="R167" s="347"/>
      <c r="S167" s="347"/>
      <c r="T167" s="347"/>
      <c r="U167" s="347"/>
      <c r="V167" s="347"/>
      <c r="W167" s="347"/>
      <c r="X167" s="347"/>
      <c r="Y167" s="328"/>
      <c r="Z167" s="329"/>
      <c r="AA167" s="330"/>
    </row>
    <row r="168" spans="1:27" ht="30" customHeight="1">
      <c r="A168" s="352"/>
      <c r="B168" s="347"/>
      <c r="C168" s="347"/>
      <c r="D168" s="347"/>
      <c r="E168" s="347"/>
      <c r="F168" s="347"/>
      <c r="G168" s="347"/>
      <c r="H168" s="347"/>
      <c r="I168" s="347"/>
      <c r="J168" s="347"/>
      <c r="K168" s="347"/>
      <c r="L168" s="347"/>
      <c r="M168" s="347"/>
      <c r="N168" s="347"/>
      <c r="O168" s="347"/>
      <c r="P168" s="347"/>
      <c r="Q168" s="347"/>
      <c r="R168" s="347"/>
      <c r="S168" s="347"/>
      <c r="T168" s="347"/>
      <c r="U168" s="347"/>
      <c r="V168" s="347"/>
      <c r="W168" s="347"/>
      <c r="X168" s="347"/>
      <c r="Y168" s="343"/>
      <c r="Z168" s="344"/>
      <c r="AA168" s="345"/>
    </row>
    <row r="169" spans="1:27" ht="15" customHeight="1">
      <c r="A169" s="351" t="s">
        <v>24</v>
      </c>
      <c r="B169" s="347" t="s">
        <v>699</v>
      </c>
      <c r="C169" s="347"/>
      <c r="D169" s="347"/>
      <c r="E169" s="347"/>
      <c r="F169" s="347"/>
      <c r="G169" s="347"/>
      <c r="H169" s="347"/>
      <c r="I169" s="347"/>
      <c r="J169" s="347"/>
      <c r="K169" s="347"/>
      <c r="L169" s="347"/>
      <c r="M169" s="347"/>
      <c r="N169" s="347"/>
      <c r="O169" s="347"/>
      <c r="P169" s="347"/>
      <c r="Q169" s="347"/>
      <c r="R169" s="347"/>
      <c r="S169" s="347"/>
      <c r="T169" s="347"/>
      <c r="U169" s="347"/>
      <c r="V169" s="347"/>
      <c r="W169" s="347"/>
      <c r="X169" s="347"/>
      <c r="Y169" s="328"/>
      <c r="Z169" s="329"/>
      <c r="AA169" s="330"/>
    </row>
    <row r="170" spans="1:27" ht="15" customHeight="1">
      <c r="A170" s="352"/>
      <c r="B170" s="347"/>
      <c r="C170" s="347"/>
      <c r="D170" s="347"/>
      <c r="E170" s="347"/>
      <c r="F170" s="347"/>
      <c r="G170" s="347"/>
      <c r="H170" s="347"/>
      <c r="I170" s="347"/>
      <c r="J170" s="347"/>
      <c r="K170" s="347"/>
      <c r="L170" s="347"/>
      <c r="M170" s="347"/>
      <c r="N170" s="347"/>
      <c r="O170" s="347"/>
      <c r="P170" s="347"/>
      <c r="Q170" s="347"/>
      <c r="R170" s="347"/>
      <c r="S170" s="347"/>
      <c r="T170" s="347"/>
      <c r="U170" s="347"/>
      <c r="V170" s="347"/>
      <c r="W170" s="347"/>
      <c r="X170" s="347"/>
      <c r="Y170" s="343"/>
      <c r="Z170" s="344"/>
      <c r="AA170" s="345"/>
    </row>
    <row r="171" spans="1:27" ht="15" customHeight="1">
      <c r="A171" s="351" t="s">
        <v>25</v>
      </c>
      <c r="B171" s="347" t="s">
        <v>274</v>
      </c>
      <c r="C171" s="347"/>
      <c r="D171" s="347"/>
      <c r="E171" s="347"/>
      <c r="F171" s="347"/>
      <c r="G171" s="347"/>
      <c r="H171" s="347"/>
      <c r="I171" s="347"/>
      <c r="J171" s="347"/>
      <c r="K171" s="347"/>
      <c r="L171" s="347"/>
      <c r="M171" s="347"/>
      <c r="N171" s="347"/>
      <c r="O171" s="347"/>
      <c r="P171" s="347"/>
      <c r="Q171" s="347"/>
      <c r="R171" s="347"/>
      <c r="S171" s="347"/>
      <c r="T171" s="347"/>
      <c r="U171" s="347"/>
      <c r="V171" s="347"/>
      <c r="W171" s="347"/>
      <c r="X171" s="347"/>
      <c r="Y171" s="328"/>
      <c r="Z171" s="329"/>
      <c r="AA171" s="330"/>
    </row>
    <row r="172" spans="1:27" ht="15" customHeight="1">
      <c r="A172" s="352"/>
      <c r="B172" s="347"/>
      <c r="C172" s="347"/>
      <c r="D172" s="347"/>
      <c r="E172" s="347"/>
      <c r="F172" s="347"/>
      <c r="G172" s="347"/>
      <c r="H172" s="347"/>
      <c r="I172" s="347"/>
      <c r="J172" s="347"/>
      <c r="K172" s="347"/>
      <c r="L172" s="347"/>
      <c r="M172" s="347"/>
      <c r="N172" s="347"/>
      <c r="O172" s="347"/>
      <c r="P172" s="347"/>
      <c r="Q172" s="347"/>
      <c r="R172" s="347"/>
      <c r="S172" s="347"/>
      <c r="T172" s="347"/>
      <c r="U172" s="347"/>
      <c r="V172" s="347"/>
      <c r="W172" s="347"/>
      <c r="X172" s="347"/>
      <c r="Y172" s="343"/>
      <c r="Z172" s="344"/>
      <c r="AA172" s="345"/>
    </row>
    <row r="173" spans="1:27" ht="12.75" customHeight="1">
      <c r="C173" s="17"/>
      <c r="Y173" s="1"/>
      <c r="Z173" s="1"/>
      <c r="AA173" s="1"/>
    </row>
    <row r="174" spans="1:27" s="64" customFormat="1" ht="20.149999999999999" customHeight="1">
      <c r="A174" s="16" t="s">
        <v>2</v>
      </c>
      <c r="B174" s="62"/>
      <c r="C174" s="36"/>
      <c r="D174" s="36"/>
      <c r="E174" s="36"/>
      <c r="F174" s="36"/>
      <c r="G174" s="36"/>
      <c r="H174" s="36"/>
      <c r="I174" s="36"/>
      <c r="J174" s="37"/>
      <c r="K174" s="37"/>
      <c r="L174" s="37"/>
      <c r="M174" s="37"/>
      <c r="N174" s="37"/>
      <c r="O174" s="37"/>
      <c r="P174" s="37"/>
      <c r="Q174" s="37"/>
      <c r="R174" s="37"/>
      <c r="S174" s="37"/>
      <c r="T174" s="37"/>
      <c r="U174" s="37"/>
      <c r="V174" s="37"/>
      <c r="W174" s="37"/>
      <c r="Y174" s="60"/>
      <c r="Z174" s="60"/>
      <c r="AA174" s="60"/>
    </row>
    <row r="175" spans="1:27" ht="22.5" customHeight="1">
      <c r="A175" s="351" t="s">
        <v>22</v>
      </c>
      <c r="B175" s="347" t="s">
        <v>319</v>
      </c>
      <c r="C175" s="347"/>
      <c r="D175" s="347"/>
      <c r="E175" s="347"/>
      <c r="F175" s="347"/>
      <c r="G175" s="347"/>
      <c r="H175" s="347"/>
      <c r="I175" s="347"/>
      <c r="J175" s="347"/>
      <c r="K175" s="347"/>
      <c r="L175" s="347"/>
      <c r="M175" s="347"/>
      <c r="N175" s="347"/>
      <c r="O175" s="347"/>
      <c r="P175" s="347"/>
      <c r="Q175" s="347"/>
      <c r="R175" s="347"/>
      <c r="S175" s="347"/>
      <c r="T175" s="347"/>
      <c r="U175" s="347"/>
      <c r="V175" s="347"/>
      <c r="W175" s="347"/>
      <c r="X175" s="347"/>
      <c r="Y175" s="328"/>
      <c r="Z175" s="329"/>
      <c r="AA175" s="330"/>
    </row>
    <row r="176" spans="1:27" ht="22.5" customHeight="1">
      <c r="A176" s="352"/>
      <c r="B176" s="347"/>
      <c r="C176" s="347"/>
      <c r="D176" s="347"/>
      <c r="E176" s="347"/>
      <c r="F176" s="347"/>
      <c r="G176" s="347"/>
      <c r="H176" s="347"/>
      <c r="I176" s="347"/>
      <c r="J176" s="347"/>
      <c r="K176" s="347"/>
      <c r="L176" s="347"/>
      <c r="M176" s="347"/>
      <c r="N176" s="347"/>
      <c r="O176" s="347"/>
      <c r="P176" s="347"/>
      <c r="Q176" s="347"/>
      <c r="R176" s="347"/>
      <c r="S176" s="347"/>
      <c r="T176" s="347"/>
      <c r="U176" s="347"/>
      <c r="V176" s="347"/>
      <c r="W176" s="347"/>
      <c r="X176" s="347"/>
      <c r="Y176" s="343"/>
      <c r="Z176" s="344"/>
      <c r="AA176" s="345"/>
    </row>
    <row r="177" spans="1:27" ht="12.75" customHeight="1">
      <c r="A177" s="34"/>
      <c r="B177" s="59"/>
      <c r="C177" s="37"/>
      <c r="D177" s="36"/>
      <c r="E177" s="36"/>
      <c r="F177" s="36"/>
      <c r="G177" s="36"/>
      <c r="H177" s="36"/>
      <c r="I177" s="36"/>
      <c r="J177" s="37"/>
      <c r="K177" s="37"/>
      <c r="L177" s="37"/>
      <c r="M177" s="37"/>
      <c r="N177" s="37"/>
      <c r="O177" s="37"/>
      <c r="P177" s="37"/>
      <c r="Q177" s="37"/>
      <c r="R177" s="37"/>
      <c r="S177" s="37"/>
      <c r="T177" s="37"/>
      <c r="U177" s="37"/>
      <c r="V177" s="37"/>
      <c r="W177" s="37"/>
      <c r="Y177" s="291"/>
      <c r="Z177" s="291"/>
      <c r="AA177" s="291"/>
    </row>
    <row r="178" spans="1:27" s="64" customFormat="1" ht="20.149999999999999" customHeight="1">
      <c r="A178" s="16" t="s">
        <v>320</v>
      </c>
      <c r="B178" s="62"/>
      <c r="C178" s="36"/>
      <c r="D178" s="36"/>
      <c r="E178" s="36"/>
      <c r="F178" s="36"/>
      <c r="G178" s="36"/>
      <c r="H178" s="36"/>
      <c r="I178" s="36"/>
      <c r="J178" s="37"/>
      <c r="K178" s="37"/>
      <c r="L178" s="37"/>
      <c r="M178" s="37"/>
      <c r="N178" s="37"/>
      <c r="O178" s="37"/>
      <c r="P178" s="37"/>
      <c r="Q178" s="37"/>
      <c r="R178" s="37"/>
      <c r="S178" s="37"/>
      <c r="T178" s="37"/>
      <c r="U178" s="37"/>
      <c r="V178" s="37"/>
      <c r="W178" s="37"/>
      <c r="Y178" s="60"/>
      <c r="Z178" s="60"/>
      <c r="AA178" s="300"/>
    </row>
    <row r="179" spans="1:27" ht="45" customHeight="1">
      <c r="A179" s="292" t="s">
        <v>22</v>
      </c>
      <c r="B179" s="347" t="s">
        <v>288</v>
      </c>
      <c r="C179" s="347"/>
      <c r="D179" s="347"/>
      <c r="E179" s="347"/>
      <c r="F179" s="347"/>
      <c r="G179" s="347"/>
      <c r="H179" s="347"/>
      <c r="I179" s="347"/>
      <c r="J179" s="347"/>
      <c r="K179" s="347"/>
      <c r="L179" s="347"/>
      <c r="M179" s="347"/>
      <c r="N179" s="347"/>
      <c r="O179" s="347"/>
      <c r="P179" s="347"/>
      <c r="Q179" s="347"/>
      <c r="R179" s="347"/>
      <c r="S179" s="347"/>
      <c r="T179" s="347"/>
      <c r="U179" s="347"/>
      <c r="V179" s="347"/>
      <c r="W179" s="347"/>
      <c r="X179" s="347"/>
      <c r="Y179" s="328"/>
      <c r="Z179" s="329"/>
      <c r="AA179" s="330"/>
    </row>
    <row r="180" spans="1:27" ht="30" customHeight="1">
      <c r="A180" s="292" t="s">
        <v>23</v>
      </c>
      <c r="B180" s="347" t="s">
        <v>202</v>
      </c>
      <c r="C180" s="347"/>
      <c r="D180" s="347"/>
      <c r="E180" s="347"/>
      <c r="F180" s="347"/>
      <c r="G180" s="347"/>
      <c r="H180" s="347"/>
      <c r="I180" s="347"/>
      <c r="J180" s="347"/>
      <c r="K180" s="347"/>
      <c r="L180" s="347"/>
      <c r="M180" s="347"/>
      <c r="N180" s="347"/>
      <c r="O180" s="347"/>
      <c r="P180" s="347"/>
      <c r="Q180" s="347"/>
      <c r="R180" s="347"/>
      <c r="S180" s="347"/>
      <c r="T180" s="347"/>
      <c r="U180" s="347"/>
      <c r="V180" s="347"/>
      <c r="W180" s="347"/>
      <c r="X180" s="347"/>
      <c r="Y180" s="328"/>
      <c r="Z180" s="329"/>
      <c r="AA180" s="330"/>
    </row>
    <row r="181" spans="1:27" s="23" customFormat="1" ht="30" customHeight="1">
      <c r="A181" s="292" t="s">
        <v>24</v>
      </c>
      <c r="B181" s="347" t="s">
        <v>199</v>
      </c>
      <c r="C181" s="347"/>
      <c r="D181" s="347"/>
      <c r="E181" s="347"/>
      <c r="F181" s="347"/>
      <c r="G181" s="347"/>
      <c r="H181" s="347"/>
      <c r="I181" s="347"/>
      <c r="J181" s="347"/>
      <c r="K181" s="347"/>
      <c r="L181" s="347"/>
      <c r="M181" s="347"/>
      <c r="N181" s="347"/>
      <c r="O181" s="347"/>
      <c r="P181" s="347"/>
      <c r="Q181" s="347"/>
      <c r="R181" s="347"/>
      <c r="S181" s="347"/>
      <c r="T181" s="347"/>
      <c r="U181" s="347"/>
      <c r="V181" s="347"/>
      <c r="W181" s="347"/>
      <c r="X181" s="347"/>
      <c r="Y181" s="550"/>
      <c r="Z181" s="551"/>
      <c r="AA181" s="552"/>
    </row>
    <row r="182" spans="1:27" s="23" customFormat="1" ht="30" customHeight="1">
      <c r="A182" s="298" t="s">
        <v>25</v>
      </c>
      <c r="B182" s="347" t="s">
        <v>200</v>
      </c>
      <c r="C182" s="347"/>
      <c r="D182" s="347"/>
      <c r="E182" s="347"/>
      <c r="F182" s="347"/>
      <c r="G182" s="347"/>
      <c r="H182" s="347"/>
      <c r="I182" s="347"/>
      <c r="J182" s="347"/>
      <c r="K182" s="347"/>
      <c r="L182" s="347"/>
      <c r="M182" s="347"/>
      <c r="N182" s="347"/>
      <c r="O182" s="347"/>
      <c r="P182" s="347"/>
      <c r="Q182" s="347"/>
      <c r="R182" s="347"/>
      <c r="S182" s="347"/>
      <c r="T182" s="347"/>
      <c r="U182" s="347"/>
      <c r="V182" s="347"/>
      <c r="W182" s="347"/>
      <c r="X182" s="347"/>
      <c r="Y182" s="431"/>
      <c r="Z182" s="431"/>
      <c r="AA182" s="431"/>
    </row>
    <row r="183" spans="1:27" s="23" customFormat="1" ht="12.75" customHeight="1">
      <c r="A183" s="59"/>
      <c r="B183" s="59"/>
      <c r="C183" s="77"/>
      <c r="D183" s="77"/>
      <c r="E183" s="77"/>
      <c r="F183" s="77"/>
      <c r="G183" s="77"/>
      <c r="H183" s="77"/>
      <c r="I183" s="77"/>
      <c r="J183" s="77"/>
      <c r="K183" s="77"/>
      <c r="L183" s="77"/>
      <c r="M183" s="77"/>
      <c r="N183" s="77"/>
      <c r="O183" s="77"/>
      <c r="P183" s="77"/>
      <c r="Q183" s="77"/>
      <c r="R183" s="77"/>
      <c r="S183" s="77"/>
      <c r="T183" s="77"/>
      <c r="U183" s="77"/>
      <c r="V183" s="77"/>
      <c r="W183" s="77"/>
      <c r="X183" s="77"/>
      <c r="Y183" s="78"/>
      <c r="Z183" s="78"/>
      <c r="AA183" s="78"/>
    </row>
    <row r="184" spans="1:27" s="64" customFormat="1" ht="20.149999999999999" customHeight="1">
      <c r="A184" s="16" t="s">
        <v>321</v>
      </c>
      <c r="B184" s="62"/>
      <c r="C184" s="63"/>
      <c r="D184" s="63"/>
      <c r="E184" s="63"/>
      <c r="F184" s="63"/>
      <c r="G184" s="63"/>
      <c r="H184" s="63"/>
      <c r="I184" s="63"/>
      <c r="Y184" s="60"/>
      <c r="Z184" s="60"/>
      <c r="AA184" s="60"/>
    </row>
    <row r="185" spans="1:27" ht="15" customHeight="1">
      <c r="A185" s="351" t="s">
        <v>22</v>
      </c>
      <c r="B185" s="347" t="s">
        <v>322</v>
      </c>
      <c r="C185" s="347"/>
      <c r="D185" s="347"/>
      <c r="E185" s="347"/>
      <c r="F185" s="347"/>
      <c r="G185" s="347"/>
      <c r="H185" s="347"/>
      <c r="I185" s="347"/>
      <c r="J185" s="347"/>
      <c r="K185" s="347"/>
      <c r="L185" s="347"/>
      <c r="M185" s="347"/>
      <c r="N185" s="347"/>
      <c r="O185" s="347"/>
      <c r="P185" s="347"/>
      <c r="Q185" s="347"/>
      <c r="R185" s="347"/>
      <c r="S185" s="347"/>
      <c r="T185" s="347"/>
      <c r="U185" s="347"/>
      <c r="V185" s="347"/>
      <c r="W185" s="347"/>
      <c r="X185" s="347"/>
      <c r="Y185" s="328"/>
      <c r="Z185" s="329"/>
      <c r="AA185" s="330"/>
    </row>
    <row r="186" spans="1:27" ht="15" customHeight="1">
      <c r="A186" s="352"/>
      <c r="B186" s="347"/>
      <c r="C186" s="347"/>
      <c r="D186" s="347"/>
      <c r="E186" s="347"/>
      <c r="F186" s="347"/>
      <c r="G186" s="347"/>
      <c r="H186" s="347"/>
      <c r="I186" s="347"/>
      <c r="J186" s="347"/>
      <c r="K186" s="347"/>
      <c r="L186" s="347"/>
      <c r="M186" s="347"/>
      <c r="N186" s="347"/>
      <c r="O186" s="347"/>
      <c r="P186" s="347"/>
      <c r="Q186" s="347"/>
      <c r="R186" s="347"/>
      <c r="S186" s="347"/>
      <c r="T186" s="347"/>
      <c r="U186" s="347"/>
      <c r="V186" s="347"/>
      <c r="W186" s="347"/>
      <c r="X186" s="347"/>
      <c r="Y186" s="343"/>
      <c r="Z186" s="344"/>
      <c r="AA186" s="345"/>
    </row>
    <row r="187" spans="1:27" ht="15" customHeight="1">
      <c r="A187" s="351" t="s">
        <v>23</v>
      </c>
      <c r="B187" s="347" t="s">
        <v>250</v>
      </c>
      <c r="C187" s="347"/>
      <c r="D187" s="347"/>
      <c r="E187" s="347"/>
      <c r="F187" s="347"/>
      <c r="G187" s="347"/>
      <c r="H187" s="347"/>
      <c r="I187" s="347"/>
      <c r="J187" s="347"/>
      <c r="K187" s="347"/>
      <c r="L187" s="347"/>
      <c r="M187" s="347"/>
      <c r="N187" s="347"/>
      <c r="O187" s="347"/>
      <c r="P187" s="347"/>
      <c r="Q187" s="347"/>
      <c r="R187" s="347"/>
      <c r="S187" s="347"/>
      <c r="T187" s="347"/>
      <c r="U187" s="347"/>
      <c r="V187" s="347"/>
      <c r="W187" s="347"/>
      <c r="X187" s="347"/>
      <c r="Y187" s="328"/>
      <c r="Z187" s="329"/>
      <c r="AA187" s="330"/>
    </row>
    <row r="188" spans="1:27" ht="15" customHeight="1">
      <c r="A188" s="352"/>
      <c r="B188" s="347"/>
      <c r="C188" s="347"/>
      <c r="D188" s="347"/>
      <c r="E188" s="347"/>
      <c r="F188" s="347"/>
      <c r="G188" s="347"/>
      <c r="H188" s="347"/>
      <c r="I188" s="347"/>
      <c r="J188" s="347"/>
      <c r="K188" s="347"/>
      <c r="L188" s="347"/>
      <c r="M188" s="347"/>
      <c r="N188" s="347"/>
      <c r="O188" s="347"/>
      <c r="P188" s="347"/>
      <c r="Q188" s="347"/>
      <c r="R188" s="347"/>
      <c r="S188" s="347"/>
      <c r="T188" s="347"/>
      <c r="U188" s="347"/>
      <c r="V188" s="347"/>
      <c r="W188" s="347"/>
      <c r="X188" s="347"/>
      <c r="Y188" s="331"/>
      <c r="Z188" s="332"/>
      <c r="AA188" s="333"/>
    </row>
    <row r="189" spans="1:27" ht="10.5" customHeight="1">
      <c r="A189" s="351" t="s">
        <v>24</v>
      </c>
      <c r="B189" s="347" t="s">
        <v>201</v>
      </c>
      <c r="C189" s="347"/>
      <c r="D189" s="347"/>
      <c r="E189" s="347"/>
      <c r="F189" s="347"/>
      <c r="G189" s="347"/>
      <c r="H189" s="347"/>
      <c r="I189" s="347"/>
      <c r="J189" s="347"/>
      <c r="K189" s="347"/>
      <c r="L189" s="347"/>
      <c r="M189" s="347"/>
      <c r="N189" s="347"/>
      <c r="O189" s="347"/>
      <c r="P189" s="347"/>
      <c r="Q189" s="347"/>
      <c r="R189" s="347"/>
      <c r="S189" s="347"/>
      <c r="T189" s="347"/>
      <c r="U189" s="347"/>
      <c r="V189" s="347"/>
      <c r="W189" s="347"/>
      <c r="X189" s="347"/>
      <c r="Y189" s="328"/>
      <c r="Z189" s="329"/>
      <c r="AA189" s="330"/>
    </row>
    <row r="190" spans="1:27" ht="10.5" customHeight="1">
      <c r="A190" s="352"/>
      <c r="B190" s="347"/>
      <c r="C190" s="347"/>
      <c r="D190" s="347"/>
      <c r="E190" s="347"/>
      <c r="F190" s="347"/>
      <c r="G190" s="347"/>
      <c r="H190" s="347"/>
      <c r="I190" s="347"/>
      <c r="J190" s="347"/>
      <c r="K190" s="347"/>
      <c r="L190" s="347"/>
      <c r="M190" s="347"/>
      <c r="N190" s="347"/>
      <c r="O190" s="347"/>
      <c r="P190" s="347"/>
      <c r="Q190" s="347"/>
      <c r="R190" s="347"/>
      <c r="S190" s="347"/>
      <c r="T190" s="347"/>
      <c r="U190" s="347"/>
      <c r="V190" s="347"/>
      <c r="W190" s="347"/>
      <c r="X190" s="347"/>
      <c r="Y190" s="343"/>
      <c r="Z190" s="344"/>
      <c r="AA190" s="345"/>
    </row>
    <row r="191" spans="1:27" ht="15" customHeight="1">
      <c r="A191" s="351" t="s">
        <v>25</v>
      </c>
      <c r="B191" s="347" t="s">
        <v>60</v>
      </c>
      <c r="C191" s="347"/>
      <c r="D191" s="347"/>
      <c r="E191" s="347"/>
      <c r="F191" s="347"/>
      <c r="G191" s="347"/>
      <c r="H191" s="347"/>
      <c r="I191" s="347"/>
      <c r="J191" s="347"/>
      <c r="K191" s="347"/>
      <c r="L191" s="347"/>
      <c r="M191" s="347"/>
      <c r="N191" s="347"/>
      <c r="O191" s="347"/>
      <c r="P191" s="347"/>
      <c r="Q191" s="347"/>
      <c r="R191" s="347"/>
      <c r="S191" s="347"/>
      <c r="T191" s="347"/>
      <c r="U191" s="347"/>
      <c r="V191" s="347"/>
      <c r="W191" s="347"/>
      <c r="X191" s="347"/>
      <c r="Y191" s="328"/>
      <c r="Z191" s="329"/>
      <c r="AA191" s="330"/>
    </row>
    <row r="192" spans="1:27" ht="15" customHeight="1">
      <c r="A192" s="352"/>
      <c r="B192" s="347"/>
      <c r="C192" s="347"/>
      <c r="D192" s="347"/>
      <c r="E192" s="347"/>
      <c r="F192" s="347"/>
      <c r="G192" s="347"/>
      <c r="H192" s="347"/>
      <c r="I192" s="347"/>
      <c r="J192" s="347"/>
      <c r="K192" s="347"/>
      <c r="L192" s="347"/>
      <c r="M192" s="347"/>
      <c r="N192" s="347"/>
      <c r="O192" s="347"/>
      <c r="P192" s="347"/>
      <c r="Q192" s="347"/>
      <c r="R192" s="347"/>
      <c r="S192" s="347"/>
      <c r="T192" s="347"/>
      <c r="U192" s="347"/>
      <c r="V192" s="347"/>
      <c r="W192" s="347"/>
      <c r="X192" s="347"/>
      <c r="Y192" s="343"/>
      <c r="Z192" s="344"/>
      <c r="AA192" s="345"/>
    </row>
    <row r="193" spans="1:27" s="23" customFormat="1" ht="30" customHeight="1">
      <c r="A193" s="298" t="s">
        <v>26</v>
      </c>
      <c r="B193" s="347" t="s">
        <v>570</v>
      </c>
      <c r="C193" s="347"/>
      <c r="D193" s="347"/>
      <c r="E193" s="347"/>
      <c r="F193" s="347"/>
      <c r="G193" s="347"/>
      <c r="H193" s="347"/>
      <c r="I193" s="347"/>
      <c r="J193" s="347"/>
      <c r="K193" s="347"/>
      <c r="L193" s="347"/>
      <c r="M193" s="347"/>
      <c r="N193" s="347"/>
      <c r="O193" s="347"/>
      <c r="P193" s="347"/>
      <c r="Q193" s="347"/>
      <c r="R193" s="347"/>
      <c r="S193" s="347"/>
      <c r="T193" s="347"/>
      <c r="U193" s="347"/>
      <c r="V193" s="347"/>
      <c r="W193" s="347"/>
      <c r="X193" s="347"/>
      <c r="Y193" s="431"/>
      <c r="Z193" s="431"/>
      <c r="AA193" s="431"/>
    </row>
    <row r="194" spans="1:27" s="23" customFormat="1" ht="30" customHeight="1">
      <c r="A194" s="298" t="s">
        <v>27</v>
      </c>
      <c r="B194" s="347" t="s">
        <v>571</v>
      </c>
      <c r="C194" s="347"/>
      <c r="D194" s="347"/>
      <c r="E194" s="347"/>
      <c r="F194" s="347"/>
      <c r="G194" s="347"/>
      <c r="H194" s="347"/>
      <c r="I194" s="347"/>
      <c r="J194" s="347"/>
      <c r="K194" s="347"/>
      <c r="L194" s="347"/>
      <c r="M194" s="347"/>
      <c r="N194" s="347"/>
      <c r="O194" s="347"/>
      <c r="P194" s="347"/>
      <c r="Q194" s="347"/>
      <c r="R194" s="347"/>
      <c r="S194" s="347"/>
      <c r="T194" s="347"/>
      <c r="U194" s="347"/>
      <c r="V194" s="347"/>
      <c r="W194" s="347"/>
      <c r="X194" s="347"/>
      <c r="Y194" s="431"/>
      <c r="Z194" s="431"/>
      <c r="AA194" s="431"/>
    </row>
    <row r="195" spans="1:27" ht="13.5" customHeight="1">
      <c r="A195" s="34"/>
      <c r="B195" s="59"/>
      <c r="C195" s="37"/>
      <c r="D195" s="36"/>
      <c r="E195" s="36"/>
      <c r="F195" s="36"/>
      <c r="G195" s="36"/>
      <c r="H195" s="36"/>
      <c r="I195" s="36"/>
      <c r="J195" s="37"/>
      <c r="K195" s="37"/>
      <c r="L195" s="37"/>
      <c r="M195" s="37"/>
      <c r="N195" s="37"/>
      <c r="O195" s="37"/>
      <c r="P195" s="37"/>
      <c r="Q195" s="37"/>
      <c r="R195" s="37"/>
      <c r="S195" s="37"/>
      <c r="T195" s="37"/>
      <c r="U195" s="37"/>
      <c r="V195" s="37"/>
      <c r="W195" s="37"/>
      <c r="Y195" s="291"/>
      <c r="Z195" s="291"/>
      <c r="AA195" s="291"/>
    </row>
    <row r="196" spans="1:27" s="64" customFormat="1" ht="20.149999999999999" customHeight="1">
      <c r="A196" s="16" t="s">
        <v>700</v>
      </c>
      <c r="B196" s="62"/>
      <c r="C196" s="63"/>
      <c r="D196" s="63"/>
      <c r="E196" s="63"/>
      <c r="F196" s="63"/>
      <c r="G196" s="63"/>
      <c r="H196" s="63"/>
      <c r="I196" s="63"/>
      <c r="N196" s="64" t="s">
        <v>203</v>
      </c>
      <c r="Y196" s="60"/>
      <c r="Z196" s="60"/>
      <c r="AA196" s="60"/>
    </row>
    <row r="197" spans="1:27" ht="22.5" customHeight="1">
      <c r="A197" s="351" t="s">
        <v>22</v>
      </c>
      <c r="B197" s="347" t="s">
        <v>324</v>
      </c>
      <c r="C197" s="347"/>
      <c r="D197" s="347"/>
      <c r="E197" s="347"/>
      <c r="F197" s="347"/>
      <c r="G197" s="347"/>
      <c r="H197" s="347"/>
      <c r="I197" s="347"/>
      <c r="J197" s="347"/>
      <c r="K197" s="347"/>
      <c r="L197" s="347"/>
      <c r="M197" s="347"/>
      <c r="N197" s="347"/>
      <c r="O197" s="347"/>
      <c r="P197" s="347"/>
      <c r="Q197" s="347"/>
      <c r="R197" s="347"/>
      <c r="S197" s="347"/>
      <c r="T197" s="347"/>
      <c r="U197" s="347"/>
      <c r="V197" s="347"/>
      <c r="W197" s="347"/>
      <c r="X197" s="347"/>
      <c r="Y197" s="328"/>
      <c r="Z197" s="329"/>
      <c r="AA197" s="330"/>
    </row>
    <row r="198" spans="1:27" ht="22.5" customHeight="1">
      <c r="A198" s="352"/>
      <c r="B198" s="347"/>
      <c r="C198" s="347"/>
      <c r="D198" s="347"/>
      <c r="E198" s="347"/>
      <c r="F198" s="347"/>
      <c r="G198" s="347"/>
      <c r="H198" s="347"/>
      <c r="I198" s="347"/>
      <c r="J198" s="347"/>
      <c r="K198" s="347"/>
      <c r="L198" s="347"/>
      <c r="M198" s="347"/>
      <c r="N198" s="347"/>
      <c r="O198" s="347"/>
      <c r="P198" s="347"/>
      <c r="Q198" s="347"/>
      <c r="R198" s="347"/>
      <c r="S198" s="347"/>
      <c r="T198" s="347"/>
      <c r="U198" s="347"/>
      <c r="V198" s="347"/>
      <c r="W198" s="347"/>
      <c r="X198" s="347"/>
      <c r="Y198" s="343"/>
      <c r="Z198" s="344"/>
      <c r="AA198" s="345"/>
    </row>
    <row r="199" spans="1:27" ht="15" customHeight="1">
      <c r="A199" s="351" t="s">
        <v>23</v>
      </c>
      <c r="B199" s="347" t="s">
        <v>323</v>
      </c>
      <c r="C199" s="347"/>
      <c r="D199" s="347"/>
      <c r="E199" s="347"/>
      <c r="F199" s="347"/>
      <c r="G199" s="347"/>
      <c r="H199" s="347"/>
      <c r="I199" s="347"/>
      <c r="J199" s="347"/>
      <c r="K199" s="347"/>
      <c r="L199" s="347"/>
      <c r="M199" s="347"/>
      <c r="N199" s="347"/>
      <c r="O199" s="347"/>
      <c r="P199" s="347"/>
      <c r="Q199" s="347"/>
      <c r="R199" s="347"/>
      <c r="S199" s="347"/>
      <c r="T199" s="347"/>
      <c r="U199" s="347"/>
      <c r="V199" s="347"/>
      <c r="W199" s="347"/>
      <c r="X199" s="347"/>
      <c r="Y199" s="328"/>
      <c r="Z199" s="329"/>
      <c r="AA199" s="330"/>
    </row>
    <row r="200" spans="1:27" ht="15" customHeight="1">
      <c r="A200" s="352"/>
      <c r="B200" s="347"/>
      <c r="C200" s="347"/>
      <c r="D200" s="347"/>
      <c r="E200" s="347"/>
      <c r="F200" s="347"/>
      <c r="G200" s="347"/>
      <c r="H200" s="347"/>
      <c r="I200" s="347"/>
      <c r="J200" s="347"/>
      <c r="K200" s="347"/>
      <c r="L200" s="347"/>
      <c r="M200" s="347"/>
      <c r="N200" s="347"/>
      <c r="O200" s="347"/>
      <c r="P200" s="347"/>
      <c r="Q200" s="347"/>
      <c r="R200" s="347"/>
      <c r="S200" s="347"/>
      <c r="T200" s="347"/>
      <c r="U200" s="347"/>
      <c r="V200" s="347"/>
      <c r="W200" s="347"/>
      <c r="X200" s="347"/>
      <c r="Y200" s="331"/>
      <c r="Z200" s="332"/>
      <c r="AA200" s="333"/>
    </row>
    <row r="201" spans="1:27" ht="22.5" customHeight="1">
      <c r="A201" s="351" t="s">
        <v>24</v>
      </c>
      <c r="B201" s="347" t="s">
        <v>325</v>
      </c>
      <c r="C201" s="347"/>
      <c r="D201" s="347"/>
      <c r="E201" s="347"/>
      <c r="F201" s="347"/>
      <c r="G201" s="347"/>
      <c r="H201" s="347"/>
      <c r="I201" s="347"/>
      <c r="J201" s="347"/>
      <c r="K201" s="347"/>
      <c r="L201" s="347"/>
      <c r="M201" s="347"/>
      <c r="N201" s="347"/>
      <c r="O201" s="347"/>
      <c r="P201" s="347"/>
      <c r="Q201" s="347"/>
      <c r="R201" s="347"/>
      <c r="S201" s="347"/>
      <c r="T201" s="347"/>
      <c r="U201" s="347"/>
      <c r="V201" s="347"/>
      <c r="W201" s="347"/>
      <c r="X201" s="347"/>
      <c r="Y201" s="328"/>
      <c r="Z201" s="329"/>
      <c r="AA201" s="330"/>
    </row>
    <row r="202" spans="1:27" ht="22.5" customHeight="1">
      <c r="A202" s="352"/>
      <c r="B202" s="347"/>
      <c r="C202" s="347"/>
      <c r="D202" s="347"/>
      <c r="E202" s="347"/>
      <c r="F202" s="347"/>
      <c r="G202" s="347"/>
      <c r="H202" s="347"/>
      <c r="I202" s="347"/>
      <c r="J202" s="347"/>
      <c r="K202" s="347"/>
      <c r="L202" s="347"/>
      <c r="M202" s="347"/>
      <c r="N202" s="347"/>
      <c r="O202" s="347"/>
      <c r="P202" s="347"/>
      <c r="Q202" s="347"/>
      <c r="R202" s="347"/>
      <c r="S202" s="347"/>
      <c r="T202" s="347"/>
      <c r="U202" s="347"/>
      <c r="V202" s="347"/>
      <c r="W202" s="347"/>
      <c r="X202" s="347"/>
      <c r="Y202" s="343"/>
      <c r="Z202" s="344"/>
      <c r="AA202" s="345"/>
    </row>
    <row r="203" spans="1:27" ht="15" customHeight="1">
      <c r="A203" s="351" t="s">
        <v>25</v>
      </c>
      <c r="B203" s="347" t="s">
        <v>326</v>
      </c>
      <c r="C203" s="347"/>
      <c r="D203" s="347"/>
      <c r="E203" s="347"/>
      <c r="F203" s="347"/>
      <c r="G203" s="347"/>
      <c r="H203" s="347"/>
      <c r="I203" s="347"/>
      <c r="J203" s="347"/>
      <c r="K203" s="347"/>
      <c r="L203" s="347"/>
      <c r="M203" s="347"/>
      <c r="N203" s="347"/>
      <c r="O203" s="347"/>
      <c r="P203" s="347"/>
      <c r="Q203" s="347"/>
      <c r="R203" s="347"/>
      <c r="S203" s="347"/>
      <c r="T203" s="347"/>
      <c r="U203" s="347"/>
      <c r="V203" s="347"/>
      <c r="W203" s="347"/>
      <c r="X203" s="347"/>
      <c r="Y203" s="328"/>
      <c r="Z203" s="329"/>
      <c r="AA203" s="330"/>
    </row>
    <row r="204" spans="1:27" ht="15" customHeight="1">
      <c r="A204" s="352"/>
      <c r="B204" s="347"/>
      <c r="C204" s="347"/>
      <c r="D204" s="347"/>
      <c r="E204" s="347"/>
      <c r="F204" s="347"/>
      <c r="G204" s="347"/>
      <c r="H204" s="347"/>
      <c r="I204" s="347"/>
      <c r="J204" s="347"/>
      <c r="K204" s="347"/>
      <c r="L204" s="347"/>
      <c r="M204" s="347"/>
      <c r="N204" s="347"/>
      <c r="O204" s="347"/>
      <c r="P204" s="347"/>
      <c r="Q204" s="347"/>
      <c r="R204" s="347"/>
      <c r="S204" s="347"/>
      <c r="T204" s="347"/>
      <c r="U204" s="347"/>
      <c r="V204" s="347"/>
      <c r="W204" s="347"/>
      <c r="X204" s="347"/>
      <c r="Y204" s="343"/>
      <c r="Z204" s="344"/>
      <c r="AA204" s="345"/>
    </row>
    <row r="205" spans="1:27" ht="13.5" customHeight="1">
      <c r="A205" s="34"/>
      <c r="B205" s="59"/>
      <c r="C205" s="37"/>
      <c r="D205" s="36"/>
      <c r="E205" s="36"/>
      <c r="F205" s="36"/>
      <c r="G205" s="36"/>
      <c r="H205" s="36"/>
      <c r="I205" s="36"/>
      <c r="J205" s="37"/>
      <c r="K205" s="37"/>
      <c r="L205" s="37"/>
      <c r="M205" s="37"/>
      <c r="N205" s="37"/>
      <c r="O205" s="37"/>
      <c r="P205" s="37"/>
      <c r="Q205" s="37"/>
      <c r="R205" s="37"/>
      <c r="S205" s="37"/>
      <c r="T205" s="37"/>
      <c r="U205" s="37"/>
      <c r="V205" s="37"/>
      <c r="W205" s="37"/>
      <c r="Y205" s="291"/>
      <c r="Z205" s="291"/>
      <c r="AA205" s="291"/>
    </row>
    <row r="206" spans="1:27" s="23" customFormat="1" ht="23.5">
      <c r="A206" s="16" t="s">
        <v>327</v>
      </c>
      <c r="O206" s="64" t="s">
        <v>203</v>
      </c>
      <c r="Y206" s="79"/>
      <c r="Z206" s="79"/>
      <c r="AA206" s="79"/>
    </row>
    <row r="207" spans="1:27" s="23" customFormat="1" ht="39" customHeight="1">
      <c r="A207" s="351" t="s">
        <v>22</v>
      </c>
      <c r="B207" s="347" t="s">
        <v>522</v>
      </c>
      <c r="C207" s="347"/>
      <c r="D207" s="347"/>
      <c r="E207" s="347"/>
      <c r="F207" s="347"/>
      <c r="G207" s="347"/>
      <c r="H207" s="347"/>
      <c r="I207" s="347"/>
      <c r="J207" s="347"/>
      <c r="K207" s="347"/>
      <c r="L207" s="347"/>
      <c r="M207" s="347"/>
      <c r="N207" s="347"/>
      <c r="O207" s="347"/>
      <c r="P207" s="347"/>
      <c r="Q207" s="347"/>
      <c r="R207" s="347"/>
      <c r="S207" s="347"/>
      <c r="T207" s="347"/>
      <c r="U207" s="347"/>
      <c r="V207" s="347"/>
      <c r="W207" s="347"/>
      <c r="X207" s="347"/>
      <c r="Y207" s="550"/>
      <c r="Z207" s="551"/>
      <c r="AA207" s="552"/>
    </row>
    <row r="208" spans="1:27" s="23" customFormat="1" ht="39.75" customHeight="1">
      <c r="A208" s="352"/>
      <c r="B208" s="347"/>
      <c r="C208" s="347"/>
      <c r="D208" s="347"/>
      <c r="E208" s="347"/>
      <c r="F208" s="347"/>
      <c r="G208" s="347"/>
      <c r="H208" s="347"/>
      <c r="I208" s="347"/>
      <c r="J208" s="347"/>
      <c r="K208" s="347"/>
      <c r="L208" s="347"/>
      <c r="M208" s="347"/>
      <c r="N208" s="347"/>
      <c r="O208" s="347"/>
      <c r="P208" s="347"/>
      <c r="Q208" s="347"/>
      <c r="R208" s="347"/>
      <c r="S208" s="347"/>
      <c r="T208" s="347"/>
      <c r="U208" s="347"/>
      <c r="V208" s="347"/>
      <c r="W208" s="347"/>
      <c r="X208" s="347"/>
      <c r="Y208" s="553"/>
      <c r="Z208" s="554"/>
      <c r="AA208" s="555"/>
    </row>
    <row r="209" spans="1:27" s="23" customFormat="1" ht="15" customHeight="1">
      <c r="A209" s="351" t="s">
        <v>23</v>
      </c>
      <c r="B209" s="347" t="s">
        <v>523</v>
      </c>
      <c r="C209" s="347"/>
      <c r="D209" s="347"/>
      <c r="E209" s="347"/>
      <c r="F209" s="347"/>
      <c r="G209" s="347"/>
      <c r="H209" s="347"/>
      <c r="I209" s="347"/>
      <c r="J209" s="347"/>
      <c r="K209" s="347"/>
      <c r="L209" s="347"/>
      <c r="M209" s="347"/>
      <c r="N209" s="347"/>
      <c r="O209" s="347"/>
      <c r="P209" s="347"/>
      <c r="Q209" s="347"/>
      <c r="R209" s="347"/>
      <c r="S209" s="347"/>
      <c r="T209" s="347"/>
      <c r="U209" s="347"/>
      <c r="V209" s="347"/>
      <c r="W209" s="347"/>
      <c r="X209" s="347"/>
      <c r="Y209" s="550"/>
      <c r="Z209" s="551"/>
      <c r="AA209" s="552"/>
    </row>
    <row r="210" spans="1:27" s="23" customFormat="1" ht="15" customHeight="1">
      <c r="A210" s="352"/>
      <c r="B210" s="347"/>
      <c r="C210" s="347"/>
      <c r="D210" s="347"/>
      <c r="E210" s="347"/>
      <c r="F210" s="347"/>
      <c r="G210" s="347"/>
      <c r="H210" s="347"/>
      <c r="I210" s="347"/>
      <c r="J210" s="347"/>
      <c r="K210" s="347"/>
      <c r="L210" s="347"/>
      <c r="M210" s="347"/>
      <c r="N210" s="347"/>
      <c r="O210" s="347"/>
      <c r="P210" s="347"/>
      <c r="Q210" s="347"/>
      <c r="R210" s="347"/>
      <c r="S210" s="347"/>
      <c r="T210" s="347"/>
      <c r="U210" s="347"/>
      <c r="V210" s="347"/>
      <c r="W210" s="347"/>
      <c r="X210" s="347"/>
      <c r="Y210" s="553"/>
      <c r="Z210" s="554"/>
      <c r="AA210" s="555"/>
    </row>
    <row r="211" spans="1:27" s="23" customFormat="1" ht="12.75" customHeight="1">
      <c r="A211" s="59"/>
      <c r="B211" s="59"/>
      <c r="C211" s="77"/>
      <c r="D211" s="77"/>
      <c r="E211" s="77"/>
      <c r="F211" s="77"/>
      <c r="G211" s="77"/>
      <c r="H211" s="77"/>
      <c r="I211" s="77"/>
      <c r="J211" s="77"/>
      <c r="K211" s="77"/>
      <c r="L211" s="77"/>
      <c r="M211" s="77"/>
      <c r="N211" s="77"/>
      <c r="O211" s="77"/>
      <c r="P211" s="77"/>
      <c r="Q211" s="77"/>
      <c r="R211" s="77"/>
      <c r="S211" s="77"/>
      <c r="T211" s="77"/>
      <c r="U211" s="77"/>
      <c r="V211" s="77"/>
      <c r="W211" s="77"/>
      <c r="X211" s="77"/>
      <c r="Y211" s="78"/>
      <c r="Z211" s="78"/>
      <c r="AA211" s="78"/>
    </row>
    <row r="212" spans="1:27" s="64" customFormat="1" ht="20.149999999999999" customHeight="1">
      <c r="A212" s="16" t="s">
        <v>213</v>
      </c>
      <c r="B212" s="62"/>
      <c r="C212" s="36"/>
      <c r="D212" s="36"/>
      <c r="E212" s="36"/>
      <c r="F212" s="36"/>
      <c r="G212" s="36"/>
      <c r="H212" s="36"/>
      <c r="I212" s="36"/>
      <c r="J212" s="37"/>
      <c r="K212" s="37"/>
      <c r="L212" s="37"/>
      <c r="M212" s="37"/>
      <c r="N212" s="37"/>
      <c r="O212" s="37"/>
      <c r="P212" s="37"/>
      <c r="Q212" s="37"/>
      <c r="R212" s="37"/>
      <c r="S212" s="37"/>
      <c r="T212" s="37"/>
      <c r="U212" s="37"/>
      <c r="V212" s="37"/>
      <c r="W212" s="37"/>
      <c r="Y212" s="60"/>
      <c r="Z212" s="60"/>
      <c r="AA212" s="60"/>
    </row>
    <row r="213" spans="1:27" ht="15" customHeight="1">
      <c r="A213" s="351" t="s">
        <v>22</v>
      </c>
      <c r="B213" s="422" t="s">
        <v>701</v>
      </c>
      <c r="C213" s="423"/>
      <c r="D213" s="423"/>
      <c r="E213" s="423"/>
      <c r="F213" s="423"/>
      <c r="G213" s="423"/>
      <c r="H213" s="423"/>
      <c r="I213" s="423"/>
      <c r="J213" s="423"/>
      <c r="K213" s="423"/>
      <c r="L213" s="423"/>
      <c r="M213" s="423"/>
      <c r="N213" s="423"/>
      <c r="O213" s="423"/>
      <c r="P213" s="423"/>
      <c r="Q213" s="423"/>
      <c r="R213" s="423"/>
      <c r="S213" s="423"/>
      <c r="T213" s="423"/>
      <c r="U213" s="423"/>
      <c r="V213" s="423"/>
      <c r="W213" s="423"/>
      <c r="X213" s="424"/>
      <c r="Y213" s="328"/>
      <c r="Z213" s="329"/>
      <c r="AA213" s="330"/>
    </row>
    <row r="214" spans="1:27" ht="15" customHeight="1">
      <c r="A214" s="352"/>
      <c r="B214" s="425"/>
      <c r="C214" s="426"/>
      <c r="D214" s="426"/>
      <c r="E214" s="426"/>
      <c r="F214" s="426"/>
      <c r="G214" s="426"/>
      <c r="H214" s="426"/>
      <c r="I214" s="426"/>
      <c r="J214" s="426"/>
      <c r="K214" s="426"/>
      <c r="L214" s="426"/>
      <c r="M214" s="426"/>
      <c r="N214" s="426"/>
      <c r="O214" s="426"/>
      <c r="P214" s="426"/>
      <c r="Q214" s="426"/>
      <c r="R214" s="426"/>
      <c r="S214" s="426"/>
      <c r="T214" s="426"/>
      <c r="U214" s="426"/>
      <c r="V214" s="426"/>
      <c r="W214" s="426"/>
      <c r="X214" s="427"/>
      <c r="Y214" s="343"/>
      <c r="Z214" s="344"/>
      <c r="AA214" s="345"/>
    </row>
    <row r="215" spans="1:27" ht="13" customHeight="1">
      <c r="C215" s="37"/>
      <c r="D215" s="37"/>
      <c r="E215" s="37"/>
      <c r="F215" s="37"/>
      <c r="G215" s="37"/>
      <c r="H215" s="37"/>
      <c r="I215" s="37"/>
      <c r="J215" s="37"/>
      <c r="K215" s="37"/>
      <c r="L215" s="37"/>
      <c r="M215" s="37"/>
      <c r="N215" s="37"/>
      <c r="O215" s="37"/>
      <c r="P215" s="37"/>
      <c r="Q215" s="37"/>
      <c r="R215" s="37"/>
      <c r="S215" s="37"/>
      <c r="T215" s="37"/>
      <c r="U215" s="37"/>
      <c r="V215" s="37"/>
      <c r="W215" s="37"/>
      <c r="Y215" s="60"/>
      <c r="Z215" s="60"/>
      <c r="AA215" s="60"/>
    </row>
    <row r="216" spans="1:27" s="64" customFormat="1" ht="20.149999999999999" customHeight="1">
      <c r="A216" s="16" t="s">
        <v>214</v>
      </c>
      <c r="B216" s="62"/>
      <c r="C216" s="36"/>
      <c r="D216" s="36"/>
      <c r="E216" s="36"/>
      <c r="F216" s="36"/>
      <c r="G216" s="36"/>
      <c r="H216" s="36"/>
      <c r="I216" s="36"/>
      <c r="J216" s="37"/>
      <c r="K216" s="37"/>
      <c r="L216" s="37"/>
      <c r="M216" s="37"/>
      <c r="N216" s="37"/>
      <c r="O216" s="37"/>
      <c r="P216" s="37"/>
      <c r="Q216" s="37"/>
      <c r="R216" s="37"/>
      <c r="S216" s="37"/>
      <c r="T216" s="37"/>
      <c r="U216" s="37"/>
      <c r="V216" s="37"/>
      <c r="W216" s="37"/>
      <c r="Y216" s="60"/>
      <c r="Z216" s="60"/>
      <c r="AA216" s="60"/>
    </row>
    <row r="217" spans="1:27" ht="15" customHeight="1">
      <c r="A217" s="351" t="s">
        <v>22</v>
      </c>
      <c r="B217" s="355" t="s">
        <v>343</v>
      </c>
      <c r="C217" s="356"/>
      <c r="D217" s="356"/>
      <c r="E217" s="356"/>
      <c r="F217" s="356"/>
      <c r="G217" s="356"/>
      <c r="H217" s="356"/>
      <c r="I217" s="356"/>
      <c r="J217" s="356"/>
      <c r="K217" s="356"/>
      <c r="L217" s="356"/>
      <c r="M217" s="356"/>
      <c r="N217" s="356"/>
      <c r="O217" s="356"/>
      <c r="P217" s="356"/>
      <c r="Q217" s="356"/>
      <c r="R217" s="356"/>
      <c r="S217" s="356"/>
      <c r="T217" s="356"/>
      <c r="U217" s="356"/>
      <c r="V217" s="356"/>
      <c r="W217" s="356"/>
      <c r="X217" s="357"/>
      <c r="Y217" s="328"/>
      <c r="Z217" s="329"/>
      <c r="AA217" s="330"/>
    </row>
    <row r="218" spans="1:27" ht="15" customHeight="1">
      <c r="A218" s="384"/>
      <c r="B218" s="372"/>
      <c r="C218" s="373"/>
      <c r="D218" s="373"/>
      <c r="E218" s="373"/>
      <c r="F218" s="373"/>
      <c r="G218" s="373"/>
      <c r="H218" s="373"/>
      <c r="I218" s="373"/>
      <c r="J218" s="373"/>
      <c r="K218" s="373"/>
      <c r="L218" s="373"/>
      <c r="M218" s="373"/>
      <c r="N218" s="373"/>
      <c r="O218" s="373"/>
      <c r="P218" s="373"/>
      <c r="Q218" s="373"/>
      <c r="R218" s="373"/>
      <c r="S218" s="373"/>
      <c r="T218" s="373"/>
      <c r="U218" s="373"/>
      <c r="V218" s="373"/>
      <c r="W218" s="373"/>
      <c r="X218" s="374"/>
      <c r="Y218" s="331"/>
      <c r="Z218" s="332"/>
      <c r="AA218" s="333"/>
    </row>
    <row r="219" spans="1:27" ht="15" customHeight="1">
      <c r="A219" s="384"/>
      <c r="B219" s="147" t="s">
        <v>341</v>
      </c>
      <c r="C219" s="544" t="s">
        <v>251</v>
      </c>
      <c r="D219" s="544"/>
      <c r="E219" s="544"/>
      <c r="F219" s="544"/>
      <c r="G219" s="544"/>
      <c r="H219" s="544"/>
      <c r="I219" s="544"/>
      <c r="J219" s="544"/>
      <c r="K219" s="544"/>
      <c r="L219" s="544"/>
      <c r="M219" s="544"/>
      <c r="N219" s="544"/>
      <c r="O219" s="544"/>
      <c r="P219" s="544"/>
      <c r="Q219" s="544"/>
      <c r="R219" s="544"/>
      <c r="S219" s="544"/>
      <c r="T219" s="544"/>
      <c r="U219" s="544"/>
      <c r="V219" s="544"/>
      <c r="W219" s="544"/>
      <c r="X219" s="545"/>
      <c r="Y219" s="331"/>
      <c r="Z219" s="332"/>
      <c r="AA219" s="333"/>
    </row>
    <row r="220" spans="1:27" ht="15" customHeight="1">
      <c r="A220" s="384"/>
      <c r="B220" s="147" t="s">
        <v>72</v>
      </c>
      <c r="C220" s="544"/>
      <c r="D220" s="544"/>
      <c r="E220" s="544"/>
      <c r="F220" s="544"/>
      <c r="G220" s="544"/>
      <c r="H220" s="544"/>
      <c r="I220" s="544"/>
      <c r="J220" s="544"/>
      <c r="K220" s="544"/>
      <c r="L220" s="544"/>
      <c r="M220" s="544"/>
      <c r="N220" s="544"/>
      <c r="O220" s="544"/>
      <c r="P220" s="544"/>
      <c r="Q220" s="544"/>
      <c r="R220" s="544"/>
      <c r="S220" s="544"/>
      <c r="T220" s="544"/>
      <c r="U220" s="544"/>
      <c r="V220" s="544"/>
      <c r="W220" s="544"/>
      <c r="X220" s="545"/>
      <c r="Y220" s="331"/>
      <c r="Z220" s="332"/>
      <c r="AA220" s="333"/>
    </row>
    <row r="221" spans="1:27" ht="15" customHeight="1">
      <c r="A221" s="352"/>
      <c r="B221" s="305" t="s">
        <v>342</v>
      </c>
      <c r="C221" s="148" t="s">
        <v>129</v>
      </c>
      <c r="D221" s="148"/>
      <c r="E221" s="80"/>
      <c r="F221" s="80"/>
      <c r="G221" s="80"/>
      <c r="H221" s="80"/>
      <c r="I221" s="80"/>
      <c r="J221" s="81"/>
      <c r="K221" s="81"/>
      <c r="L221" s="81"/>
      <c r="M221" s="81"/>
      <c r="N221" s="81"/>
      <c r="O221" s="81"/>
      <c r="P221" s="81"/>
      <c r="Q221" s="81"/>
      <c r="R221" s="81"/>
      <c r="S221" s="81"/>
      <c r="T221" s="81"/>
      <c r="U221" s="81"/>
      <c r="V221" s="81"/>
      <c r="W221" s="81"/>
      <c r="X221" s="149"/>
      <c r="Y221" s="343"/>
      <c r="Z221" s="344"/>
      <c r="AA221" s="345"/>
    </row>
    <row r="222" spans="1:27" ht="12.75" customHeight="1">
      <c r="A222" s="34"/>
      <c r="B222" s="59"/>
      <c r="C222" s="37"/>
      <c r="D222" s="36"/>
      <c r="E222" s="36"/>
      <c r="F222" s="36"/>
      <c r="G222" s="36"/>
      <c r="H222" s="36"/>
      <c r="I222" s="36"/>
      <c r="J222" s="37"/>
      <c r="K222" s="37"/>
      <c r="L222" s="37"/>
      <c r="M222" s="37"/>
      <c r="N222" s="37"/>
      <c r="O222" s="37"/>
      <c r="P222" s="37"/>
      <c r="Q222" s="37"/>
      <c r="R222" s="37"/>
      <c r="S222" s="37"/>
      <c r="T222" s="37"/>
      <c r="U222" s="37"/>
      <c r="V222" s="37"/>
      <c r="W222" s="37"/>
      <c r="Y222" s="291"/>
      <c r="Z222" s="291"/>
      <c r="AA222" s="291"/>
    </row>
    <row r="223" spans="1:27" s="64" customFormat="1" ht="20.149999999999999" customHeight="1">
      <c r="A223" s="16" t="s">
        <v>215</v>
      </c>
      <c r="B223" s="62"/>
      <c r="C223" s="36"/>
      <c r="D223" s="36"/>
      <c r="E223" s="36"/>
      <c r="F223" s="36"/>
      <c r="G223" s="36"/>
      <c r="H223" s="36"/>
      <c r="I223" s="36"/>
      <c r="J223" s="37"/>
      <c r="K223" s="37"/>
      <c r="L223" s="37"/>
      <c r="M223" s="37"/>
      <c r="N223" s="37"/>
      <c r="O223" s="37"/>
      <c r="P223" s="37"/>
      <c r="Q223" s="37"/>
      <c r="R223" s="37"/>
      <c r="S223" s="37"/>
      <c r="T223" s="37"/>
      <c r="U223" s="37"/>
      <c r="V223" s="37"/>
      <c r="W223" s="37"/>
      <c r="Y223" s="60"/>
      <c r="Z223" s="60"/>
      <c r="AA223" s="300"/>
    </row>
    <row r="224" spans="1:27" ht="15" customHeight="1">
      <c r="A224" s="351" t="s">
        <v>22</v>
      </c>
      <c r="B224" s="347" t="s">
        <v>130</v>
      </c>
      <c r="C224" s="347"/>
      <c r="D224" s="347"/>
      <c r="E224" s="347"/>
      <c r="F224" s="347"/>
      <c r="G224" s="347"/>
      <c r="H224" s="347"/>
      <c r="I224" s="347"/>
      <c r="J224" s="347"/>
      <c r="K224" s="347"/>
      <c r="L224" s="347"/>
      <c r="M224" s="347"/>
      <c r="N224" s="347"/>
      <c r="O224" s="347"/>
      <c r="P224" s="347"/>
      <c r="Q224" s="347"/>
      <c r="R224" s="347"/>
      <c r="S224" s="347"/>
      <c r="T224" s="347"/>
      <c r="U224" s="347"/>
      <c r="V224" s="347"/>
      <c r="W224" s="347"/>
      <c r="X224" s="347"/>
      <c r="Y224" s="328"/>
      <c r="Z224" s="329"/>
      <c r="AA224" s="330"/>
    </row>
    <row r="225" spans="1:27" ht="15" customHeight="1">
      <c r="A225" s="352"/>
      <c r="B225" s="347"/>
      <c r="C225" s="347"/>
      <c r="D225" s="347"/>
      <c r="E225" s="347"/>
      <c r="F225" s="347"/>
      <c r="G225" s="347"/>
      <c r="H225" s="347"/>
      <c r="I225" s="347"/>
      <c r="J225" s="347"/>
      <c r="K225" s="347"/>
      <c r="L225" s="347"/>
      <c r="M225" s="347"/>
      <c r="N225" s="347"/>
      <c r="O225" s="347"/>
      <c r="P225" s="347"/>
      <c r="Q225" s="347"/>
      <c r="R225" s="347"/>
      <c r="S225" s="347"/>
      <c r="T225" s="347"/>
      <c r="U225" s="347"/>
      <c r="V225" s="347"/>
      <c r="W225" s="347"/>
      <c r="X225" s="347"/>
      <c r="Y225" s="343"/>
      <c r="Z225" s="344"/>
      <c r="AA225" s="345"/>
    </row>
    <row r="226" spans="1:27" ht="13" customHeight="1">
      <c r="C226" s="37"/>
      <c r="D226" s="37"/>
      <c r="E226" s="37"/>
      <c r="F226" s="37"/>
      <c r="G226" s="37"/>
      <c r="H226" s="37"/>
      <c r="I226" s="37"/>
      <c r="J226" s="37"/>
      <c r="K226" s="37"/>
      <c r="L226" s="37"/>
      <c r="M226" s="37"/>
      <c r="N226" s="37"/>
      <c r="O226" s="37"/>
      <c r="P226" s="37"/>
      <c r="Q226" s="37"/>
      <c r="R226" s="37"/>
      <c r="S226" s="37"/>
      <c r="T226" s="37"/>
      <c r="U226" s="37"/>
      <c r="V226" s="37"/>
      <c r="W226" s="37"/>
      <c r="Y226" s="60"/>
      <c r="Z226" s="60"/>
      <c r="AA226" s="60"/>
    </row>
    <row r="227" spans="1:27" s="64" customFormat="1" ht="20.25" customHeight="1">
      <c r="A227" s="16" t="s">
        <v>216</v>
      </c>
      <c r="B227" s="62"/>
      <c r="C227" s="36"/>
      <c r="D227" s="36"/>
      <c r="E227" s="36"/>
      <c r="F227" s="36"/>
      <c r="G227" s="36"/>
      <c r="H227" s="36"/>
      <c r="I227" s="36"/>
      <c r="J227" s="37"/>
      <c r="K227" s="37"/>
      <c r="L227" s="37"/>
      <c r="M227" s="37"/>
      <c r="N227" s="37"/>
      <c r="O227" s="37"/>
      <c r="P227" s="37"/>
      <c r="Q227" s="37"/>
      <c r="R227" s="37"/>
      <c r="S227" s="37"/>
      <c r="T227" s="37"/>
      <c r="U227" s="37"/>
      <c r="V227" s="37"/>
      <c r="W227" s="37"/>
      <c r="Y227" s="60"/>
      <c r="Z227" s="60"/>
      <c r="AA227" s="60"/>
    </row>
    <row r="228" spans="1:27" ht="15" customHeight="1">
      <c r="A228" s="351" t="s">
        <v>22</v>
      </c>
      <c r="B228" s="347" t="s">
        <v>329</v>
      </c>
      <c r="C228" s="347"/>
      <c r="D228" s="347"/>
      <c r="E228" s="347"/>
      <c r="F228" s="347"/>
      <c r="G228" s="347"/>
      <c r="H228" s="347"/>
      <c r="I228" s="347"/>
      <c r="J228" s="347"/>
      <c r="K228" s="347"/>
      <c r="L228" s="347"/>
      <c r="M228" s="347"/>
      <c r="N228" s="347"/>
      <c r="O228" s="347"/>
      <c r="P228" s="347"/>
      <c r="Q228" s="347"/>
      <c r="R228" s="347"/>
      <c r="S228" s="347"/>
      <c r="T228" s="347"/>
      <c r="U228" s="347"/>
      <c r="V228" s="347"/>
      <c r="W228" s="347"/>
      <c r="X228" s="347"/>
      <c r="Y228" s="328"/>
      <c r="Z228" s="329"/>
      <c r="AA228" s="330"/>
    </row>
    <row r="229" spans="1:27" ht="15" customHeight="1">
      <c r="A229" s="352"/>
      <c r="B229" s="347"/>
      <c r="C229" s="347"/>
      <c r="D229" s="347"/>
      <c r="E229" s="347"/>
      <c r="F229" s="347"/>
      <c r="G229" s="347"/>
      <c r="H229" s="347"/>
      <c r="I229" s="347"/>
      <c r="J229" s="347"/>
      <c r="K229" s="347"/>
      <c r="L229" s="347"/>
      <c r="M229" s="347"/>
      <c r="N229" s="347"/>
      <c r="O229" s="347"/>
      <c r="P229" s="347"/>
      <c r="Q229" s="347"/>
      <c r="R229" s="347"/>
      <c r="S229" s="347"/>
      <c r="T229" s="347"/>
      <c r="U229" s="347"/>
      <c r="V229" s="347"/>
      <c r="W229" s="347"/>
      <c r="X229" s="347"/>
      <c r="Y229" s="331"/>
      <c r="Z229" s="332"/>
      <c r="AA229" s="333"/>
    </row>
    <row r="230" spans="1:27" ht="15" customHeight="1">
      <c r="A230" s="351" t="s">
        <v>23</v>
      </c>
      <c r="B230" s="347" t="s">
        <v>330</v>
      </c>
      <c r="C230" s="347"/>
      <c r="D230" s="347"/>
      <c r="E230" s="347"/>
      <c r="F230" s="347"/>
      <c r="G230" s="347"/>
      <c r="H230" s="347"/>
      <c r="I230" s="347"/>
      <c r="J230" s="347"/>
      <c r="K230" s="347"/>
      <c r="L230" s="347"/>
      <c r="M230" s="347"/>
      <c r="N230" s="347"/>
      <c r="O230" s="347"/>
      <c r="P230" s="347"/>
      <c r="Q230" s="347"/>
      <c r="R230" s="347"/>
      <c r="S230" s="347"/>
      <c r="T230" s="347"/>
      <c r="U230" s="347"/>
      <c r="V230" s="347"/>
      <c r="W230" s="347"/>
      <c r="X230" s="347"/>
      <c r="Y230" s="328"/>
      <c r="Z230" s="329"/>
      <c r="AA230" s="330"/>
    </row>
    <row r="231" spans="1:27" ht="15" customHeight="1">
      <c r="A231" s="352"/>
      <c r="B231" s="347"/>
      <c r="C231" s="347"/>
      <c r="D231" s="347"/>
      <c r="E231" s="347"/>
      <c r="F231" s="347"/>
      <c r="G231" s="347"/>
      <c r="H231" s="347"/>
      <c r="I231" s="347"/>
      <c r="J231" s="347"/>
      <c r="K231" s="347"/>
      <c r="L231" s="347"/>
      <c r="M231" s="347"/>
      <c r="N231" s="347"/>
      <c r="O231" s="347"/>
      <c r="P231" s="347"/>
      <c r="Q231" s="347"/>
      <c r="R231" s="347"/>
      <c r="S231" s="347"/>
      <c r="T231" s="347"/>
      <c r="U231" s="347"/>
      <c r="V231" s="347"/>
      <c r="W231" s="347"/>
      <c r="X231" s="347"/>
      <c r="Y231" s="331"/>
      <c r="Z231" s="332"/>
      <c r="AA231" s="333"/>
    </row>
    <row r="232" spans="1:27" ht="10.5" customHeight="1">
      <c r="A232" s="351" t="s">
        <v>24</v>
      </c>
      <c r="B232" s="347" t="s">
        <v>131</v>
      </c>
      <c r="C232" s="347"/>
      <c r="D232" s="347"/>
      <c r="E232" s="347"/>
      <c r="F232" s="347"/>
      <c r="G232" s="347"/>
      <c r="H232" s="347"/>
      <c r="I232" s="347"/>
      <c r="J232" s="347"/>
      <c r="K232" s="347"/>
      <c r="L232" s="347"/>
      <c r="M232" s="347"/>
      <c r="N232" s="347"/>
      <c r="O232" s="347"/>
      <c r="P232" s="347"/>
      <c r="Q232" s="347"/>
      <c r="R232" s="347"/>
      <c r="S232" s="347"/>
      <c r="T232" s="347"/>
      <c r="U232" s="347"/>
      <c r="V232" s="347"/>
      <c r="W232" s="347"/>
      <c r="X232" s="347"/>
      <c r="Y232" s="328"/>
      <c r="Z232" s="329"/>
      <c r="AA232" s="330"/>
    </row>
    <row r="233" spans="1:27" ht="10.5" customHeight="1">
      <c r="A233" s="352"/>
      <c r="B233" s="347"/>
      <c r="C233" s="347"/>
      <c r="D233" s="347"/>
      <c r="E233" s="347"/>
      <c r="F233" s="347"/>
      <c r="G233" s="347"/>
      <c r="H233" s="347"/>
      <c r="I233" s="347"/>
      <c r="J233" s="347"/>
      <c r="K233" s="347"/>
      <c r="L233" s="347"/>
      <c r="M233" s="347"/>
      <c r="N233" s="347"/>
      <c r="O233" s="347"/>
      <c r="P233" s="347"/>
      <c r="Q233" s="347"/>
      <c r="R233" s="347"/>
      <c r="S233" s="347"/>
      <c r="T233" s="347"/>
      <c r="U233" s="347"/>
      <c r="V233" s="347"/>
      <c r="W233" s="347"/>
      <c r="X233" s="347"/>
      <c r="Y233" s="331"/>
      <c r="Z233" s="332"/>
      <c r="AA233" s="333"/>
    </row>
    <row r="234" spans="1:27" ht="15" customHeight="1">
      <c r="A234" s="351" t="s">
        <v>25</v>
      </c>
      <c r="B234" s="347" t="s">
        <v>61</v>
      </c>
      <c r="C234" s="347"/>
      <c r="D234" s="347"/>
      <c r="E234" s="347"/>
      <c r="F234" s="347"/>
      <c r="G234" s="347"/>
      <c r="H234" s="347"/>
      <c r="I234" s="347"/>
      <c r="J234" s="347"/>
      <c r="K234" s="347"/>
      <c r="L234" s="347"/>
      <c r="M234" s="347"/>
      <c r="N234" s="347"/>
      <c r="O234" s="347"/>
      <c r="P234" s="347"/>
      <c r="Q234" s="347"/>
      <c r="R234" s="347"/>
      <c r="S234" s="347"/>
      <c r="T234" s="347"/>
      <c r="U234" s="347"/>
      <c r="V234" s="347"/>
      <c r="W234" s="347"/>
      <c r="X234" s="347"/>
      <c r="Y234" s="328"/>
      <c r="Z234" s="329"/>
      <c r="AA234" s="330"/>
    </row>
    <row r="235" spans="1:27" ht="15" customHeight="1">
      <c r="A235" s="352"/>
      <c r="B235" s="347"/>
      <c r="C235" s="347"/>
      <c r="D235" s="347"/>
      <c r="E235" s="347"/>
      <c r="F235" s="347"/>
      <c r="G235" s="347"/>
      <c r="H235" s="347"/>
      <c r="I235" s="347"/>
      <c r="J235" s="347"/>
      <c r="K235" s="347"/>
      <c r="L235" s="347"/>
      <c r="M235" s="347"/>
      <c r="N235" s="347"/>
      <c r="O235" s="347"/>
      <c r="P235" s="347"/>
      <c r="Q235" s="347"/>
      <c r="R235" s="347"/>
      <c r="S235" s="347"/>
      <c r="T235" s="347"/>
      <c r="U235" s="347"/>
      <c r="V235" s="347"/>
      <c r="W235" s="347"/>
      <c r="X235" s="347"/>
      <c r="Y235" s="331"/>
      <c r="Z235" s="332"/>
      <c r="AA235" s="333"/>
    </row>
    <row r="236" spans="1:27" ht="10.5" customHeight="1">
      <c r="A236" s="351" t="s">
        <v>26</v>
      </c>
      <c r="B236" s="347" t="s">
        <v>100</v>
      </c>
      <c r="C236" s="347"/>
      <c r="D236" s="347"/>
      <c r="E236" s="347"/>
      <c r="F236" s="347"/>
      <c r="G236" s="347"/>
      <c r="H236" s="347"/>
      <c r="I236" s="347"/>
      <c r="J236" s="347"/>
      <c r="K236" s="347"/>
      <c r="L236" s="347"/>
      <c r="M236" s="347"/>
      <c r="N236" s="347"/>
      <c r="O236" s="347"/>
      <c r="P236" s="347"/>
      <c r="Q236" s="347"/>
      <c r="R236" s="347"/>
      <c r="S236" s="347"/>
      <c r="T236" s="347"/>
      <c r="U236" s="347"/>
      <c r="V236" s="347"/>
      <c r="W236" s="347"/>
      <c r="X236" s="347"/>
      <c r="Y236" s="328"/>
      <c r="Z236" s="329"/>
      <c r="AA236" s="330"/>
    </row>
    <row r="237" spans="1:27" ht="10.5" customHeight="1">
      <c r="A237" s="352"/>
      <c r="B237" s="347"/>
      <c r="C237" s="347"/>
      <c r="D237" s="347"/>
      <c r="E237" s="347"/>
      <c r="F237" s="347"/>
      <c r="G237" s="347"/>
      <c r="H237" s="347"/>
      <c r="I237" s="347"/>
      <c r="J237" s="347"/>
      <c r="K237" s="347"/>
      <c r="L237" s="347"/>
      <c r="M237" s="347"/>
      <c r="N237" s="347"/>
      <c r="O237" s="347"/>
      <c r="P237" s="347"/>
      <c r="Q237" s="347"/>
      <c r="R237" s="347"/>
      <c r="S237" s="347"/>
      <c r="T237" s="347"/>
      <c r="U237" s="347"/>
      <c r="V237" s="347"/>
      <c r="W237" s="347"/>
      <c r="X237" s="347"/>
      <c r="Y237" s="331"/>
      <c r="Z237" s="332"/>
      <c r="AA237" s="333"/>
    </row>
    <row r="238" spans="1:27" ht="10.5" customHeight="1">
      <c r="A238" s="351" t="s">
        <v>27</v>
      </c>
      <c r="B238" s="347" t="s">
        <v>73</v>
      </c>
      <c r="C238" s="347"/>
      <c r="D238" s="347"/>
      <c r="E238" s="347"/>
      <c r="F238" s="347"/>
      <c r="G238" s="347"/>
      <c r="H238" s="347"/>
      <c r="I238" s="347"/>
      <c r="J238" s="347"/>
      <c r="K238" s="347"/>
      <c r="L238" s="347"/>
      <c r="M238" s="347"/>
      <c r="N238" s="347"/>
      <c r="O238" s="347"/>
      <c r="P238" s="347"/>
      <c r="Q238" s="347"/>
      <c r="R238" s="347"/>
      <c r="S238" s="347"/>
      <c r="T238" s="347"/>
      <c r="U238" s="347"/>
      <c r="V238" s="347"/>
      <c r="W238" s="347"/>
      <c r="X238" s="347"/>
      <c r="Y238" s="328"/>
      <c r="Z238" s="329"/>
      <c r="AA238" s="330"/>
    </row>
    <row r="239" spans="1:27" ht="10.5" customHeight="1">
      <c r="A239" s="352"/>
      <c r="B239" s="347"/>
      <c r="C239" s="347"/>
      <c r="D239" s="347"/>
      <c r="E239" s="347"/>
      <c r="F239" s="347"/>
      <c r="G239" s="347"/>
      <c r="H239" s="347"/>
      <c r="I239" s="347"/>
      <c r="J239" s="347"/>
      <c r="K239" s="347"/>
      <c r="L239" s="347"/>
      <c r="M239" s="347"/>
      <c r="N239" s="347"/>
      <c r="O239" s="347"/>
      <c r="P239" s="347"/>
      <c r="Q239" s="347"/>
      <c r="R239" s="347"/>
      <c r="S239" s="347"/>
      <c r="T239" s="347"/>
      <c r="U239" s="347"/>
      <c r="V239" s="347"/>
      <c r="W239" s="347"/>
      <c r="X239" s="347"/>
      <c r="Y239" s="343"/>
      <c r="Z239" s="344"/>
      <c r="AA239" s="345"/>
    </row>
    <row r="240" spans="1:27" ht="12.75" customHeight="1">
      <c r="A240" s="34"/>
      <c r="B240" s="59"/>
      <c r="C240" s="37"/>
      <c r="D240" s="36"/>
      <c r="E240" s="36"/>
      <c r="F240" s="36"/>
      <c r="G240" s="36"/>
      <c r="H240" s="36"/>
      <c r="I240" s="36"/>
      <c r="J240" s="37"/>
      <c r="K240" s="37"/>
      <c r="L240" s="37"/>
      <c r="M240" s="37"/>
      <c r="N240" s="37"/>
      <c r="O240" s="37"/>
      <c r="P240" s="37"/>
      <c r="Q240" s="37"/>
      <c r="R240" s="37"/>
      <c r="S240" s="37"/>
      <c r="T240" s="37"/>
      <c r="U240" s="37"/>
      <c r="V240" s="37"/>
      <c r="W240" s="37"/>
      <c r="Y240" s="291"/>
      <c r="Z240" s="291"/>
      <c r="AA240" s="291"/>
    </row>
    <row r="241" spans="1:27" s="64" customFormat="1" ht="20.25" customHeight="1">
      <c r="A241" s="16" t="s">
        <v>217</v>
      </c>
      <c r="B241" s="62"/>
      <c r="C241" s="36"/>
      <c r="D241" s="36"/>
      <c r="E241" s="36"/>
      <c r="F241" s="36"/>
      <c r="G241" s="36"/>
      <c r="H241" s="36"/>
      <c r="I241" s="36"/>
      <c r="J241" s="37"/>
      <c r="K241" s="37"/>
      <c r="L241" s="37"/>
      <c r="M241" s="37"/>
      <c r="N241" s="37"/>
      <c r="O241" s="37"/>
      <c r="P241" s="37"/>
      <c r="Q241" s="37"/>
      <c r="R241" s="37"/>
      <c r="S241" s="37"/>
      <c r="T241" s="37"/>
      <c r="U241" s="37"/>
      <c r="V241" s="37"/>
      <c r="W241" s="37"/>
      <c r="Y241" s="60"/>
      <c r="Z241" s="60"/>
      <c r="AA241" s="60"/>
    </row>
    <row r="242" spans="1:27" ht="15" customHeight="1">
      <c r="A242" s="351" t="s">
        <v>22</v>
      </c>
      <c r="B242" s="366" t="s">
        <v>132</v>
      </c>
      <c r="C242" s="367"/>
      <c r="D242" s="367"/>
      <c r="E242" s="367"/>
      <c r="F242" s="367"/>
      <c r="G242" s="367"/>
      <c r="H242" s="367"/>
      <c r="I242" s="367"/>
      <c r="J242" s="367"/>
      <c r="K242" s="367"/>
      <c r="L242" s="367"/>
      <c r="M242" s="367"/>
      <c r="N242" s="367"/>
      <c r="O242" s="367"/>
      <c r="P242" s="367"/>
      <c r="Q242" s="367"/>
      <c r="R242" s="367"/>
      <c r="S242" s="367"/>
      <c r="T242" s="367"/>
      <c r="U242" s="367"/>
      <c r="V242" s="367"/>
      <c r="W242" s="367"/>
      <c r="X242" s="368"/>
      <c r="Y242" s="328"/>
      <c r="Z242" s="329"/>
      <c r="AA242" s="330"/>
    </row>
    <row r="243" spans="1:27" ht="15" customHeight="1">
      <c r="A243" s="384"/>
      <c r="B243" s="369"/>
      <c r="C243" s="370"/>
      <c r="D243" s="370"/>
      <c r="E243" s="370"/>
      <c r="F243" s="370"/>
      <c r="G243" s="370"/>
      <c r="H243" s="370"/>
      <c r="I243" s="370"/>
      <c r="J243" s="370"/>
      <c r="K243" s="370"/>
      <c r="L243" s="370"/>
      <c r="M243" s="370"/>
      <c r="N243" s="370"/>
      <c r="O243" s="370"/>
      <c r="P243" s="370"/>
      <c r="Q243" s="370"/>
      <c r="R243" s="370"/>
      <c r="S243" s="370"/>
      <c r="T243" s="370"/>
      <c r="U243" s="370"/>
      <c r="V243" s="370"/>
      <c r="W243" s="370"/>
      <c r="X243" s="371"/>
      <c r="Y243" s="331"/>
      <c r="Z243" s="332"/>
      <c r="AA243" s="333"/>
    </row>
    <row r="244" spans="1:27" s="66" customFormat="1" ht="13.5" customHeight="1">
      <c r="A244" s="384"/>
      <c r="B244" s="82" t="s">
        <v>46</v>
      </c>
      <c r="C244" s="83" t="s">
        <v>9</v>
      </c>
      <c r="D244" s="83"/>
      <c r="E244" s="83"/>
      <c r="F244" s="84"/>
      <c r="G244" s="84"/>
      <c r="H244" s="84"/>
      <c r="I244" s="84"/>
      <c r="J244" s="85"/>
      <c r="K244" s="85"/>
      <c r="L244" s="85"/>
      <c r="M244" s="85"/>
      <c r="N244" s="85"/>
      <c r="O244" s="85"/>
      <c r="P244" s="85"/>
      <c r="Q244" s="85"/>
      <c r="R244" s="85"/>
      <c r="S244" s="85"/>
      <c r="T244" s="85"/>
      <c r="U244" s="85"/>
      <c r="V244" s="85"/>
      <c r="W244" s="85"/>
      <c r="X244" s="86"/>
      <c r="Y244" s="416"/>
      <c r="Z244" s="417"/>
      <c r="AA244" s="418"/>
    </row>
    <row r="245" spans="1:27" s="66" customFormat="1" ht="13.5" customHeight="1">
      <c r="A245" s="384"/>
      <c r="B245" s="82" t="s">
        <v>74</v>
      </c>
      <c r="C245" s="83" t="s">
        <v>10</v>
      </c>
      <c r="D245" s="83"/>
      <c r="E245" s="84"/>
      <c r="F245" s="84"/>
      <c r="G245" s="84"/>
      <c r="H245" s="84"/>
      <c r="I245" s="84"/>
      <c r="J245" s="85"/>
      <c r="K245" s="85"/>
      <c r="L245" s="85"/>
      <c r="M245" s="85"/>
      <c r="N245" s="85"/>
      <c r="O245" s="85"/>
      <c r="P245" s="85"/>
      <c r="Q245" s="85"/>
      <c r="R245" s="85"/>
      <c r="S245" s="85"/>
      <c r="T245" s="85"/>
      <c r="U245" s="85"/>
      <c r="V245" s="85"/>
      <c r="W245" s="85"/>
      <c r="X245" s="86"/>
      <c r="Y245" s="416"/>
      <c r="Z245" s="417"/>
      <c r="AA245" s="418"/>
    </row>
    <row r="246" spans="1:27" s="66" customFormat="1" ht="13.5" customHeight="1">
      <c r="A246" s="384"/>
      <c r="B246" s="606" t="s">
        <v>298</v>
      </c>
      <c r="C246" s="607"/>
      <c r="D246" s="548" t="s">
        <v>299</v>
      </c>
      <c r="E246" s="548"/>
      <c r="F246" s="548"/>
      <c r="G246" s="548"/>
      <c r="H246" s="548"/>
      <c r="I246" s="548"/>
      <c r="J246" s="548"/>
      <c r="K246" s="548"/>
      <c r="L246" s="548"/>
      <c r="M246" s="548"/>
      <c r="N246" s="548"/>
      <c r="O246" s="548"/>
      <c r="P246" s="548"/>
      <c r="Q246" s="548"/>
      <c r="R246" s="548"/>
      <c r="S246" s="548"/>
      <c r="T246" s="548"/>
      <c r="U246" s="548"/>
      <c r="V246" s="548"/>
      <c r="W246" s="548"/>
      <c r="X246" s="549"/>
      <c r="Y246" s="416"/>
      <c r="Z246" s="417"/>
      <c r="AA246" s="418"/>
    </row>
    <row r="247" spans="1:27" s="66" customFormat="1" ht="13.5" customHeight="1">
      <c r="A247" s="384"/>
      <c r="B247" s="302"/>
      <c r="C247" s="546" t="s">
        <v>300</v>
      </c>
      <c r="D247" s="546"/>
      <c r="E247" s="546"/>
      <c r="F247" s="546"/>
      <c r="G247" s="546"/>
      <c r="H247" s="546"/>
      <c r="I247" s="546"/>
      <c r="J247" s="546"/>
      <c r="K247" s="546"/>
      <c r="L247" s="546"/>
      <c r="M247" s="546"/>
      <c r="N247" s="546"/>
      <c r="O247" s="546"/>
      <c r="P247" s="546"/>
      <c r="Q247" s="546"/>
      <c r="R247" s="546"/>
      <c r="S247" s="546"/>
      <c r="T247" s="546"/>
      <c r="U247" s="546"/>
      <c r="V247" s="546"/>
      <c r="W247" s="546"/>
      <c r="X247" s="547"/>
      <c r="Y247" s="416"/>
      <c r="Z247" s="417"/>
      <c r="AA247" s="418"/>
    </row>
    <row r="248" spans="1:27" s="66" customFormat="1" ht="13.5" customHeight="1">
      <c r="A248" s="384"/>
      <c r="B248" s="82" t="s">
        <v>75</v>
      </c>
      <c r="C248" s="83" t="s">
        <v>11</v>
      </c>
      <c r="D248" s="83"/>
      <c r="E248" s="84"/>
      <c r="F248" s="84"/>
      <c r="G248" s="84"/>
      <c r="H248" s="84"/>
      <c r="I248" s="84"/>
      <c r="J248" s="85"/>
      <c r="K248" s="85"/>
      <c r="L248" s="85"/>
      <c r="M248" s="85"/>
      <c r="N248" s="85"/>
      <c r="O248" s="85"/>
      <c r="P248" s="85"/>
      <c r="Q248" s="85"/>
      <c r="R248" s="85"/>
      <c r="S248" s="85"/>
      <c r="T248" s="85"/>
      <c r="U248" s="85"/>
      <c r="V248" s="85"/>
      <c r="W248" s="85"/>
      <c r="X248" s="86"/>
      <c r="Y248" s="416"/>
      <c r="Z248" s="417"/>
      <c r="AA248" s="418"/>
    </row>
    <row r="249" spans="1:27" s="66" customFormat="1" ht="18.75" customHeight="1">
      <c r="A249" s="384"/>
      <c r="B249" s="82" t="s">
        <v>76</v>
      </c>
      <c r="C249" s="608" t="s">
        <v>133</v>
      </c>
      <c r="D249" s="608"/>
      <c r="E249" s="608"/>
      <c r="F249" s="608"/>
      <c r="G249" s="608"/>
      <c r="H249" s="608"/>
      <c r="I249" s="608"/>
      <c r="J249" s="608"/>
      <c r="K249" s="608"/>
      <c r="L249" s="608"/>
      <c r="M249" s="608"/>
      <c r="N249" s="608"/>
      <c r="O249" s="608"/>
      <c r="P249" s="608"/>
      <c r="Q249" s="608"/>
      <c r="R249" s="608"/>
      <c r="S249" s="608"/>
      <c r="T249" s="608"/>
      <c r="U249" s="608"/>
      <c r="V249" s="608"/>
      <c r="W249" s="608"/>
      <c r="X249" s="609"/>
      <c r="Y249" s="416"/>
      <c r="Z249" s="417"/>
      <c r="AA249" s="418"/>
    </row>
    <row r="250" spans="1:27" s="66" customFormat="1" ht="18.75" customHeight="1">
      <c r="A250" s="384"/>
      <c r="B250" s="82"/>
      <c r="C250" s="608"/>
      <c r="D250" s="608"/>
      <c r="E250" s="608"/>
      <c r="F250" s="608"/>
      <c r="G250" s="608"/>
      <c r="H250" s="608"/>
      <c r="I250" s="608"/>
      <c r="J250" s="608"/>
      <c r="K250" s="608"/>
      <c r="L250" s="608"/>
      <c r="M250" s="608"/>
      <c r="N250" s="608"/>
      <c r="O250" s="608"/>
      <c r="P250" s="608"/>
      <c r="Q250" s="608"/>
      <c r="R250" s="608"/>
      <c r="S250" s="608"/>
      <c r="T250" s="608"/>
      <c r="U250" s="608"/>
      <c r="V250" s="608"/>
      <c r="W250" s="608"/>
      <c r="X250" s="609"/>
      <c r="Y250" s="416"/>
      <c r="Z250" s="417"/>
      <c r="AA250" s="418"/>
    </row>
    <row r="251" spans="1:27" s="66" customFormat="1" ht="13.5" customHeight="1">
      <c r="A251" s="384"/>
      <c r="B251" s="82" t="s">
        <v>77</v>
      </c>
      <c r="C251" s="83" t="s">
        <v>12</v>
      </c>
      <c r="D251" s="83"/>
      <c r="E251" s="84"/>
      <c r="F251" s="84"/>
      <c r="G251" s="84"/>
      <c r="H251" s="84"/>
      <c r="I251" s="84"/>
      <c r="J251" s="85"/>
      <c r="K251" s="85"/>
      <c r="L251" s="85"/>
      <c r="M251" s="85"/>
      <c r="N251" s="85"/>
      <c r="O251" s="85"/>
      <c r="P251" s="85"/>
      <c r="Q251" s="85"/>
      <c r="R251" s="85"/>
      <c r="S251" s="85"/>
      <c r="T251" s="85"/>
      <c r="U251" s="85"/>
      <c r="V251" s="85"/>
      <c r="W251" s="85"/>
      <c r="X251" s="86"/>
      <c r="Y251" s="416"/>
      <c r="Z251" s="417"/>
      <c r="AA251" s="418"/>
    </row>
    <row r="252" spans="1:27" s="66" customFormat="1" ht="13.5" customHeight="1">
      <c r="A252" s="384"/>
      <c r="B252" s="82" t="s">
        <v>78</v>
      </c>
      <c r="C252" s="83" t="s">
        <v>13</v>
      </c>
      <c r="D252" s="83"/>
      <c r="E252" s="84"/>
      <c r="F252" s="84"/>
      <c r="G252" s="84"/>
      <c r="H252" s="84"/>
      <c r="I252" s="84"/>
      <c r="J252" s="85"/>
      <c r="K252" s="85"/>
      <c r="L252" s="85"/>
      <c r="M252" s="85"/>
      <c r="N252" s="85"/>
      <c r="O252" s="85"/>
      <c r="P252" s="85"/>
      <c r="Q252" s="85"/>
      <c r="R252" s="85"/>
      <c r="S252" s="85"/>
      <c r="T252" s="85"/>
      <c r="U252" s="85"/>
      <c r="V252" s="85"/>
      <c r="W252" s="85"/>
      <c r="X252" s="86"/>
      <c r="Y252" s="416"/>
      <c r="Z252" s="417"/>
      <c r="AA252" s="418"/>
    </row>
    <row r="253" spans="1:27" s="66" customFormat="1" ht="13.5" customHeight="1">
      <c r="A253" s="384"/>
      <c r="B253" s="82" t="s">
        <v>79</v>
      </c>
      <c r="C253" s="83" t="s">
        <v>14</v>
      </c>
      <c r="D253" s="83"/>
      <c r="E253" s="84"/>
      <c r="F253" s="84"/>
      <c r="G253" s="84"/>
      <c r="H253" s="84"/>
      <c r="I253" s="84"/>
      <c r="J253" s="85"/>
      <c r="K253" s="85"/>
      <c r="L253" s="85"/>
      <c r="M253" s="85"/>
      <c r="N253" s="85"/>
      <c r="O253" s="85"/>
      <c r="P253" s="85"/>
      <c r="Q253" s="85"/>
      <c r="R253" s="85"/>
      <c r="S253" s="85"/>
      <c r="T253" s="85"/>
      <c r="U253" s="85"/>
      <c r="V253" s="85"/>
      <c r="W253" s="85"/>
      <c r="X253" s="86"/>
      <c r="Y253" s="416"/>
      <c r="Z253" s="417"/>
      <c r="AA253" s="418"/>
    </row>
    <row r="254" spans="1:27" s="66" customFormat="1" ht="13.5" customHeight="1">
      <c r="A254" s="384"/>
      <c r="B254" s="82" t="s">
        <v>80</v>
      </c>
      <c r="C254" s="548" t="s">
        <v>301</v>
      </c>
      <c r="D254" s="548"/>
      <c r="E254" s="548"/>
      <c r="F254" s="548"/>
      <c r="G254" s="548"/>
      <c r="H254" s="548"/>
      <c r="I254" s="548"/>
      <c r="J254" s="548"/>
      <c r="K254" s="548"/>
      <c r="L254" s="548"/>
      <c r="M254" s="548"/>
      <c r="N254" s="548"/>
      <c r="O254" s="548"/>
      <c r="P254" s="548"/>
      <c r="Q254" s="548"/>
      <c r="R254" s="548"/>
      <c r="S254" s="548"/>
      <c r="T254" s="548"/>
      <c r="U254" s="548"/>
      <c r="V254" s="548"/>
      <c r="W254" s="548"/>
      <c r="X254" s="549"/>
      <c r="Y254" s="416"/>
      <c r="Z254" s="417"/>
      <c r="AA254" s="418"/>
    </row>
    <row r="255" spans="1:27" s="66" customFormat="1" ht="13.5" customHeight="1">
      <c r="A255" s="352"/>
      <c r="B255" s="91"/>
      <c r="C255" s="604" t="s">
        <v>340</v>
      </c>
      <c r="D255" s="604"/>
      <c r="E255" s="604"/>
      <c r="F255" s="604"/>
      <c r="G255" s="604"/>
      <c r="H255" s="604"/>
      <c r="I255" s="604"/>
      <c r="J255" s="604"/>
      <c r="K255" s="604"/>
      <c r="L255" s="604"/>
      <c r="M255" s="604"/>
      <c r="N255" s="604"/>
      <c r="O255" s="604"/>
      <c r="P255" s="604"/>
      <c r="Q255" s="604"/>
      <c r="R255" s="604"/>
      <c r="S255" s="604"/>
      <c r="T255" s="604"/>
      <c r="U255" s="604"/>
      <c r="V255" s="604"/>
      <c r="W255" s="604"/>
      <c r="X255" s="605"/>
      <c r="Y255" s="419"/>
      <c r="Z255" s="420"/>
      <c r="AA255" s="421"/>
    </row>
    <row r="256" spans="1:27" ht="12.75" customHeight="1">
      <c r="A256" s="34"/>
      <c r="B256" s="59"/>
      <c r="C256" s="37"/>
      <c r="D256" s="36"/>
      <c r="E256" s="36"/>
      <c r="F256" s="36"/>
      <c r="G256" s="36"/>
      <c r="H256" s="36"/>
      <c r="I256" s="36"/>
      <c r="J256" s="37"/>
      <c r="K256" s="37"/>
      <c r="L256" s="37"/>
      <c r="M256" s="37"/>
      <c r="N256" s="37"/>
      <c r="O256" s="37"/>
      <c r="P256" s="37"/>
      <c r="Q256" s="37"/>
      <c r="R256" s="37"/>
      <c r="S256" s="37"/>
      <c r="T256" s="37"/>
      <c r="U256" s="37"/>
      <c r="V256" s="37"/>
      <c r="W256" s="37"/>
      <c r="Y256" s="291"/>
      <c r="Z256" s="291"/>
      <c r="AA256" s="291"/>
    </row>
    <row r="257" spans="1:27" s="64" customFormat="1" ht="20.149999999999999" customHeight="1">
      <c r="A257" s="16" t="s">
        <v>702</v>
      </c>
      <c r="B257" s="62"/>
      <c r="C257" s="36"/>
      <c r="D257" s="36"/>
      <c r="E257" s="36"/>
      <c r="F257" s="36"/>
      <c r="G257" s="36"/>
      <c r="H257" s="36"/>
      <c r="I257" s="36"/>
      <c r="J257" s="37"/>
      <c r="K257" s="37"/>
      <c r="L257" s="37"/>
      <c r="M257" s="37"/>
      <c r="N257" s="37"/>
      <c r="O257" s="37"/>
      <c r="P257" s="37"/>
      <c r="Q257" s="37"/>
      <c r="R257" s="37"/>
      <c r="S257" s="37"/>
      <c r="T257" s="37"/>
      <c r="U257" s="37"/>
      <c r="V257" s="37"/>
      <c r="W257" s="37"/>
      <c r="Y257" s="60"/>
      <c r="Z257" s="60"/>
      <c r="AA257" s="60"/>
    </row>
    <row r="258" spans="1:27" ht="15" customHeight="1">
      <c r="A258" s="351" t="s">
        <v>22</v>
      </c>
      <c r="B258" s="355" t="s">
        <v>331</v>
      </c>
      <c r="C258" s="356"/>
      <c r="D258" s="356"/>
      <c r="E258" s="356"/>
      <c r="F258" s="356"/>
      <c r="G258" s="356"/>
      <c r="H258" s="356"/>
      <c r="I258" s="356"/>
      <c r="J258" s="356"/>
      <c r="K258" s="356"/>
      <c r="L258" s="356"/>
      <c r="M258" s="356"/>
      <c r="N258" s="356"/>
      <c r="O258" s="356"/>
      <c r="P258" s="356"/>
      <c r="Q258" s="356"/>
      <c r="R258" s="356"/>
      <c r="S258" s="356"/>
      <c r="T258" s="356"/>
      <c r="U258" s="356"/>
      <c r="V258" s="356"/>
      <c r="W258" s="356"/>
      <c r="X258" s="357"/>
      <c r="Y258" s="328"/>
      <c r="Z258" s="329"/>
      <c r="AA258" s="330"/>
    </row>
    <row r="259" spans="1:27" ht="15" customHeight="1">
      <c r="A259" s="384"/>
      <c r="B259" s="372"/>
      <c r="C259" s="373"/>
      <c r="D259" s="373"/>
      <c r="E259" s="373"/>
      <c r="F259" s="373"/>
      <c r="G259" s="373"/>
      <c r="H259" s="373"/>
      <c r="I259" s="373"/>
      <c r="J259" s="373"/>
      <c r="K259" s="373"/>
      <c r="L259" s="373"/>
      <c r="M259" s="373"/>
      <c r="N259" s="373"/>
      <c r="O259" s="373"/>
      <c r="P259" s="373"/>
      <c r="Q259" s="373"/>
      <c r="R259" s="373"/>
      <c r="S259" s="373"/>
      <c r="T259" s="373"/>
      <c r="U259" s="373"/>
      <c r="V259" s="373"/>
      <c r="W259" s="373"/>
      <c r="X259" s="374"/>
      <c r="Y259" s="331"/>
      <c r="Z259" s="332"/>
      <c r="AA259" s="333"/>
    </row>
    <row r="260" spans="1:27" s="66" customFormat="1" ht="13.5" customHeight="1">
      <c r="A260" s="384"/>
      <c r="B260" s="82" t="s">
        <v>46</v>
      </c>
      <c r="C260" s="89" t="s">
        <v>138</v>
      </c>
      <c r="E260" s="52"/>
      <c r="F260" s="52"/>
      <c r="G260" s="52"/>
      <c r="H260" s="52"/>
      <c r="I260" s="52"/>
      <c r="J260" s="90"/>
      <c r="K260" s="90"/>
      <c r="L260" s="90"/>
      <c r="M260" s="90"/>
      <c r="N260" s="90"/>
      <c r="O260" s="90"/>
      <c r="P260" s="90"/>
      <c r="Q260" s="90"/>
      <c r="R260" s="90"/>
      <c r="S260" s="90"/>
      <c r="T260" s="90"/>
      <c r="U260" s="51"/>
      <c r="V260" s="51"/>
      <c r="W260" s="51"/>
      <c r="X260" s="53"/>
      <c r="Y260" s="331"/>
      <c r="Z260" s="332"/>
      <c r="AA260" s="333"/>
    </row>
    <row r="261" spans="1:27" s="66" customFormat="1" ht="13.5" customHeight="1">
      <c r="A261" s="384"/>
      <c r="B261" s="82" t="s">
        <v>47</v>
      </c>
      <c r="C261" s="89" t="s">
        <v>139</v>
      </c>
      <c r="E261" s="52"/>
      <c r="F261" s="52"/>
      <c r="G261" s="52"/>
      <c r="H261" s="52"/>
      <c r="I261" s="52"/>
      <c r="J261" s="90"/>
      <c r="K261" s="90"/>
      <c r="L261" s="90"/>
      <c r="M261" s="90"/>
      <c r="N261" s="90"/>
      <c r="O261" s="90"/>
      <c r="P261" s="90"/>
      <c r="Q261" s="90"/>
      <c r="R261" s="90"/>
      <c r="S261" s="90"/>
      <c r="T261" s="90"/>
      <c r="U261" s="51"/>
      <c r="V261" s="51"/>
      <c r="W261" s="51"/>
      <c r="X261" s="53"/>
      <c r="Y261" s="331"/>
      <c r="Z261" s="332"/>
      <c r="AA261" s="333"/>
    </row>
    <row r="262" spans="1:27" s="66" customFormat="1" ht="13.5" customHeight="1">
      <c r="A262" s="384"/>
      <c r="B262" s="82" t="s">
        <v>75</v>
      </c>
      <c r="C262" s="89" t="s">
        <v>140</v>
      </c>
      <c r="E262" s="90"/>
      <c r="F262" s="90"/>
      <c r="G262" s="90"/>
      <c r="H262" s="90"/>
      <c r="I262" s="90"/>
      <c r="J262" s="90"/>
      <c r="K262" s="90"/>
      <c r="L262" s="90"/>
      <c r="M262" s="90"/>
      <c r="N262" s="90"/>
      <c r="O262" s="90"/>
      <c r="P262" s="90"/>
      <c r="Q262" s="90"/>
      <c r="R262" s="90"/>
      <c r="S262" s="90"/>
      <c r="T262" s="90"/>
      <c r="U262" s="51"/>
      <c r="V262" s="51"/>
      <c r="W262" s="51"/>
      <c r="X262" s="53"/>
      <c r="Y262" s="331"/>
      <c r="Z262" s="332"/>
      <c r="AA262" s="333"/>
    </row>
    <row r="263" spans="1:27" s="66" customFormat="1" ht="13.5" customHeight="1">
      <c r="A263" s="384"/>
      <c r="B263" s="82" t="s">
        <v>54</v>
      </c>
      <c r="C263" s="89" t="s">
        <v>141</v>
      </c>
      <c r="E263" s="90"/>
      <c r="F263" s="90"/>
      <c r="G263" s="90"/>
      <c r="H263" s="90"/>
      <c r="I263" s="90"/>
      <c r="J263" s="90"/>
      <c r="K263" s="90"/>
      <c r="L263" s="90"/>
      <c r="M263" s="90"/>
      <c r="N263" s="90"/>
      <c r="O263" s="90"/>
      <c r="P263" s="90"/>
      <c r="Q263" s="90"/>
      <c r="R263" s="90"/>
      <c r="S263" s="90"/>
      <c r="T263" s="90"/>
      <c r="U263" s="51"/>
      <c r="V263" s="51"/>
      <c r="W263" s="51"/>
      <c r="X263" s="53"/>
      <c r="Y263" s="331"/>
      <c r="Z263" s="332"/>
      <c r="AA263" s="333"/>
    </row>
    <row r="264" spans="1:27" s="66" customFormat="1" ht="13.5" customHeight="1">
      <c r="A264" s="384"/>
      <c r="B264" s="82" t="s">
        <v>134</v>
      </c>
      <c r="C264" s="89" t="s">
        <v>142</v>
      </c>
      <c r="E264" s="90"/>
      <c r="F264" s="90"/>
      <c r="G264" s="90"/>
      <c r="H264" s="90"/>
      <c r="I264" s="90"/>
      <c r="J264" s="90"/>
      <c r="K264" s="90"/>
      <c r="L264" s="90"/>
      <c r="M264" s="90"/>
      <c r="N264" s="90"/>
      <c r="O264" s="90"/>
      <c r="P264" s="90"/>
      <c r="Q264" s="90"/>
      <c r="R264" s="90"/>
      <c r="S264" s="90"/>
      <c r="T264" s="90"/>
      <c r="U264" s="51"/>
      <c r="V264" s="51"/>
      <c r="W264" s="51"/>
      <c r="X264" s="53"/>
      <c r="Y264" s="331"/>
      <c r="Z264" s="332"/>
      <c r="AA264" s="333"/>
    </row>
    <row r="265" spans="1:27" s="66" customFormat="1" ht="13.5" customHeight="1">
      <c r="A265" s="384"/>
      <c r="B265" s="82" t="s">
        <v>55</v>
      </c>
      <c r="C265" s="89" t="s">
        <v>359</v>
      </c>
      <c r="E265" s="90"/>
      <c r="F265" s="90"/>
      <c r="G265" s="90"/>
      <c r="H265" s="90"/>
      <c r="I265" s="90"/>
      <c r="J265" s="90"/>
      <c r="K265" s="90"/>
      <c r="L265" s="90"/>
      <c r="M265" s="90"/>
      <c r="N265" s="90"/>
      <c r="O265" s="90"/>
      <c r="P265" s="90"/>
      <c r="Q265" s="90"/>
      <c r="R265" s="90"/>
      <c r="S265" s="90"/>
      <c r="T265" s="90"/>
      <c r="U265" s="51"/>
      <c r="V265" s="51"/>
      <c r="W265" s="51"/>
      <c r="X265" s="53"/>
      <c r="Y265" s="331"/>
      <c r="Z265" s="332"/>
      <c r="AA265" s="333"/>
    </row>
    <row r="266" spans="1:27" s="66" customFormat="1" ht="13.5" customHeight="1">
      <c r="A266" s="384"/>
      <c r="B266" s="82" t="s">
        <v>79</v>
      </c>
      <c r="C266" s="89" t="s">
        <v>703</v>
      </c>
      <c r="E266" s="90"/>
      <c r="F266" s="90"/>
      <c r="G266" s="90"/>
      <c r="H266" s="90"/>
      <c r="I266" s="90"/>
      <c r="J266" s="90"/>
      <c r="K266" s="90"/>
      <c r="L266" s="90"/>
      <c r="M266" s="90"/>
      <c r="N266" s="90"/>
      <c r="O266" s="90"/>
      <c r="P266" s="90"/>
      <c r="Q266" s="90"/>
      <c r="R266" s="90"/>
      <c r="S266" s="90"/>
      <c r="T266" s="90"/>
      <c r="U266" s="51"/>
      <c r="V266" s="51"/>
      <c r="W266" s="51"/>
      <c r="X266" s="53"/>
      <c r="Y266" s="331"/>
      <c r="Z266" s="332"/>
      <c r="AA266" s="333"/>
    </row>
    <row r="267" spans="1:27" s="66" customFormat="1" ht="13.5" customHeight="1">
      <c r="A267" s="384"/>
      <c r="B267" s="82" t="s">
        <v>360</v>
      </c>
      <c r="C267" s="89" t="s">
        <v>143</v>
      </c>
      <c r="E267" s="90"/>
      <c r="F267" s="90"/>
      <c r="G267" s="90"/>
      <c r="H267" s="90"/>
      <c r="I267" s="90"/>
      <c r="J267" s="90"/>
      <c r="K267" s="90"/>
      <c r="L267" s="90"/>
      <c r="M267" s="90"/>
      <c r="N267" s="90"/>
      <c r="O267" s="90"/>
      <c r="P267" s="90"/>
      <c r="Q267" s="90"/>
      <c r="R267" s="90"/>
      <c r="S267" s="90"/>
      <c r="T267" s="90"/>
      <c r="U267" s="51"/>
      <c r="V267" s="51"/>
      <c r="W267" s="51"/>
      <c r="X267" s="53"/>
      <c r="Y267" s="331"/>
      <c r="Z267" s="332"/>
      <c r="AA267" s="333"/>
    </row>
    <row r="268" spans="1:27" s="66" customFormat="1" ht="13.5" customHeight="1">
      <c r="A268" s="384"/>
      <c r="B268" s="82" t="s">
        <v>135</v>
      </c>
      <c r="C268" s="89" t="s">
        <v>144</v>
      </c>
      <c r="E268" s="90"/>
      <c r="F268" s="90"/>
      <c r="G268" s="90"/>
      <c r="H268" s="90"/>
      <c r="I268" s="90"/>
      <c r="J268" s="90"/>
      <c r="K268" s="90"/>
      <c r="L268" s="90"/>
      <c r="M268" s="90"/>
      <c r="N268" s="90"/>
      <c r="O268" s="90"/>
      <c r="P268" s="90"/>
      <c r="Q268" s="90"/>
      <c r="R268" s="90"/>
      <c r="S268" s="90"/>
      <c r="T268" s="90"/>
      <c r="U268" s="51"/>
      <c r="V268" s="51"/>
      <c r="W268" s="51"/>
      <c r="X268" s="53"/>
      <c r="Y268" s="331"/>
      <c r="Z268" s="332"/>
      <c r="AA268" s="333"/>
    </row>
    <row r="269" spans="1:27" s="66" customFormat="1" ht="13.5" customHeight="1">
      <c r="A269" s="384"/>
      <c r="B269" s="82" t="s">
        <v>136</v>
      </c>
      <c r="C269" s="89" t="s">
        <v>145</v>
      </c>
      <c r="E269" s="90"/>
      <c r="F269" s="90"/>
      <c r="G269" s="90"/>
      <c r="H269" s="90"/>
      <c r="I269" s="90"/>
      <c r="J269" s="90"/>
      <c r="K269" s="90"/>
      <c r="L269" s="90"/>
      <c r="M269" s="90"/>
      <c r="N269" s="90"/>
      <c r="O269" s="90"/>
      <c r="P269" s="90"/>
      <c r="Q269" s="90"/>
      <c r="R269" s="90"/>
      <c r="S269" s="90"/>
      <c r="T269" s="90"/>
      <c r="U269" s="51"/>
      <c r="V269" s="51"/>
      <c r="W269" s="51"/>
      <c r="X269" s="53"/>
      <c r="Y269" s="331"/>
      <c r="Z269" s="332"/>
      <c r="AA269" s="333"/>
    </row>
    <row r="270" spans="1:27" s="66" customFormat="1" ht="13.5" customHeight="1">
      <c r="A270" s="384"/>
      <c r="B270" s="82" t="s">
        <v>137</v>
      </c>
      <c r="C270" s="89" t="s">
        <v>146</v>
      </c>
      <c r="E270" s="90"/>
      <c r="F270" s="90"/>
      <c r="G270" s="90"/>
      <c r="H270" s="90"/>
      <c r="I270" s="90"/>
      <c r="J270" s="90"/>
      <c r="K270" s="90"/>
      <c r="L270" s="90"/>
      <c r="M270" s="90"/>
      <c r="N270" s="90"/>
      <c r="O270" s="90"/>
      <c r="P270" s="90"/>
      <c r="Q270" s="90"/>
      <c r="R270" s="90"/>
      <c r="S270" s="90"/>
      <c r="T270" s="90"/>
      <c r="U270" s="51"/>
      <c r="V270" s="51"/>
      <c r="W270" s="51"/>
      <c r="X270" s="53"/>
      <c r="Y270" s="331"/>
      <c r="Z270" s="332"/>
      <c r="AA270" s="333"/>
    </row>
    <row r="271" spans="1:27" s="66" customFormat="1" ht="13.5" customHeight="1">
      <c r="A271" s="352"/>
      <c r="B271" s="91" t="s">
        <v>361</v>
      </c>
      <c r="C271" s="92" t="s">
        <v>147</v>
      </c>
      <c r="D271" s="71"/>
      <c r="E271" s="93"/>
      <c r="F271" s="93"/>
      <c r="G271" s="93"/>
      <c r="H271" s="93"/>
      <c r="I271" s="93"/>
      <c r="J271" s="93"/>
      <c r="K271" s="93"/>
      <c r="L271" s="93"/>
      <c r="M271" s="93"/>
      <c r="N271" s="93"/>
      <c r="O271" s="93"/>
      <c r="P271" s="93"/>
      <c r="Q271" s="93"/>
      <c r="R271" s="93"/>
      <c r="S271" s="93"/>
      <c r="T271" s="93"/>
      <c r="U271" s="56"/>
      <c r="V271" s="56"/>
      <c r="W271" s="56"/>
      <c r="X271" s="57"/>
      <c r="Y271" s="343"/>
      <c r="Z271" s="344"/>
      <c r="AA271" s="345"/>
    </row>
    <row r="272" spans="1:27" ht="13" customHeight="1">
      <c r="C272" s="37"/>
      <c r="D272" s="37"/>
      <c r="E272" s="37"/>
      <c r="F272" s="37"/>
      <c r="G272" s="37"/>
      <c r="H272" s="37"/>
      <c r="I272" s="37"/>
      <c r="J272" s="37"/>
      <c r="K272" s="37"/>
      <c r="L272" s="37"/>
      <c r="M272" s="37"/>
      <c r="N272" s="37"/>
      <c r="O272" s="37"/>
      <c r="P272" s="37"/>
      <c r="Q272" s="37"/>
      <c r="R272" s="37"/>
      <c r="S272" s="37"/>
      <c r="T272" s="37"/>
      <c r="U272" s="37"/>
      <c r="V272" s="37"/>
      <c r="W272" s="37"/>
      <c r="Y272" s="291"/>
      <c r="Z272" s="291"/>
      <c r="AA272" s="291"/>
    </row>
    <row r="273" spans="1:28" s="64" customFormat="1" ht="20.149999999999999" customHeight="1">
      <c r="A273" s="16" t="s">
        <v>218</v>
      </c>
      <c r="B273" s="62"/>
      <c r="C273" s="36"/>
      <c r="D273" s="36"/>
      <c r="E273" s="36"/>
      <c r="F273" s="36"/>
      <c r="G273" s="36"/>
      <c r="H273" s="36"/>
      <c r="I273" s="36"/>
      <c r="J273" s="37"/>
      <c r="K273" s="37"/>
      <c r="L273" s="37"/>
      <c r="M273" s="37"/>
      <c r="N273" s="37"/>
      <c r="O273" s="37"/>
      <c r="P273" s="37"/>
      <c r="Q273" s="37"/>
      <c r="R273" s="37"/>
      <c r="S273" s="37"/>
      <c r="T273" s="37"/>
      <c r="U273" s="37"/>
      <c r="V273" s="37"/>
      <c r="W273" s="37"/>
      <c r="Y273" s="60"/>
      <c r="Z273" s="60"/>
      <c r="AA273" s="60"/>
    </row>
    <row r="274" spans="1:28" ht="22.5" customHeight="1">
      <c r="A274" s="351" t="s">
        <v>22</v>
      </c>
      <c r="B274" s="375" t="s">
        <v>704</v>
      </c>
      <c r="C274" s="375"/>
      <c r="D274" s="375"/>
      <c r="E274" s="375"/>
      <c r="F274" s="375"/>
      <c r="G274" s="375"/>
      <c r="H274" s="375"/>
      <c r="I274" s="375"/>
      <c r="J274" s="375"/>
      <c r="K274" s="375"/>
      <c r="L274" s="375"/>
      <c r="M274" s="375"/>
      <c r="N274" s="375"/>
      <c r="O274" s="375"/>
      <c r="P274" s="375"/>
      <c r="Q274" s="375"/>
      <c r="R274" s="375"/>
      <c r="S274" s="375"/>
      <c r="T274" s="375"/>
      <c r="U274" s="375"/>
      <c r="V274" s="375"/>
      <c r="W274" s="375"/>
      <c r="X274" s="375"/>
      <c r="Y274" s="328"/>
      <c r="Z274" s="329"/>
      <c r="AA274" s="330"/>
    </row>
    <row r="275" spans="1:28" ht="22.5" customHeight="1">
      <c r="A275" s="352"/>
      <c r="B275" s="375"/>
      <c r="C275" s="375"/>
      <c r="D275" s="375"/>
      <c r="E275" s="375"/>
      <c r="F275" s="375"/>
      <c r="G275" s="375"/>
      <c r="H275" s="375"/>
      <c r="I275" s="375"/>
      <c r="J275" s="375"/>
      <c r="K275" s="375"/>
      <c r="L275" s="375"/>
      <c r="M275" s="375"/>
      <c r="N275" s="375"/>
      <c r="O275" s="375"/>
      <c r="P275" s="375"/>
      <c r="Q275" s="375"/>
      <c r="R275" s="375"/>
      <c r="S275" s="375"/>
      <c r="T275" s="375"/>
      <c r="U275" s="375"/>
      <c r="V275" s="375"/>
      <c r="W275" s="375"/>
      <c r="X275" s="375"/>
      <c r="Y275" s="343"/>
      <c r="Z275" s="344"/>
      <c r="AA275" s="345"/>
    </row>
    <row r="276" spans="1:28" ht="13" customHeight="1">
      <c r="C276" s="37"/>
      <c r="D276" s="37"/>
      <c r="E276" s="37"/>
      <c r="F276" s="37"/>
      <c r="G276" s="37"/>
      <c r="H276" s="37"/>
      <c r="I276" s="37"/>
      <c r="J276" s="37"/>
      <c r="K276" s="37"/>
      <c r="L276" s="37"/>
      <c r="M276" s="37"/>
      <c r="N276" s="37"/>
      <c r="O276" s="37"/>
      <c r="P276" s="37"/>
      <c r="Q276" s="37"/>
      <c r="R276" s="37"/>
      <c r="S276" s="37"/>
      <c r="T276" s="37"/>
      <c r="U276" s="37"/>
      <c r="V276" s="37"/>
      <c r="W276" s="37"/>
      <c r="Y276" s="60"/>
      <c r="Z276" s="60"/>
      <c r="AA276" s="60"/>
    </row>
    <row r="277" spans="1:28" s="64" customFormat="1" ht="20.149999999999999" customHeight="1">
      <c r="A277" s="16" t="s">
        <v>705</v>
      </c>
      <c r="B277" s="62"/>
      <c r="C277" s="36"/>
      <c r="D277" s="36"/>
      <c r="E277" s="36"/>
      <c r="F277" s="36"/>
      <c r="G277" s="36"/>
      <c r="H277" s="36"/>
      <c r="I277" s="36"/>
      <c r="J277" s="37"/>
      <c r="K277" s="37"/>
      <c r="L277" s="37"/>
      <c r="M277" s="37"/>
      <c r="N277" s="37"/>
      <c r="O277" s="37"/>
      <c r="P277" s="37"/>
      <c r="Q277" s="37"/>
      <c r="R277" s="37"/>
      <c r="S277" s="37"/>
      <c r="T277" s="37"/>
      <c r="U277" s="37"/>
      <c r="V277" s="37"/>
      <c r="W277" s="37"/>
      <c r="Y277" s="60"/>
      <c r="Z277" s="60"/>
      <c r="AA277" s="300"/>
    </row>
    <row r="278" spans="1:28" ht="15" customHeight="1">
      <c r="A278" s="351" t="s">
        <v>22</v>
      </c>
      <c r="B278" s="347" t="s">
        <v>332</v>
      </c>
      <c r="C278" s="347"/>
      <c r="D278" s="347"/>
      <c r="E278" s="347"/>
      <c r="F278" s="347"/>
      <c r="G278" s="347"/>
      <c r="H278" s="347"/>
      <c r="I278" s="347"/>
      <c r="J278" s="347"/>
      <c r="K278" s="347"/>
      <c r="L278" s="347"/>
      <c r="M278" s="347"/>
      <c r="N278" s="347"/>
      <c r="O278" s="347"/>
      <c r="P278" s="347"/>
      <c r="Q278" s="347"/>
      <c r="R278" s="347"/>
      <c r="S278" s="347"/>
      <c r="T278" s="347"/>
      <c r="U278" s="347"/>
      <c r="V278" s="347"/>
      <c r="W278" s="347"/>
      <c r="X278" s="347"/>
      <c r="Y278" s="328"/>
      <c r="Z278" s="329"/>
      <c r="AA278" s="330"/>
    </row>
    <row r="279" spans="1:28" ht="15" customHeight="1">
      <c r="A279" s="352"/>
      <c r="B279" s="347"/>
      <c r="C279" s="347"/>
      <c r="D279" s="347"/>
      <c r="E279" s="347"/>
      <c r="F279" s="347"/>
      <c r="G279" s="347"/>
      <c r="H279" s="347"/>
      <c r="I279" s="347"/>
      <c r="J279" s="347"/>
      <c r="K279" s="347"/>
      <c r="L279" s="347"/>
      <c r="M279" s="347"/>
      <c r="N279" s="347"/>
      <c r="O279" s="347"/>
      <c r="P279" s="347"/>
      <c r="Q279" s="347"/>
      <c r="R279" s="347"/>
      <c r="S279" s="347"/>
      <c r="T279" s="347"/>
      <c r="U279" s="347"/>
      <c r="V279" s="347"/>
      <c r="W279" s="347"/>
      <c r="X279" s="347"/>
      <c r="Y279" s="331"/>
      <c r="Z279" s="332"/>
      <c r="AA279" s="333"/>
    </row>
    <row r="280" spans="1:28" ht="10.5" customHeight="1">
      <c r="A280" s="351" t="s">
        <v>23</v>
      </c>
      <c r="B280" s="347" t="s">
        <v>333</v>
      </c>
      <c r="C280" s="347"/>
      <c r="D280" s="347"/>
      <c r="E280" s="347"/>
      <c r="F280" s="347"/>
      <c r="G280" s="347"/>
      <c r="H280" s="347"/>
      <c r="I280" s="347"/>
      <c r="J280" s="347"/>
      <c r="K280" s="347"/>
      <c r="L280" s="347"/>
      <c r="M280" s="347"/>
      <c r="N280" s="347"/>
      <c r="O280" s="347"/>
      <c r="P280" s="347"/>
      <c r="Q280" s="347"/>
      <c r="R280" s="347"/>
      <c r="S280" s="347"/>
      <c r="T280" s="347"/>
      <c r="U280" s="347"/>
      <c r="V280" s="347"/>
      <c r="W280" s="347"/>
      <c r="X280" s="347"/>
      <c r="Y280" s="328"/>
      <c r="Z280" s="329"/>
      <c r="AA280" s="330"/>
    </row>
    <row r="281" spans="1:28" ht="10.5" customHeight="1">
      <c r="A281" s="352"/>
      <c r="B281" s="347"/>
      <c r="C281" s="347"/>
      <c r="D281" s="347"/>
      <c r="E281" s="347"/>
      <c r="F281" s="347"/>
      <c r="G281" s="347"/>
      <c r="H281" s="347"/>
      <c r="I281" s="347"/>
      <c r="J281" s="347"/>
      <c r="K281" s="347"/>
      <c r="L281" s="347"/>
      <c r="M281" s="347"/>
      <c r="N281" s="347"/>
      <c r="O281" s="347"/>
      <c r="P281" s="347"/>
      <c r="Q281" s="347"/>
      <c r="R281" s="347"/>
      <c r="S281" s="347"/>
      <c r="T281" s="347"/>
      <c r="U281" s="347"/>
      <c r="V281" s="347"/>
      <c r="W281" s="347"/>
      <c r="X281" s="347"/>
      <c r="Y281" s="331"/>
      <c r="Z281" s="332"/>
      <c r="AA281" s="333"/>
    </row>
    <row r="282" spans="1:28" s="48" customFormat="1" ht="15" customHeight="1">
      <c r="A282" s="351" t="s">
        <v>24</v>
      </c>
      <c r="B282" s="347" t="s">
        <v>102</v>
      </c>
      <c r="C282" s="347"/>
      <c r="D282" s="347"/>
      <c r="E282" s="347"/>
      <c r="F282" s="347"/>
      <c r="G282" s="347"/>
      <c r="H282" s="347"/>
      <c r="I282" s="347"/>
      <c r="J282" s="347"/>
      <c r="K282" s="347"/>
      <c r="L282" s="347"/>
      <c r="M282" s="347"/>
      <c r="N282" s="347"/>
      <c r="O282" s="347"/>
      <c r="P282" s="347"/>
      <c r="Q282" s="347"/>
      <c r="R282" s="347"/>
      <c r="S282" s="347"/>
      <c r="T282" s="347"/>
      <c r="U282" s="347"/>
      <c r="V282" s="347"/>
      <c r="W282" s="347"/>
      <c r="X282" s="347"/>
      <c r="Y282" s="328"/>
      <c r="Z282" s="329"/>
      <c r="AA282" s="330"/>
      <c r="AB282" s="297"/>
    </row>
    <row r="283" spans="1:28" s="48" customFormat="1" ht="15" customHeight="1">
      <c r="A283" s="352"/>
      <c r="B283" s="347"/>
      <c r="C283" s="347"/>
      <c r="D283" s="347"/>
      <c r="E283" s="347"/>
      <c r="F283" s="347"/>
      <c r="G283" s="347"/>
      <c r="H283" s="347"/>
      <c r="I283" s="347"/>
      <c r="J283" s="347"/>
      <c r="K283" s="347"/>
      <c r="L283" s="347"/>
      <c r="M283" s="347"/>
      <c r="N283" s="347"/>
      <c r="O283" s="347"/>
      <c r="P283" s="347"/>
      <c r="Q283" s="347"/>
      <c r="R283" s="347"/>
      <c r="S283" s="347"/>
      <c r="T283" s="347"/>
      <c r="U283" s="347"/>
      <c r="V283" s="347"/>
      <c r="W283" s="347"/>
      <c r="X283" s="347"/>
      <c r="Y283" s="343"/>
      <c r="Z283" s="344"/>
      <c r="AA283" s="345"/>
      <c r="AB283" s="297"/>
    </row>
    <row r="284" spans="1:28" ht="10.5" customHeight="1">
      <c r="A284" s="351" t="s">
        <v>25</v>
      </c>
      <c r="B284" s="347" t="s">
        <v>148</v>
      </c>
      <c r="C284" s="347"/>
      <c r="D284" s="347"/>
      <c r="E284" s="347"/>
      <c r="F284" s="347"/>
      <c r="G284" s="347"/>
      <c r="H284" s="347"/>
      <c r="I284" s="347"/>
      <c r="J284" s="347"/>
      <c r="K284" s="347"/>
      <c r="L284" s="347"/>
      <c r="M284" s="347"/>
      <c r="N284" s="347"/>
      <c r="O284" s="347"/>
      <c r="P284" s="347"/>
      <c r="Q284" s="347"/>
      <c r="R284" s="347"/>
      <c r="S284" s="347"/>
      <c r="T284" s="347"/>
      <c r="U284" s="347"/>
      <c r="V284" s="347"/>
      <c r="W284" s="347"/>
      <c r="X284" s="347"/>
      <c r="Y284" s="328"/>
      <c r="Z284" s="329"/>
      <c r="AA284" s="330"/>
    </row>
    <row r="285" spans="1:28" ht="10.5" customHeight="1">
      <c r="A285" s="352"/>
      <c r="B285" s="347"/>
      <c r="C285" s="347"/>
      <c r="D285" s="347"/>
      <c r="E285" s="347"/>
      <c r="F285" s="347"/>
      <c r="G285" s="347"/>
      <c r="H285" s="347"/>
      <c r="I285" s="347"/>
      <c r="J285" s="347"/>
      <c r="K285" s="347"/>
      <c r="L285" s="347"/>
      <c r="M285" s="347"/>
      <c r="N285" s="347"/>
      <c r="O285" s="347"/>
      <c r="P285" s="347"/>
      <c r="Q285" s="347"/>
      <c r="R285" s="347"/>
      <c r="S285" s="347"/>
      <c r="T285" s="347"/>
      <c r="U285" s="347"/>
      <c r="V285" s="347"/>
      <c r="W285" s="347"/>
      <c r="X285" s="347"/>
      <c r="Y285" s="331"/>
      <c r="Z285" s="332"/>
      <c r="AA285" s="333"/>
    </row>
    <row r="286" spans="1:28" ht="22.5" customHeight="1">
      <c r="A286" s="351" t="s">
        <v>8</v>
      </c>
      <c r="B286" s="356" t="s">
        <v>362</v>
      </c>
      <c r="C286" s="356"/>
      <c r="D286" s="356"/>
      <c r="E286" s="356"/>
      <c r="F286" s="356"/>
      <c r="G286" s="356"/>
      <c r="H286" s="356"/>
      <c r="I286" s="356"/>
      <c r="J286" s="356"/>
      <c r="K286" s="356"/>
      <c r="L286" s="356"/>
      <c r="M286" s="356"/>
      <c r="N286" s="356"/>
      <c r="O286" s="356"/>
      <c r="P286" s="356"/>
      <c r="Q286" s="356"/>
      <c r="R286" s="356"/>
      <c r="S286" s="356"/>
      <c r="T286" s="356"/>
      <c r="U286" s="356"/>
      <c r="V286" s="356"/>
      <c r="W286" s="356"/>
      <c r="X286" s="356"/>
      <c r="Y286" s="328"/>
      <c r="Z286" s="329"/>
      <c r="AA286" s="330"/>
    </row>
    <row r="287" spans="1:28" ht="22.5" customHeight="1">
      <c r="A287" s="352"/>
      <c r="B287" s="364"/>
      <c r="C287" s="364"/>
      <c r="D287" s="364"/>
      <c r="E287" s="364"/>
      <c r="F287" s="364"/>
      <c r="G287" s="364"/>
      <c r="H287" s="364"/>
      <c r="I287" s="364"/>
      <c r="J287" s="364"/>
      <c r="K287" s="364"/>
      <c r="L287" s="364"/>
      <c r="M287" s="364"/>
      <c r="N287" s="364"/>
      <c r="O287" s="364"/>
      <c r="P287" s="364"/>
      <c r="Q287" s="364"/>
      <c r="R287" s="364"/>
      <c r="S287" s="364"/>
      <c r="T287" s="364"/>
      <c r="U287" s="364"/>
      <c r="V287" s="364"/>
      <c r="W287" s="364"/>
      <c r="X287" s="364"/>
      <c r="Y287" s="343"/>
      <c r="Z287" s="344"/>
      <c r="AA287" s="345"/>
    </row>
    <row r="288" spans="1:28" ht="13.5" customHeight="1">
      <c r="A288" s="34"/>
      <c r="B288" s="296"/>
      <c r="C288" s="87"/>
      <c r="D288" s="88"/>
      <c r="E288" s="88"/>
      <c r="F288" s="88"/>
      <c r="G288" s="88"/>
      <c r="H288" s="88"/>
      <c r="I288" s="88"/>
      <c r="J288" s="87"/>
      <c r="K288" s="87"/>
      <c r="L288" s="87"/>
      <c r="M288" s="87"/>
      <c r="N288" s="87"/>
      <c r="O288" s="87"/>
      <c r="P288" s="87"/>
      <c r="Q288" s="87"/>
      <c r="R288" s="87"/>
      <c r="S288" s="87"/>
      <c r="T288" s="87"/>
      <c r="U288" s="87"/>
      <c r="V288" s="87"/>
      <c r="W288" s="87"/>
      <c r="X288" s="5"/>
      <c r="Y288" s="290"/>
      <c r="Z288" s="290"/>
      <c r="AA288" s="290"/>
    </row>
    <row r="289" spans="1:27" ht="19.5" customHeight="1">
      <c r="A289" s="388" t="s">
        <v>390</v>
      </c>
      <c r="B289" s="388"/>
      <c r="C289" s="388"/>
      <c r="D289" s="388"/>
      <c r="E289" s="388"/>
      <c r="F289" s="388"/>
      <c r="G289" s="388"/>
      <c r="H289" s="388"/>
      <c r="I289" s="388"/>
      <c r="J289" s="37"/>
      <c r="K289" s="37"/>
      <c r="L289" s="37"/>
      <c r="M289" s="37"/>
      <c r="N289" s="37"/>
      <c r="O289" s="37"/>
      <c r="P289" s="37"/>
      <c r="Q289" s="37"/>
      <c r="R289" s="37"/>
      <c r="S289" s="37"/>
      <c r="T289" s="37"/>
      <c r="U289" s="37"/>
      <c r="V289" s="37"/>
      <c r="W289" s="37"/>
      <c r="Y289" s="291"/>
      <c r="Z289" s="291"/>
      <c r="AA289" s="291"/>
    </row>
    <row r="290" spans="1:27" ht="22.5" customHeight="1">
      <c r="A290" s="351" t="s">
        <v>1</v>
      </c>
      <c r="B290" s="376" t="s">
        <v>391</v>
      </c>
      <c r="C290" s="377"/>
      <c r="D290" s="377"/>
      <c r="E290" s="377"/>
      <c r="F290" s="377"/>
      <c r="G290" s="377"/>
      <c r="H290" s="377"/>
      <c r="I290" s="377"/>
      <c r="J290" s="377"/>
      <c r="K290" s="377"/>
      <c r="L290" s="377"/>
      <c r="M290" s="377"/>
      <c r="N290" s="377"/>
      <c r="O290" s="377"/>
      <c r="P290" s="377"/>
      <c r="Q290" s="377"/>
      <c r="R290" s="377"/>
      <c r="S290" s="377"/>
      <c r="T290" s="377"/>
      <c r="U290" s="377"/>
      <c r="V290" s="377"/>
      <c r="W290" s="377"/>
      <c r="X290" s="378"/>
      <c r="Y290" s="328"/>
      <c r="Z290" s="329"/>
      <c r="AA290" s="330"/>
    </row>
    <row r="291" spans="1:27" ht="22.5" customHeight="1">
      <c r="A291" s="352"/>
      <c r="B291" s="379"/>
      <c r="C291" s="380"/>
      <c r="D291" s="380"/>
      <c r="E291" s="380"/>
      <c r="F291" s="380"/>
      <c r="G291" s="380"/>
      <c r="H291" s="380"/>
      <c r="I291" s="380"/>
      <c r="J291" s="380"/>
      <c r="K291" s="380"/>
      <c r="L291" s="380"/>
      <c r="M291" s="380"/>
      <c r="N291" s="380"/>
      <c r="O291" s="380"/>
      <c r="P291" s="380"/>
      <c r="Q291" s="380"/>
      <c r="R291" s="380"/>
      <c r="S291" s="380"/>
      <c r="T291" s="380"/>
      <c r="U291" s="380"/>
      <c r="V291" s="380"/>
      <c r="W291" s="380"/>
      <c r="X291" s="381"/>
      <c r="Y291" s="343"/>
      <c r="Z291" s="344"/>
      <c r="AA291" s="345"/>
    </row>
    <row r="292" spans="1:27" ht="15.75" customHeight="1">
      <c r="A292" s="351" t="s">
        <v>94</v>
      </c>
      <c r="B292" s="376" t="s">
        <v>392</v>
      </c>
      <c r="C292" s="377"/>
      <c r="D292" s="377"/>
      <c r="E292" s="377"/>
      <c r="F292" s="377"/>
      <c r="G292" s="377"/>
      <c r="H292" s="377"/>
      <c r="I292" s="377"/>
      <c r="J292" s="377"/>
      <c r="K292" s="377"/>
      <c r="L292" s="377"/>
      <c r="M292" s="377"/>
      <c r="N292" s="377"/>
      <c r="O292" s="377"/>
      <c r="P292" s="377"/>
      <c r="Q292" s="377"/>
      <c r="R292" s="377"/>
      <c r="S292" s="377"/>
      <c r="T292" s="377"/>
      <c r="U292" s="377"/>
      <c r="V292" s="377"/>
      <c r="W292" s="377"/>
      <c r="X292" s="378"/>
      <c r="Y292" s="328"/>
      <c r="Z292" s="329"/>
      <c r="AA292" s="330"/>
    </row>
    <row r="293" spans="1:27" ht="15.75" customHeight="1">
      <c r="A293" s="352"/>
      <c r="B293" s="379"/>
      <c r="C293" s="380"/>
      <c r="D293" s="380"/>
      <c r="E293" s="380"/>
      <c r="F293" s="380"/>
      <c r="G293" s="380"/>
      <c r="H293" s="380"/>
      <c r="I293" s="380"/>
      <c r="J293" s="380"/>
      <c r="K293" s="380"/>
      <c r="L293" s="380"/>
      <c r="M293" s="380"/>
      <c r="N293" s="380"/>
      <c r="O293" s="380"/>
      <c r="P293" s="380"/>
      <c r="Q293" s="380"/>
      <c r="R293" s="380"/>
      <c r="S293" s="380"/>
      <c r="T293" s="380"/>
      <c r="U293" s="380"/>
      <c r="V293" s="380"/>
      <c r="W293" s="380"/>
      <c r="X293" s="381"/>
      <c r="Y293" s="343"/>
      <c r="Z293" s="344"/>
      <c r="AA293" s="345"/>
    </row>
    <row r="294" spans="1:27" ht="22.5" customHeight="1">
      <c r="A294" s="298" t="s">
        <v>99</v>
      </c>
      <c r="B294" s="340" t="s">
        <v>393</v>
      </c>
      <c r="C294" s="341"/>
      <c r="D294" s="341"/>
      <c r="E294" s="341"/>
      <c r="F294" s="341"/>
      <c r="G294" s="341"/>
      <c r="H294" s="341"/>
      <c r="I294" s="341"/>
      <c r="J294" s="341"/>
      <c r="K294" s="341"/>
      <c r="L294" s="341"/>
      <c r="M294" s="341"/>
      <c r="N294" s="341"/>
      <c r="O294" s="341"/>
      <c r="P294" s="341"/>
      <c r="Q294" s="341"/>
      <c r="R294" s="341"/>
      <c r="S294" s="341"/>
      <c r="T294" s="341"/>
      <c r="U294" s="341"/>
      <c r="V294" s="341"/>
      <c r="W294" s="341"/>
      <c r="X294" s="342"/>
      <c r="Y294" s="360"/>
      <c r="Z294" s="361"/>
      <c r="AA294" s="362"/>
    </row>
    <row r="295" spans="1:27" ht="13.5" customHeight="1">
      <c r="A295" s="19"/>
      <c r="B295" s="152"/>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291"/>
      <c r="Z295" s="291"/>
      <c r="AA295" s="291"/>
    </row>
    <row r="296" spans="1:27" s="64" customFormat="1" ht="20.149999999999999" customHeight="1">
      <c r="A296" s="16" t="s">
        <v>366</v>
      </c>
      <c r="B296" s="62"/>
      <c r="C296" s="36"/>
      <c r="D296" s="36"/>
      <c r="E296" s="36"/>
      <c r="F296" s="36"/>
      <c r="G296" s="36"/>
      <c r="H296" s="36"/>
      <c r="I296" s="36"/>
      <c r="J296" s="37"/>
      <c r="K296" s="37"/>
      <c r="L296" s="37"/>
      <c r="M296" s="37"/>
      <c r="N296" s="37"/>
      <c r="O296" s="37"/>
      <c r="P296" s="37"/>
      <c r="Q296" s="37"/>
      <c r="R296" s="37"/>
      <c r="S296" s="37"/>
      <c r="T296" s="37"/>
      <c r="U296" s="37"/>
      <c r="V296" s="37"/>
      <c r="W296" s="37"/>
      <c r="Y296" s="60"/>
      <c r="Z296" s="60"/>
      <c r="AA296" s="60"/>
    </row>
    <row r="297" spans="1:27" ht="10.5" customHeight="1">
      <c r="A297" s="502" t="s">
        <v>22</v>
      </c>
      <c r="B297" s="347" t="s">
        <v>289</v>
      </c>
      <c r="C297" s="347"/>
      <c r="D297" s="347"/>
      <c r="E297" s="347"/>
      <c r="F297" s="347"/>
      <c r="G297" s="347"/>
      <c r="H297" s="347"/>
      <c r="I297" s="347"/>
      <c r="J297" s="347"/>
      <c r="K297" s="347"/>
      <c r="L297" s="347"/>
      <c r="M297" s="347"/>
      <c r="N297" s="347"/>
      <c r="O297" s="347"/>
      <c r="P297" s="347"/>
      <c r="Q297" s="347"/>
      <c r="R297" s="347"/>
      <c r="S297" s="347"/>
      <c r="T297" s="347"/>
      <c r="U297" s="347"/>
      <c r="V297" s="347"/>
      <c r="W297" s="347"/>
      <c r="X297" s="347"/>
      <c r="Y297" s="328"/>
      <c r="Z297" s="329"/>
      <c r="AA297" s="330"/>
    </row>
    <row r="298" spans="1:27" ht="15" customHeight="1">
      <c r="A298" s="502"/>
      <c r="B298" s="347"/>
      <c r="C298" s="347"/>
      <c r="D298" s="347"/>
      <c r="E298" s="347"/>
      <c r="F298" s="347"/>
      <c r="G298" s="347"/>
      <c r="H298" s="347"/>
      <c r="I298" s="347"/>
      <c r="J298" s="347"/>
      <c r="K298" s="347"/>
      <c r="L298" s="347"/>
      <c r="M298" s="347"/>
      <c r="N298" s="347"/>
      <c r="O298" s="347"/>
      <c r="P298" s="347"/>
      <c r="Q298" s="347"/>
      <c r="R298" s="347"/>
      <c r="S298" s="347"/>
      <c r="T298" s="347"/>
      <c r="U298" s="347"/>
      <c r="V298" s="347"/>
      <c r="W298" s="347"/>
      <c r="X298" s="347"/>
      <c r="Y298" s="331"/>
      <c r="Z298" s="332"/>
      <c r="AA298" s="333"/>
    </row>
    <row r="299" spans="1:27" ht="10.5" customHeight="1">
      <c r="A299" s="502" t="s">
        <v>23</v>
      </c>
      <c r="B299" s="347" t="s">
        <v>259</v>
      </c>
      <c r="C299" s="347"/>
      <c r="D299" s="347"/>
      <c r="E299" s="347"/>
      <c r="F299" s="347"/>
      <c r="G299" s="347"/>
      <c r="H299" s="347"/>
      <c r="I299" s="347"/>
      <c r="J299" s="347"/>
      <c r="K299" s="347"/>
      <c r="L299" s="347"/>
      <c r="M299" s="347"/>
      <c r="N299" s="347"/>
      <c r="O299" s="347"/>
      <c r="P299" s="347"/>
      <c r="Q299" s="347"/>
      <c r="R299" s="347"/>
      <c r="S299" s="347"/>
      <c r="T299" s="347"/>
      <c r="U299" s="347"/>
      <c r="V299" s="347"/>
      <c r="W299" s="347"/>
      <c r="X299" s="347"/>
      <c r="Y299" s="328"/>
      <c r="Z299" s="329"/>
      <c r="AA299" s="330"/>
    </row>
    <row r="300" spans="1:27" ht="13.5" customHeight="1">
      <c r="A300" s="502"/>
      <c r="B300" s="347"/>
      <c r="C300" s="347"/>
      <c r="D300" s="347"/>
      <c r="E300" s="347"/>
      <c r="F300" s="347"/>
      <c r="G300" s="347"/>
      <c r="H300" s="347"/>
      <c r="I300" s="347"/>
      <c r="J300" s="347"/>
      <c r="K300" s="347"/>
      <c r="L300" s="347"/>
      <c r="M300" s="347"/>
      <c r="N300" s="347"/>
      <c r="O300" s="347"/>
      <c r="P300" s="347"/>
      <c r="Q300" s="347"/>
      <c r="R300" s="347"/>
      <c r="S300" s="347"/>
      <c r="T300" s="347"/>
      <c r="U300" s="347"/>
      <c r="V300" s="347"/>
      <c r="W300" s="347"/>
      <c r="X300" s="347"/>
      <c r="Y300" s="343"/>
      <c r="Z300" s="344"/>
      <c r="AA300" s="345"/>
    </row>
    <row r="301" spans="1:27" ht="22.5" customHeight="1">
      <c r="A301" s="502" t="s">
        <v>99</v>
      </c>
      <c r="B301" s="376" t="s">
        <v>363</v>
      </c>
      <c r="C301" s="377"/>
      <c r="D301" s="377"/>
      <c r="E301" s="377"/>
      <c r="F301" s="377"/>
      <c r="G301" s="377"/>
      <c r="H301" s="377"/>
      <c r="I301" s="377"/>
      <c r="J301" s="377"/>
      <c r="K301" s="377"/>
      <c r="L301" s="377"/>
      <c r="M301" s="377"/>
      <c r="N301" s="377"/>
      <c r="O301" s="377"/>
      <c r="P301" s="377"/>
      <c r="Q301" s="377"/>
      <c r="R301" s="377"/>
      <c r="S301" s="377"/>
      <c r="T301" s="377"/>
      <c r="U301" s="377"/>
      <c r="V301" s="377"/>
      <c r="W301" s="377"/>
      <c r="X301" s="378"/>
      <c r="Y301" s="328"/>
      <c r="Z301" s="329"/>
      <c r="AA301" s="330"/>
    </row>
    <row r="302" spans="1:27" ht="22.5" customHeight="1">
      <c r="A302" s="502"/>
      <c r="B302" s="379"/>
      <c r="C302" s="380"/>
      <c r="D302" s="380"/>
      <c r="E302" s="380"/>
      <c r="F302" s="380"/>
      <c r="G302" s="380"/>
      <c r="H302" s="380"/>
      <c r="I302" s="380"/>
      <c r="J302" s="380"/>
      <c r="K302" s="380"/>
      <c r="L302" s="380"/>
      <c r="M302" s="380"/>
      <c r="N302" s="380"/>
      <c r="O302" s="380"/>
      <c r="P302" s="380"/>
      <c r="Q302" s="380"/>
      <c r="R302" s="380"/>
      <c r="S302" s="380"/>
      <c r="T302" s="380"/>
      <c r="U302" s="380"/>
      <c r="V302" s="380"/>
      <c r="W302" s="380"/>
      <c r="X302" s="381"/>
      <c r="Y302" s="343"/>
      <c r="Z302" s="344"/>
      <c r="AA302" s="345"/>
    </row>
    <row r="303" spans="1:27" ht="22.5" customHeight="1">
      <c r="A303" s="298" t="s">
        <v>7</v>
      </c>
      <c r="B303" s="385" t="s">
        <v>364</v>
      </c>
      <c r="C303" s="386"/>
      <c r="D303" s="386"/>
      <c r="E303" s="386"/>
      <c r="F303" s="386"/>
      <c r="G303" s="386"/>
      <c r="H303" s="386"/>
      <c r="I303" s="386"/>
      <c r="J303" s="386"/>
      <c r="K303" s="386"/>
      <c r="L303" s="386"/>
      <c r="M303" s="386"/>
      <c r="N303" s="386"/>
      <c r="O303" s="386"/>
      <c r="P303" s="386"/>
      <c r="Q303" s="386"/>
      <c r="R303" s="386"/>
      <c r="S303" s="386"/>
      <c r="T303" s="386"/>
      <c r="U303" s="386"/>
      <c r="V303" s="386"/>
      <c r="W303" s="386"/>
      <c r="X303" s="387"/>
      <c r="Y303" s="360"/>
      <c r="Z303" s="361"/>
      <c r="AA303" s="362"/>
    </row>
    <row r="304" spans="1:27" ht="22.5" customHeight="1">
      <c r="A304" s="502" t="s">
        <v>8</v>
      </c>
      <c r="B304" s="376" t="s">
        <v>365</v>
      </c>
      <c r="C304" s="377"/>
      <c r="D304" s="377"/>
      <c r="E304" s="377"/>
      <c r="F304" s="377"/>
      <c r="G304" s="377"/>
      <c r="H304" s="377"/>
      <c r="I304" s="377"/>
      <c r="J304" s="377"/>
      <c r="K304" s="377"/>
      <c r="L304" s="377"/>
      <c r="M304" s="377"/>
      <c r="N304" s="377"/>
      <c r="O304" s="377"/>
      <c r="P304" s="377"/>
      <c r="Q304" s="377"/>
      <c r="R304" s="377"/>
      <c r="S304" s="377"/>
      <c r="T304" s="377"/>
      <c r="U304" s="377"/>
      <c r="V304" s="377"/>
      <c r="W304" s="377"/>
      <c r="X304" s="378"/>
      <c r="Y304" s="328"/>
      <c r="Z304" s="329"/>
      <c r="AA304" s="330"/>
    </row>
    <row r="305" spans="1:27" ht="13.5" customHeight="1">
      <c r="A305" s="502"/>
      <c r="B305" s="379"/>
      <c r="C305" s="380"/>
      <c r="D305" s="380"/>
      <c r="E305" s="380"/>
      <c r="F305" s="380"/>
      <c r="G305" s="380"/>
      <c r="H305" s="380"/>
      <c r="I305" s="380"/>
      <c r="J305" s="380"/>
      <c r="K305" s="380"/>
      <c r="L305" s="380"/>
      <c r="M305" s="380"/>
      <c r="N305" s="380"/>
      <c r="O305" s="380"/>
      <c r="P305" s="380"/>
      <c r="Q305" s="380"/>
      <c r="R305" s="380"/>
      <c r="S305" s="380"/>
      <c r="T305" s="380"/>
      <c r="U305" s="380"/>
      <c r="V305" s="380"/>
      <c r="W305" s="380"/>
      <c r="X305" s="381"/>
      <c r="Y305" s="343"/>
      <c r="Z305" s="344"/>
      <c r="AA305" s="345"/>
    </row>
    <row r="306" spans="1:27" ht="13.5" customHeight="1">
      <c r="A306" s="59"/>
      <c r="B306" s="150"/>
      <c r="C306" s="150"/>
      <c r="D306" s="150"/>
      <c r="E306" s="150"/>
      <c r="F306" s="150"/>
      <c r="G306" s="150"/>
      <c r="H306" s="150"/>
      <c r="I306" s="150"/>
      <c r="J306" s="150"/>
      <c r="K306" s="150"/>
      <c r="L306" s="150"/>
      <c r="M306" s="150"/>
      <c r="N306" s="150"/>
      <c r="O306" s="150"/>
      <c r="P306" s="150"/>
      <c r="Q306" s="150"/>
      <c r="R306" s="150"/>
      <c r="S306" s="150"/>
      <c r="T306" s="150"/>
      <c r="U306" s="150"/>
      <c r="V306" s="150"/>
      <c r="W306" s="150"/>
      <c r="X306" s="150"/>
      <c r="Y306" s="291"/>
      <c r="Z306" s="291"/>
      <c r="AA306" s="291"/>
    </row>
    <row r="307" spans="1:27" s="64" customFormat="1" ht="20.149999999999999" customHeight="1">
      <c r="A307" s="16" t="s">
        <v>367</v>
      </c>
      <c r="B307" s="62"/>
      <c r="C307" s="36"/>
      <c r="D307" s="36"/>
      <c r="E307" s="36"/>
      <c r="F307" s="36"/>
      <c r="G307" s="36"/>
      <c r="H307" s="36"/>
      <c r="I307" s="36"/>
      <c r="J307" s="37"/>
      <c r="K307" s="37"/>
      <c r="L307" s="37"/>
      <c r="M307" s="37"/>
      <c r="N307" s="37"/>
      <c r="O307" s="37"/>
      <c r="P307" s="37"/>
      <c r="Q307" s="37"/>
      <c r="R307" s="37"/>
      <c r="S307" s="37"/>
      <c r="T307" s="37"/>
      <c r="U307" s="37"/>
      <c r="V307" s="37"/>
      <c r="W307" s="37"/>
      <c r="Y307" s="60"/>
      <c r="Z307" s="60"/>
      <c r="AA307" s="60"/>
    </row>
    <row r="308" spans="1:27" ht="15" customHeight="1">
      <c r="A308" s="351" t="s">
        <v>22</v>
      </c>
      <c r="B308" s="347" t="s">
        <v>388</v>
      </c>
      <c r="C308" s="347"/>
      <c r="D308" s="347"/>
      <c r="E308" s="347"/>
      <c r="F308" s="347"/>
      <c r="G308" s="347"/>
      <c r="H308" s="347"/>
      <c r="I308" s="347"/>
      <c r="J308" s="347"/>
      <c r="K308" s="347"/>
      <c r="L308" s="347"/>
      <c r="M308" s="347"/>
      <c r="N308" s="347"/>
      <c r="O308" s="347"/>
      <c r="P308" s="347"/>
      <c r="Q308" s="347"/>
      <c r="R308" s="347"/>
      <c r="S308" s="347"/>
      <c r="T308" s="347"/>
      <c r="U308" s="347"/>
      <c r="V308" s="347"/>
      <c r="W308" s="347"/>
      <c r="X308" s="347"/>
      <c r="Y308" s="328"/>
      <c r="Z308" s="329"/>
      <c r="AA308" s="330"/>
    </row>
    <row r="309" spans="1:27" ht="30" customHeight="1">
      <c r="A309" s="352"/>
      <c r="B309" s="347"/>
      <c r="C309" s="347"/>
      <c r="D309" s="347"/>
      <c r="E309" s="347"/>
      <c r="F309" s="347"/>
      <c r="G309" s="347"/>
      <c r="H309" s="347"/>
      <c r="I309" s="347"/>
      <c r="J309" s="347"/>
      <c r="K309" s="347"/>
      <c r="L309" s="347"/>
      <c r="M309" s="347"/>
      <c r="N309" s="347"/>
      <c r="O309" s="347"/>
      <c r="P309" s="347"/>
      <c r="Q309" s="347"/>
      <c r="R309" s="347"/>
      <c r="S309" s="347"/>
      <c r="T309" s="347"/>
      <c r="U309" s="347"/>
      <c r="V309" s="347"/>
      <c r="W309" s="347"/>
      <c r="X309" s="347"/>
      <c r="Y309" s="343"/>
      <c r="Z309" s="344"/>
      <c r="AA309" s="345"/>
    </row>
    <row r="310" spans="1:27" ht="15" customHeight="1">
      <c r="A310" s="351" t="s">
        <v>23</v>
      </c>
      <c r="B310" s="347" t="s">
        <v>706</v>
      </c>
      <c r="C310" s="347"/>
      <c r="D310" s="347"/>
      <c r="E310" s="347"/>
      <c r="F310" s="347"/>
      <c r="G310" s="347"/>
      <c r="H310" s="347"/>
      <c r="I310" s="347"/>
      <c r="J310" s="347"/>
      <c r="K310" s="347"/>
      <c r="L310" s="347"/>
      <c r="M310" s="347"/>
      <c r="N310" s="347"/>
      <c r="O310" s="347"/>
      <c r="P310" s="347"/>
      <c r="Q310" s="347"/>
      <c r="R310" s="347"/>
      <c r="S310" s="347"/>
      <c r="T310" s="347"/>
      <c r="U310" s="347"/>
      <c r="V310" s="347"/>
      <c r="W310" s="347"/>
      <c r="X310" s="347"/>
      <c r="Y310" s="328"/>
      <c r="Z310" s="329"/>
      <c r="AA310" s="330"/>
    </row>
    <row r="311" spans="1:27" ht="30" customHeight="1">
      <c r="A311" s="352"/>
      <c r="B311" s="347"/>
      <c r="C311" s="347"/>
      <c r="D311" s="347"/>
      <c r="E311" s="347"/>
      <c r="F311" s="347"/>
      <c r="G311" s="347"/>
      <c r="H311" s="347"/>
      <c r="I311" s="347"/>
      <c r="J311" s="347"/>
      <c r="K311" s="347"/>
      <c r="L311" s="347"/>
      <c r="M311" s="347"/>
      <c r="N311" s="347"/>
      <c r="O311" s="347"/>
      <c r="P311" s="347"/>
      <c r="Q311" s="347"/>
      <c r="R311" s="347"/>
      <c r="S311" s="347"/>
      <c r="T311" s="347"/>
      <c r="U311" s="347"/>
      <c r="V311" s="347"/>
      <c r="W311" s="347"/>
      <c r="X311" s="347"/>
      <c r="Y311" s="343"/>
      <c r="Z311" s="344"/>
      <c r="AA311" s="345"/>
    </row>
    <row r="312" spans="1:27" ht="9.75" customHeight="1">
      <c r="A312" s="34"/>
      <c r="B312" s="59"/>
      <c r="C312" s="37"/>
      <c r="D312" s="36"/>
      <c r="E312" s="36"/>
      <c r="F312" s="36"/>
      <c r="G312" s="36"/>
      <c r="H312" s="36"/>
      <c r="I312" s="36"/>
      <c r="J312" s="37"/>
      <c r="K312" s="37"/>
      <c r="L312" s="37"/>
      <c r="M312" s="37"/>
      <c r="N312" s="37"/>
      <c r="O312" s="37"/>
      <c r="P312" s="37"/>
      <c r="Q312" s="37"/>
      <c r="R312" s="37"/>
      <c r="S312" s="37"/>
      <c r="T312" s="37"/>
      <c r="U312" s="37"/>
      <c r="V312" s="37"/>
      <c r="W312" s="37"/>
      <c r="Y312" s="291"/>
      <c r="Z312" s="291"/>
      <c r="AA312" s="291"/>
    </row>
    <row r="313" spans="1:27" s="64" customFormat="1" ht="20.149999999999999" customHeight="1">
      <c r="A313" s="16" t="s">
        <v>707</v>
      </c>
      <c r="B313" s="62"/>
      <c r="C313" s="36"/>
      <c r="D313" s="36"/>
      <c r="E313" s="36"/>
      <c r="F313" s="36"/>
      <c r="G313" s="36"/>
      <c r="H313" s="36"/>
      <c r="I313" s="36"/>
      <c r="J313" s="37"/>
      <c r="K313" s="37"/>
      <c r="L313" s="37"/>
      <c r="M313" s="37"/>
      <c r="N313" s="37"/>
      <c r="O313" s="37"/>
      <c r="P313" s="37"/>
      <c r="Q313" s="37"/>
      <c r="R313" s="37"/>
      <c r="S313" s="37"/>
      <c r="T313" s="37"/>
      <c r="U313" s="37"/>
      <c r="V313" s="37"/>
      <c r="W313" s="37"/>
      <c r="Y313" s="60"/>
      <c r="Z313" s="60"/>
      <c r="AA313" s="60"/>
    </row>
    <row r="314" spans="1:27" ht="15" customHeight="1">
      <c r="A314" s="351" t="s">
        <v>22</v>
      </c>
      <c r="B314" s="428" t="s">
        <v>334</v>
      </c>
      <c r="C314" s="428"/>
      <c r="D314" s="428"/>
      <c r="E314" s="428"/>
      <c r="F314" s="428"/>
      <c r="G314" s="428"/>
      <c r="H314" s="428"/>
      <c r="I314" s="428"/>
      <c r="J314" s="428"/>
      <c r="K314" s="428"/>
      <c r="L314" s="428"/>
      <c r="M314" s="428"/>
      <c r="N314" s="428"/>
      <c r="O314" s="428"/>
      <c r="P314" s="428"/>
      <c r="Q314" s="428"/>
      <c r="R314" s="428"/>
      <c r="S314" s="428"/>
      <c r="T314" s="428"/>
      <c r="U314" s="428"/>
      <c r="V314" s="428"/>
      <c r="W314" s="428"/>
      <c r="X314" s="428"/>
      <c r="Y314" s="328"/>
      <c r="Z314" s="329"/>
      <c r="AA314" s="330"/>
    </row>
    <row r="315" spans="1:27" ht="15" customHeight="1">
      <c r="A315" s="352"/>
      <c r="B315" s="428"/>
      <c r="C315" s="428"/>
      <c r="D315" s="428"/>
      <c r="E315" s="428"/>
      <c r="F315" s="428"/>
      <c r="G315" s="428"/>
      <c r="H315" s="428"/>
      <c r="I315" s="428"/>
      <c r="J315" s="428"/>
      <c r="K315" s="428"/>
      <c r="L315" s="428"/>
      <c r="M315" s="428"/>
      <c r="N315" s="428"/>
      <c r="O315" s="428"/>
      <c r="P315" s="428"/>
      <c r="Q315" s="428"/>
      <c r="R315" s="428"/>
      <c r="S315" s="428"/>
      <c r="T315" s="428"/>
      <c r="U315" s="428"/>
      <c r="V315" s="428"/>
      <c r="W315" s="428"/>
      <c r="X315" s="428"/>
      <c r="Y315" s="331"/>
      <c r="Z315" s="332"/>
      <c r="AA315" s="333"/>
    </row>
    <row r="316" spans="1:27" ht="22.5" customHeight="1">
      <c r="A316" s="351" t="s">
        <v>23</v>
      </c>
      <c r="B316" s="347" t="s">
        <v>335</v>
      </c>
      <c r="C316" s="347"/>
      <c r="D316" s="347"/>
      <c r="E316" s="347"/>
      <c r="F316" s="347"/>
      <c r="G316" s="347"/>
      <c r="H316" s="347"/>
      <c r="I316" s="347"/>
      <c r="J316" s="347"/>
      <c r="K316" s="347"/>
      <c r="L316" s="347"/>
      <c r="M316" s="347"/>
      <c r="N316" s="347"/>
      <c r="O316" s="347"/>
      <c r="P316" s="347"/>
      <c r="Q316" s="347"/>
      <c r="R316" s="347"/>
      <c r="S316" s="347"/>
      <c r="T316" s="347"/>
      <c r="U316" s="347"/>
      <c r="V316" s="347"/>
      <c r="W316" s="347"/>
      <c r="X316" s="347"/>
      <c r="Y316" s="328"/>
      <c r="Z316" s="329"/>
      <c r="AA316" s="330"/>
    </row>
    <row r="317" spans="1:27" ht="22.5" customHeight="1">
      <c r="A317" s="352"/>
      <c r="B317" s="347"/>
      <c r="C317" s="347"/>
      <c r="D317" s="347"/>
      <c r="E317" s="347"/>
      <c r="F317" s="347"/>
      <c r="G317" s="347"/>
      <c r="H317" s="347"/>
      <c r="I317" s="347"/>
      <c r="J317" s="347"/>
      <c r="K317" s="347"/>
      <c r="L317" s="347"/>
      <c r="M317" s="347"/>
      <c r="N317" s="347"/>
      <c r="O317" s="347"/>
      <c r="P317" s="347"/>
      <c r="Q317" s="347"/>
      <c r="R317" s="347"/>
      <c r="S317" s="347"/>
      <c r="T317" s="347"/>
      <c r="U317" s="347"/>
      <c r="V317" s="347"/>
      <c r="W317" s="347"/>
      <c r="X317" s="347"/>
      <c r="Y317" s="331"/>
      <c r="Z317" s="332"/>
      <c r="AA317" s="333"/>
    </row>
    <row r="318" spans="1:27" ht="15" customHeight="1">
      <c r="A318" s="351" t="s">
        <v>24</v>
      </c>
      <c r="B318" s="347" t="s">
        <v>252</v>
      </c>
      <c r="C318" s="347"/>
      <c r="D318" s="347"/>
      <c r="E318" s="347"/>
      <c r="F318" s="347"/>
      <c r="G318" s="347"/>
      <c r="H318" s="347"/>
      <c r="I318" s="347"/>
      <c r="J318" s="347"/>
      <c r="K318" s="347"/>
      <c r="L318" s="347"/>
      <c r="M318" s="347"/>
      <c r="N318" s="347"/>
      <c r="O318" s="347"/>
      <c r="P318" s="347"/>
      <c r="Q318" s="347"/>
      <c r="R318" s="347"/>
      <c r="S318" s="347"/>
      <c r="T318" s="347"/>
      <c r="U318" s="347"/>
      <c r="V318" s="347"/>
      <c r="W318" s="347"/>
      <c r="X318" s="347"/>
      <c r="Y318" s="328"/>
      <c r="Z318" s="329"/>
      <c r="AA318" s="330"/>
    </row>
    <row r="319" spans="1:27" ht="15" customHeight="1">
      <c r="A319" s="352"/>
      <c r="B319" s="347"/>
      <c r="C319" s="347"/>
      <c r="D319" s="347"/>
      <c r="E319" s="347"/>
      <c r="F319" s="347"/>
      <c r="G319" s="347"/>
      <c r="H319" s="347"/>
      <c r="I319" s="347"/>
      <c r="J319" s="347"/>
      <c r="K319" s="347"/>
      <c r="L319" s="347"/>
      <c r="M319" s="347"/>
      <c r="N319" s="347"/>
      <c r="O319" s="347"/>
      <c r="P319" s="347"/>
      <c r="Q319" s="347"/>
      <c r="R319" s="347"/>
      <c r="S319" s="347"/>
      <c r="T319" s="347"/>
      <c r="U319" s="347"/>
      <c r="V319" s="347"/>
      <c r="W319" s="347"/>
      <c r="X319" s="347"/>
      <c r="Y319" s="331"/>
      <c r="Z319" s="332"/>
      <c r="AA319" s="333"/>
    </row>
    <row r="320" spans="1:27" ht="9" customHeight="1">
      <c r="A320" s="34"/>
      <c r="B320" s="296"/>
      <c r="C320" s="87"/>
      <c r="D320" s="88"/>
      <c r="E320" s="88"/>
      <c r="F320" s="88"/>
      <c r="G320" s="88"/>
      <c r="H320" s="88"/>
      <c r="I320" s="88"/>
      <c r="J320" s="87"/>
      <c r="K320" s="87"/>
      <c r="L320" s="87"/>
      <c r="M320" s="87"/>
      <c r="N320" s="87"/>
      <c r="O320" s="87"/>
      <c r="P320" s="87"/>
      <c r="Q320" s="87"/>
      <c r="R320" s="87"/>
      <c r="S320" s="87"/>
      <c r="T320" s="87"/>
      <c r="U320" s="87"/>
      <c r="V320" s="87"/>
      <c r="W320" s="87"/>
      <c r="X320" s="5"/>
      <c r="Y320" s="290"/>
      <c r="Z320" s="290"/>
      <c r="AA320" s="290"/>
    </row>
    <row r="321" spans="1:27" s="64" customFormat="1" ht="20.149999999999999" customHeight="1">
      <c r="A321" s="16" t="s">
        <v>708</v>
      </c>
      <c r="B321" s="62"/>
      <c r="C321" s="36"/>
      <c r="D321" s="36"/>
      <c r="E321" s="36"/>
      <c r="F321" s="36"/>
      <c r="G321" s="36"/>
      <c r="H321" s="36"/>
      <c r="I321" s="36"/>
      <c r="J321" s="37"/>
      <c r="K321" s="37"/>
      <c r="L321" s="37"/>
      <c r="M321" s="37"/>
      <c r="N321" s="37"/>
      <c r="O321" s="37"/>
      <c r="P321" s="37"/>
      <c r="Q321" s="37"/>
      <c r="R321" s="37"/>
      <c r="S321" s="37"/>
      <c r="T321" s="37"/>
      <c r="U321" s="37"/>
      <c r="V321" s="37"/>
      <c r="W321" s="37"/>
      <c r="Y321" s="60"/>
      <c r="Z321" s="60"/>
      <c r="AA321" s="60"/>
    </row>
    <row r="322" spans="1:27" ht="15" customHeight="1">
      <c r="A322" s="351" t="s">
        <v>22</v>
      </c>
      <c r="B322" s="347" t="s">
        <v>336</v>
      </c>
      <c r="C322" s="347"/>
      <c r="D322" s="347"/>
      <c r="E322" s="347"/>
      <c r="F322" s="347"/>
      <c r="G322" s="347"/>
      <c r="H322" s="347"/>
      <c r="I322" s="347"/>
      <c r="J322" s="347"/>
      <c r="K322" s="347"/>
      <c r="L322" s="347"/>
      <c r="M322" s="347"/>
      <c r="N322" s="347"/>
      <c r="O322" s="347"/>
      <c r="P322" s="347"/>
      <c r="Q322" s="347"/>
      <c r="R322" s="347"/>
      <c r="S322" s="347"/>
      <c r="T322" s="347"/>
      <c r="U322" s="347"/>
      <c r="V322" s="347"/>
      <c r="W322" s="347"/>
      <c r="X322" s="347"/>
      <c r="Y322" s="328"/>
      <c r="Z322" s="329"/>
      <c r="AA322" s="330"/>
    </row>
    <row r="323" spans="1:27" ht="15" customHeight="1">
      <c r="A323" s="352"/>
      <c r="B323" s="347"/>
      <c r="C323" s="347"/>
      <c r="D323" s="347"/>
      <c r="E323" s="347"/>
      <c r="F323" s="347"/>
      <c r="G323" s="347"/>
      <c r="H323" s="347"/>
      <c r="I323" s="347"/>
      <c r="J323" s="347"/>
      <c r="K323" s="347"/>
      <c r="L323" s="347"/>
      <c r="M323" s="347"/>
      <c r="N323" s="347"/>
      <c r="O323" s="347"/>
      <c r="P323" s="347"/>
      <c r="Q323" s="347"/>
      <c r="R323" s="347"/>
      <c r="S323" s="347"/>
      <c r="T323" s="347"/>
      <c r="U323" s="347"/>
      <c r="V323" s="347"/>
      <c r="W323" s="347"/>
      <c r="X323" s="347"/>
      <c r="Y323" s="343"/>
      <c r="Z323" s="344"/>
      <c r="AA323" s="345"/>
    </row>
    <row r="324" spans="1:27" ht="9.75" customHeight="1">
      <c r="A324" s="59"/>
      <c r="B324" s="556"/>
      <c r="C324" s="556"/>
      <c r="D324" s="556"/>
      <c r="E324" s="556"/>
      <c r="F324" s="556"/>
      <c r="G324" s="556"/>
      <c r="H324" s="556"/>
      <c r="I324" s="556"/>
      <c r="J324" s="556"/>
      <c r="K324" s="556"/>
      <c r="L324" s="556"/>
      <c r="M324" s="556"/>
      <c r="N324" s="556"/>
      <c r="O324" s="556"/>
      <c r="P324" s="556"/>
      <c r="Q324" s="556"/>
      <c r="R324" s="556"/>
      <c r="S324" s="556"/>
      <c r="T324" s="556"/>
      <c r="U324" s="556"/>
      <c r="V324" s="556"/>
      <c r="W324" s="556"/>
      <c r="X324" s="556"/>
      <c r="Y324" s="291"/>
      <c r="Z324" s="291"/>
      <c r="AA324" s="291"/>
    </row>
    <row r="325" spans="1:27" ht="19.5" customHeight="1">
      <c r="A325" s="16" t="s">
        <v>368</v>
      </c>
      <c r="B325" s="16"/>
      <c r="C325" s="16"/>
      <c r="D325" s="16"/>
      <c r="E325" s="16"/>
      <c r="F325" s="16"/>
      <c r="G325" s="16"/>
      <c r="H325" s="16"/>
      <c r="I325" s="150"/>
      <c r="J325" s="150"/>
      <c r="K325" s="150"/>
      <c r="L325" s="150"/>
      <c r="M325" s="150"/>
      <c r="N325" s="150"/>
      <c r="O325" s="150"/>
      <c r="P325" s="150"/>
      <c r="Q325" s="150"/>
      <c r="R325" s="150"/>
      <c r="S325" s="150"/>
      <c r="T325" s="150"/>
      <c r="U325" s="150"/>
      <c r="V325" s="150"/>
      <c r="W325" s="150"/>
      <c r="X325" s="150"/>
      <c r="Y325" s="291"/>
      <c r="Z325" s="291"/>
      <c r="AA325" s="291"/>
    </row>
    <row r="326" spans="1:27" ht="22.5" customHeight="1">
      <c r="A326" s="351" t="s">
        <v>1</v>
      </c>
      <c r="B326" s="355" t="s">
        <v>344</v>
      </c>
      <c r="C326" s="356"/>
      <c r="D326" s="356"/>
      <c r="E326" s="356"/>
      <c r="F326" s="356"/>
      <c r="G326" s="356"/>
      <c r="H326" s="356"/>
      <c r="I326" s="356"/>
      <c r="J326" s="356"/>
      <c r="K326" s="356"/>
      <c r="L326" s="356"/>
      <c r="M326" s="356"/>
      <c r="N326" s="356"/>
      <c r="O326" s="356"/>
      <c r="P326" s="356"/>
      <c r="Q326" s="356"/>
      <c r="R326" s="356"/>
      <c r="S326" s="356"/>
      <c r="T326" s="356"/>
      <c r="U326" s="356"/>
      <c r="V326" s="356"/>
      <c r="W326" s="356"/>
      <c r="X326" s="357"/>
      <c r="Y326" s="328"/>
      <c r="Z326" s="329"/>
      <c r="AA326" s="330"/>
    </row>
    <row r="327" spans="1:27" ht="22.5" customHeight="1">
      <c r="A327" s="352"/>
      <c r="B327" s="363"/>
      <c r="C327" s="364"/>
      <c r="D327" s="364"/>
      <c r="E327" s="364"/>
      <c r="F327" s="364"/>
      <c r="G327" s="364"/>
      <c r="H327" s="364"/>
      <c r="I327" s="364"/>
      <c r="J327" s="364"/>
      <c r="K327" s="364"/>
      <c r="L327" s="364"/>
      <c r="M327" s="364"/>
      <c r="N327" s="364"/>
      <c r="O327" s="364"/>
      <c r="P327" s="364"/>
      <c r="Q327" s="364"/>
      <c r="R327" s="364"/>
      <c r="S327" s="364"/>
      <c r="T327" s="364"/>
      <c r="U327" s="364"/>
      <c r="V327" s="364"/>
      <c r="W327" s="364"/>
      <c r="X327" s="365"/>
      <c r="Y327" s="343"/>
      <c r="Z327" s="344"/>
      <c r="AA327" s="345"/>
    </row>
    <row r="328" spans="1:27" ht="11.25" customHeight="1">
      <c r="A328" s="34"/>
      <c r="B328" s="59"/>
      <c r="C328" s="37"/>
      <c r="D328" s="36"/>
      <c r="E328" s="36"/>
      <c r="F328" s="36"/>
      <c r="G328" s="36"/>
      <c r="H328" s="36"/>
      <c r="I328" s="36"/>
      <c r="J328" s="37"/>
      <c r="K328" s="37"/>
      <c r="L328" s="37"/>
      <c r="M328" s="37"/>
      <c r="N328" s="37"/>
      <c r="O328" s="37"/>
      <c r="P328" s="37"/>
      <c r="Q328" s="37"/>
      <c r="R328" s="37"/>
      <c r="S328" s="37"/>
      <c r="T328" s="37"/>
      <c r="U328" s="37"/>
      <c r="V328" s="37"/>
      <c r="W328" s="37"/>
      <c r="Y328" s="291"/>
      <c r="Z328" s="291"/>
      <c r="AA328" s="291"/>
    </row>
    <row r="329" spans="1:27" s="64" customFormat="1" ht="20.149999999999999" customHeight="1">
      <c r="A329" s="16" t="s">
        <v>369</v>
      </c>
      <c r="B329" s="62"/>
      <c r="C329" s="36"/>
      <c r="D329" s="36"/>
      <c r="E329" s="36"/>
      <c r="F329" s="36"/>
      <c r="G329" s="36"/>
      <c r="H329" s="36"/>
      <c r="I329" s="36"/>
      <c r="J329" s="37"/>
      <c r="K329" s="37"/>
      <c r="L329" s="37"/>
      <c r="M329" s="37"/>
      <c r="N329" s="37"/>
      <c r="O329" s="37"/>
      <c r="P329" s="37"/>
      <c r="Q329" s="37"/>
      <c r="R329" s="37"/>
      <c r="S329" s="37"/>
      <c r="T329" s="37"/>
      <c r="U329" s="37"/>
      <c r="V329" s="37"/>
      <c r="W329" s="37"/>
      <c r="Y329" s="60"/>
      <c r="Z329" s="60"/>
      <c r="AA329" s="60"/>
    </row>
    <row r="330" spans="1:27" ht="22.5" customHeight="1">
      <c r="A330" s="351" t="s">
        <v>22</v>
      </c>
      <c r="B330" s="347" t="s">
        <v>709</v>
      </c>
      <c r="C330" s="347"/>
      <c r="D330" s="347"/>
      <c r="E330" s="347"/>
      <c r="F330" s="347"/>
      <c r="G330" s="347"/>
      <c r="H330" s="347"/>
      <c r="I330" s="347"/>
      <c r="J330" s="347"/>
      <c r="K330" s="347"/>
      <c r="L330" s="347"/>
      <c r="M330" s="347"/>
      <c r="N330" s="347"/>
      <c r="O330" s="347"/>
      <c r="P330" s="347"/>
      <c r="Q330" s="347"/>
      <c r="R330" s="347"/>
      <c r="S330" s="347"/>
      <c r="T330" s="347"/>
      <c r="U330" s="347"/>
      <c r="V330" s="347"/>
      <c r="W330" s="347"/>
      <c r="X330" s="347"/>
      <c r="Y330" s="328"/>
      <c r="Z330" s="329"/>
      <c r="AA330" s="330"/>
    </row>
    <row r="331" spans="1:27" ht="22.5" customHeight="1">
      <c r="A331" s="352"/>
      <c r="B331" s="347"/>
      <c r="C331" s="347"/>
      <c r="D331" s="347"/>
      <c r="E331" s="347"/>
      <c r="F331" s="347"/>
      <c r="G331" s="347"/>
      <c r="H331" s="347"/>
      <c r="I331" s="347"/>
      <c r="J331" s="347"/>
      <c r="K331" s="347"/>
      <c r="L331" s="347"/>
      <c r="M331" s="347"/>
      <c r="N331" s="347"/>
      <c r="O331" s="347"/>
      <c r="P331" s="347"/>
      <c r="Q331" s="347"/>
      <c r="R331" s="347"/>
      <c r="S331" s="347"/>
      <c r="T331" s="347"/>
      <c r="U331" s="347"/>
      <c r="V331" s="347"/>
      <c r="W331" s="347"/>
      <c r="X331" s="347"/>
      <c r="Y331" s="331"/>
      <c r="Z331" s="332"/>
      <c r="AA331" s="333"/>
    </row>
    <row r="332" spans="1:27" ht="10.5" customHeight="1">
      <c r="A332" s="34"/>
      <c r="B332" s="296"/>
      <c r="C332" s="87"/>
      <c r="D332" s="88"/>
      <c r="E332" s="88"/>
      <c r="F332" s="88"/>
      <c r="G332" s="88"/>
      <c r="H332" s="88"/>
      <c r="I332" s="88"/>
      <c r="J332" s="87"/>
      <c r="K332" s="87"/>
      <c r="L332" s="87"/>
      <c r="M332" s="87"/>
      <c r="N332" s="87"/>
      <c r="O332" s="87"/>
      <c r="P332" s="87"/>
      <c r="Q332" s="87"/>
      <c r="R332" s="87"/>
      <c r="S332" s="87"/>
      <c r="T332" s="87"/>
      <c r="U332" s="87"/>
      <c r="V332" s="87"/>
      <c r="W332" s="87"/>
      <c r="X332" s="5"/>
      <c r="Y332" s="290"/>
      <c r="Z332" s="290"/>
      <c r="AA332" s="290"/>
    </row>
    <row r="333" spans="1:27" s="64" customFormat="1" ht="20.149999999999999" customHeight="1">
      <c r="A333" s="16" t="s">
        <v>710</v>
      </c>
      <c r="B333" s="62"/>
      <c r="C333" s="36"/>
      <c r="D333" s="36"/>
      <c r="E333" s="36"/>
      <c r="F333" s="36"/>
      <c r="G333" s="36"/>
      <c r="H333" s="36"/>
      <c r="I333" s="36"/>
      <c r="J333" s="37"/>
      <c r="K333" s="37"/>
      <c r="L333" s="37"/>
      <c r="M333" s="37"/>
      <c r="N333" s="37"/>
      <c r="O333" s="37"/>
      <c r="P333" s="37"/>
      <c r="Q333" s="37"/>
      <c r="R333" s="37"/>
      <c r="S333" s="37"/>
      <c r="T333" s="37"/>
      <c r="U333" s="37"/>
      <c r="V333" s="37"/>
      <c r="W333" s="37"/>
      <c r="Y333" s="60"/>
      <c r="Z333" s="60"/>
      <c r="AA333" s="300"/>
    </row>
    <row r="334" spans="1:27" ht="15" customHeight="1">
      <c r="A334" s="351" t="s">
        <v>22</v>
      </c>
      <c r="B334" s="347" t="s">
        <v>204</v>
      </c>
      <c r="C334" s="347"/>
      <c r="D334" s="347"/>
      <c r="E334" s="347"/>
      <c r="F334" s="347"/>
      <c r="G334" s="347"/>
      <c r="H334" s="347"/>
      <c r="I334" s="347"/>
      <c r="J334" s="347"/>
      <c r="K334" s="347"/>
      <c r="L334" s="347"/>
      <c r="M334" s="347"/>
      <c r="N334" s="347"/>
      <c r="O334" s="347"/>
      <c r="P334" s="347"/>
      <c r="Q334" s="347"/>
      <c r="R334" s="347"/>
      <c r="S334" s="347"/>
      <c r="T334" s="347"/>
      <c r="U334" s="347"/>
      <c r="V334" s="347"/>
      <c r="W334" s="347"/>
      <c r="X334" s="347"/>
      <c r="Y334" s="328"/>
      <c r="Z334" s="329"/>
      <c r="AA334" s="330"/>
    </row>
    <row r="335" spans="1:27" ht="15" customHeight="1">
      <c r="A335" s="352"/>
      <c r="B335" s="347"/>
      <c r="C335" s="347"/>
      <c r="D335" s="347"/>
      <c r="E335" s="347"/>
      <c r="F335" s="347"/>
      <c r="G335" s="347"/>
      <c r="H335" s="347"/>
      <c r="I335" s="347"/>
      <c r="J335" s="347"/>
      <c r="K335" s="347"/>
      <c r="L335" s="347"/>
      <c r="M335" s="347"/>
      <c r="N335" s="347"/>
      <c r="O335" s="347"/>
      <c r="P335" s="347"/>
      <c r="Q335" s="347"/>
      <c r="R335" s="347"/>
      <c r="S335" s="347"/>
      <c r="T335" s="347"/>
      <c r="U335" s="347"/>
      <c r="V335" s="347"/>
      <c r="W335" s="347"/>
      <c r="X335" s="347"/>
      <c r="Y335" s="331"/>
      <c r="Z335" s="332"/>
      <c r="AA335" s="333"/>
    </row>
    <row r="336" spans="1:27" ht="10.5" customHeight="1">
      <c r="A336" s="351" t="s">
        <v>23</v>
      </c>
      <c r="B336" s="353" t="s">
        <v>275</v>
      </c>
      <c r="C336" s="353"/>
      <c r="D336" s="353"/>
      <c r="E336" s="353"/>
      <c r="F336" s="353"/>
      <c r="G336" s="353"/>
      <c r="H336" s="353"/>
      <c r="I336" s="353"/>
      <c r="J336" s="353"/>
      <c r="K336" s="353"/>
      <c r="L336" s="353"/>
      <c r="M336" s="353"/>
      <c r="N336" s="353"/>
      <c r="O336" s="353"/>
      <c r="P336" s="353"/>
      <c r="Q336" s="353"/>
      <c r="R336" s="353"/>
      <c r="S336" s="353"/>
      <c r="T336" s="353"/>
      <c r="U336" s="353"/>
      <c r="V336" s="353"/>
      <c r="W336" s="353"/>
      <c r="X336" s="353"/>
      <c r="Y336" s="328"/>
      <c r="Z336" s="329"/>
      <c r="AA336" s="330"/>
    </row>
    <row r="337" spans="1:27" ht="10.5" customHeight="1">
      <c r="A337" s="352"/>
      <c r="B337" s="353"/>
      <c r="C337" s="353"/>
      <c r="D337" s="353"/>
      <c r="E337" s="353"/>
      <c r="F337" s="353"/>
      <c r="G337" s="353"/>
      <c r="H337" s="353"/>
      <c r="I337" s="353"/>
      <c r="J337" s="353"/>
      <c r="K337" s="353"/>
      <c r="L337" s="353"/>
      <c r="M337" s="353"/>
      <c r="N337" s="353"/>
      <c r="O337" s="353"/>
      <c r="P337" s="353"/>
      <c r="Q337" s="353"/>
      <c r="R337" s="353"/>
      <c r="S337" s="353"/>
      <c r="T337" s="353"/>
      <c r="U337" s="353"/>
      <c r="V337" s="353"/>
      <c r="W337" s="353"/>
      <c r="X337" s="353"/>
      <c r="Y337" s="331"/>
      <c r="Z337" s="332"/>
      <c r="AA337" s="333"/>
    </row>
    <row r="338" spans="1:27" ht="36" customHeight="1">
      <c r="A338" s="351" t="s">
        <v>24</v>
      </c>
      <c r="B338" s="347" t="s">
        <v>205</v>
      </c>
      <c r="C338" s="347"/>
      <c r="D338" s="347"/>
      <c r="E338" s="347"/>
      <c r="F338" s="347"/>
      <c r="G338" s="347"/>
      <c r="H338" s="347"/>
      <c r="I338" s="347"/>
      <c r="J338" s="347"/>
      <c r="K338" s="347"/>
      <c r="L338" s="347"/>
      <c r="M338" s="347"/>
      <c r="N338" s="347"/>
      <c r="O338" s="347"/>
      <c r="P338" s="347"/>
      <c r="Q338" s="347"/>
      <c r="R338" s="347"/>
      <c r="S338" s="347"/>
      <c r="T338" s="347"/>
      <c r="U338" s="347"/>
      <c r="V338" s="347"/>
      <c r="W338" s="347"/>
      <c r="X338" s="347"/>
      <c r="Y338" s="328"/>
      <c r="Z338" s="329"/>
      <c r="AA338" s="330"/>
    </row>
    <row r="339" spans="1:27" ht="36" customHeight="1">
      <c r="A339" s="352"/>
      <c r="B339" s="347"/>
      <c r="C339" s="347"/>
      <c r="D339" s="347"/>
      <c r="E339" s="347"/>
      <c r="F339" s="347"/>
      <c r="G339" s="347"/>
      <c r="H339" s="347"/>
      <c r="I339" s="347"/>
      <c r="J339" s="347"/>
      <c r="K339" s="347"/>
      <c r="L339" s="347"/>
      <c r="M339" s="347"/>
      <c r="N339" s="347"/>
      <c r="O339" s="347"/>
      <c r="P339" s="347"/>
      <c r="Q339" s="347"/>
      <c r="R339" s="347"/>
      <c r="S339" s="347"/>
      <c r="T339" s="347"/>
      <c r="U339" s="347"/>
      <c r="V339" s="347"/>
      <c r="W339" s="347"/>
      <c r="X339" s="347"/>
      <c r="Y339" s="331"/>
      <c r="Z339" s="332"/>
      <c r="AA339" s="333"/>
    </row>
    <row r="340" spans="1:27" ht="36" customHeight="1">
      <c r="A340" s="351" t="s">
        <v>25</v>
      </c>
      <c r="B340" s="347" t="s">
        <v>206</v>
      </c>
      <c r="C340" s="347"/>
      <c r="D340" s="347"/>
      <c r="E340" s="347"/>
      <c r="F340" s="347"/>
      <c r="G340" s="347"/>
      <c r="H340" s="347"/>
      <c r="I340" s="347"/>
      <c r="J340" s="347"/>
      <c r="K340" s="347"/>
      <c r="L340" s="347"/>
      <c r="M340" s="347"/>
      <c r="N340" s="347"/>
      <c r="O340" s="347"/>
      <c r="P340" s="347"/>
      <c r="Q340" s="347"/>
      <c r="R340" s="347"/>
      <c r="S340" s="347"/>
      <c r="T340" s="347"/>
      <c r="U340" s="347"/>
      <c r="V340" s="347"/>
      <c r="W340" s="347"/>
      <c r="X340" s="347"/>
      <c r="Y340" s="328"/>
      <c r="Z340" s="329"/>
      <c r="AA340" s="330"/>
    </row>
    <row r="341" spans="1:27" ht="36" customHeight="1">
      <c r="A341" s="352"/>
      <c r="B341" s="347"/>
      <c r="C341" s="347"/>
      <c r="D341" s="347"/>
      <c r="E341" s="347"/>
      <c r="F341" s="347"/>
      <c r="G341" s="347"/>
      <c r="H341" s="347"/>
      <c r="I341" s="347"/>
      <c r="J341" s="347"/>
      <c r="K341" s="347"/>
      <c r="L341" s="347"/>
      <c r="M341" s="347"/>
      <c r="N341" s="347"/>
      <c r="O341" s="347"/>
      <c r="P341" s="347"/>
      <c r="Q341" s="347"/>
      <c r="R341" s="347"/>
      <c r="S341" s="347"/>
      <c r="T341" s="347"/>
      <c r="U341" s="347"/>
      <c r="V341" s="347"/>
      <c r="W341" s="347"/>
      <c r="X341" s="347"/>
      <c r="Y341" s="331"/>
      <c r="Z341" s="332"/>
      <c r="AA341" s="333"/>
    </row>
    <row r="342" spans="1:27" ht="27" customHeight="1">
      <c r="A342" s="351" t="s">
        <v>26</v>
      </c>
      <c r="B342" s="347" t="s">
        <v>711</v>
      </c>
      <c r="C342" s="347"/>
      <c r="D342" s="347"/>
      <c r="E342" s="347"/>
      <c r="F342" s="347"/>
      <c r="G342" s="347"/>
      <c r="H342" s="347"/>
      <c r="I342" s="347"/>
      <c r="J342" s="347"/>
      <c r="K342" s="347"/>
      <c r="L342" s="347"/>
      <c r="M342" s="347"/>
      <c r="N342" s="347"/>
      <c r="O342" s="347"/>
      <c r="P342" s="347"/>
      <c r="Q342" s="347"/>
      <c r="R342" s="347"/>
      <c r="S342" s="347"/>
      <c r="T342" s="347"/>
      <c r="U342" s="347"/>
      <c r="V342" s="347"/>
      <c r="W342" s="347"/>
      <c r="X342" s="347"/>
      <c r="Y342" s="328"/>
      <c r="Z342" s="329"/>
      <c r="AA342" s="330"/>
    </row>
    <row r="343" spans="1:27" ht="30" customHeight="1">
      <c r="A343" s="352"/>
      <c r="B343" s="347"/>
      <c r="C343" s="347"/>
      <c r="D343" s="347"/>
      <c r="E343" s="347"/>
      <c r="F343" s="347"/>
      <c r="G343" s="347"/>
      <c r="H343" s="347"/>
      <c r="I343" s="347"/>
      <c r="J343" s="347"/>
      <c r="K343" s="347"/>
      <c r="L343" s="347"/>
      <c r="M343" s="347"/>
      <c r="N343" s="347"/>
      <c r="O343" s="347"/>
      <c r="P343" s="347"/>
      <c r="Q343" s="347"/>
      <c r="R343" s="347"/>
      <c r="S343" s="347"/>
      <c r="T343" s="347"/>
      <c r="U343" s="347"/>
      <c r="V343" s="347"/>
      <c r="W343" s="347"/>
      <c r="X343" s="347"/>
      <c r="Y343" s="343"/>
      <c r="Z343" s="344"/>
      <c r="AA343" s="345"/>
    </row>
    <row r="344" spans="1:27" ht="10.5" customHeight="1">
      <c r="A344" s="59"/>
      <c r="B344" s="150"/>
      <c r="C344" s="150"/>
      <c r="D344" s="150"/>
      <c r="E344" s="150"/>
      <c r="F344" s="150"/>
      <c r="G344" s="150"/>
      <c r="H344" s="150"/>
      <c r="I344" s="150"/>
      <c r="J344" s="150"/>
      <c r="K344" s="150"/>
      <c r="L344" s="150"/>
      <c r="M344" s="150"/>
      <c r="N344" s="150"/>
      <c r="O344" s="150"/>
      <c r="P344" s="150"/>
      <c r="Q344" s="150"/>
      <c r="R344" s="150"/>
      <c r="S344" s="150"/>
      <c r="T344" s="150"/>
      <c r="U344" s="150"/>
      <c r="V344" s="150"/>
      <c r="W344" s="150"/>
      <c r="X344" s="150"/>
      <c r="Y344" s="291"/>
      <c r="Z344" s="291"/>
      <c r="AA344" s="291"/>
    </row>
    <row r="345" spans="1:27" ht="19.5" customHeight="1">
      <c r="A345" s="388" t="s">
        <v>370</v>
      </c>
      <c r="B345" s="388"/>
      <c r="C345" s="388"/>
      <c r="D345" s="388"/>
      <c r="E345" s="388"/>
      <c r="F345" s="388"/>
      <c r="G345" s="388"/>
      <c r="H345" s="388"/>
      <c r="I345" s="388"/>
      <c r="J345" s="150"/>
      <c r="K345" s="150"/>
      <c r="L345" s="150"/>
      <c r="M345" s="150"/>
      <c r="N345" s="150"/>
      <c r="O345" s="150"/>
      <c r="P345" s="150"/>
      <c r="Q345" s="150"/>
      <c r="R345" s="150"/>
      <c r="S345" s="150"/>
      <c r="T345" s="150"/>
      <c r="U345" s="150"/>
      <c r="V345" s="150"/>
      <c r="W345" s="150"/>
      <c r="X345" s="150"/>
      <c r="Y345" s="291"/>
      <c r="Z345" s="291"/>
      <c r="AA345" s="291"/>
    </row>
    <row r="346" spans="1:27" ht="23.25" customHeight="1">
      <c r="A346" s="354" t="s">
        <v>302</v>
      </c>
      <c r="B346" s="375" t="s">
        <v>371</v>
      </c>
      <c r="C346" s="375"/>
      <c r="D346" s="375"/>
      <c r="E346" s="375"/>
      <c r="F346" s="375"/>
      <c r="G346" s="375"/>
      <c r="H346" s="375"/>
      <c r="I346" s="375"/>
      <c r="J346" s="375"/>
      <c r="K346" s="375"/>
      <c r="L346" s="375"/>
      <c r="M346" s="375"/>
      <c r="N346" s="375"/>
      <c r="O346" s="375"/>
      <c r="P346" s="375"/>
      <c r="Q346" s="375"/>
      <c r="R346" s="375"/>
      <c r="S346" s="375"/>
      <c r="T346" s="375"/>
      <c r="U346" s="375"/>
      <c r="V346" s="375"/>
      <c r="W346" s="375"/>
      <c r="X346" s="375"/>
      <c r="Y346" s="383"/>
      <c r="Z346" s="383"/>
      <c r="AA346" s="383"/>
    </row>
    <row r="347" spans="1:27" ht="22.5" customHeight="1">
      <c r="A347" s="354"/>
      <c r="B347" s="375"/>
      <c r="C347" s="375"/>
      <c r="D347" s="375"/>
      <c r="E347" s="375"/>
      <c r="F347" s="375"/>
      <c r="G347" s="375"/>
      <c r="H347" s="375"/>
      <c r="I347" s="375"/>
      <c r="J347" s="375"/>
      <c r="K347" s="375"/>
      <c r="L347" s="375"/>
      <c r="M347" s="375"/>
      <c r="N347" s="375"/>
      <c r="O347" s="375"/>
      <c r="P347" s="375"/>
      <c r="Q347" s="375"/>
      <c r="R347" s="375"/>
      <c r="S347" s="375"/>
      <c r="T347" s="375"/>
      <c r="U347" s="375"/>
      <c r="V347" s="375"/>
      <c r="W347" s="375"/>
      <c r="X347" s="375"/>
      <c r="Y347" s="383"/>
      <c r="Z347" s="383"/>
      <c r="AA347" s="383"/>
    </row>
    <row r="348" spans="1:27" ht="12.75" customHeight="1">
      <c r="A348" s="34"/>
      <c r="B348" s="59"/>
      <c r="C348" s="37"/>
      <c r="D348" s="36"/>
      <c r="E348" s="36"/>
      <c r="F348" s="36"/>
      <c r="G348" s="36"/>
      <c r="H348" s="36"/>
      <c r="I348" s="36"/>
      <c r="J348" s="37"/>
      <c r="K348" s="37"/>
      <c r="L348" s="37"/>
      <c r="M348" s="37"/>
      <c r="N348" s="37"/>
      <c r="O348" s="37"/>
      <c r="P348" s="37"/>
      <c r="Q348" s="37"/>
      <c r="R348" s="37"/>
      <c r="S348" s="37"/>
      <c r="T348" s="37"/>
      <c r="U348" s="37"/>
      <c r="V348" s="37"/>
      <c r="W348" s="37"/>
      <c r="Y348" s="291"/>
      <c r="Z348" s="291"/>
      <c r="AA348" s="291"/>
    </row>
    <row r="349" spans="1:27" s="64" customFormat="1" ht="18.75" customHeight="1">
      <c r="A349" s="16" t="s">
        <v>712</v>
      </c>
      <c r="B349" s="62"/>
      <c r="C349" s="36"/>
      <c r="D349" s="36"/>
      <c r="E349" s="36"/>
      <c r="F349" s="36"/>
      <c r="G349" s="36"/>
      <c r="H349" s="36"/>
      <c r="I349" s="36"/>
      <c r="J349" s="37"/>
      <c r="K349" s="37"/>
      <c r="L349" s="37"/>
      <c r="M349" s="37"/>
      <c r="N349" s="37"/>
      <c r="O349" s="37"/>
      <c r="P349" s="37"/>
      <c r="Q349" s="37"/>
      <c r="R349" s="37"/>
      <c r="S349" s="37"/>
      <c r="T349" s="37"/>
      <c r="U349" s="37"/>
      <c r="V349" s="37"/>
      <c r="W349" s="37"/>
      <c r="Y349" s="60"/>
      <c r="Z349" s="60"/>
      <c r="AA349" s="60"/>
    </row>
    <row r="350" spans="1:27" s="66" customFormat="1" ht="22.5" customHeight="1">
      <c r="A350" s="351" t="s">
        <v>22</v>
      </c>
      <c r="B350" s="347" t="s">
        <v>207</v>
      </c>
      <c r="C350" s="347"/>
      <c r="D350" s="347"/>
      <c r="E350" s="347"/>
      <c r="F350" s="347"/>
      <c r="G350" s="347"/>
      <c r="H350" s="347"/>
      <c r="I350" s="347"/>
      <c r="J350" s="347"/>
      <c r="K350" s="347"/>
      <c r="L350" s="347"/>
      <c r="M350" s="347"/>
      <c r="N350" s="347"/>
      <c r="O350" s="347"/>
      <c r="P350" s="347"/>
      <c r="Q350" s="347"/>
      <c r="R350" s="347"/>
      <c r="S350" s="347"/>
      <c r="T350" s="347"/>
      <c r="U350" s="347"/>
      <c r="V350" s="347"/>
      <c r="W350" s="347"/>
      <c r="X350" s="347"/>
      <c r="Y350" s="328"/>
      <c r="Z350" s="329"/>
      <c r="AA350" s="330"/>
    </row>
    <row r="351" spans="1:27" s="66" customFormat="1" ht="22.5" customHeight="1">
      <c r="A351" s="352"/>
      <c r="B351" s="347"/>
      <c r="C351" s="347"/>
      <c r="D351" s="347"/>
      <c r="E351" s="347"/>
      <c r="F351" s="347"/>
      <c r="G351" s="347"/>
      <c r="H351" s="347"/>
      <c r="I351" s="347"/>
      <c r="J351" s="347"/>
      <c r="K351" s="347"/>
      <c r="L351" s="347"/>
      <c r="M351" s="347"/>
      <c r="N351" s="347"/>
      <c r="O351" s="347"/>
      <c r="P351" s="347"/>
      <c r="Q351" s="347"/>
      <c r="R351" s="347"/>
      <c r="S351" s="347"/>
      <c r="T351" s="347"/>
      <c r="U351" s="347"/>
      <c r="V351" s="347"/>
      <c r="W351" s="347"/>
      <c r="X351" s="347"/>
      <c r="Y351" s="343"/>
      <c r="Z351" s="344"/>
      <c r="AA351" s="345"/>
    </row>
    <row r="352" spans="1:27" s="66" customFormat="1" ht="10.5" customHeight="1">
      <c r="A352" s="351" t="s">
        <v>23</v>
      </c>
      <c r="B352" s="353" t="s">
        <v>81</v>
      </c>
      <c r="C352" s="353"/>
      <c r="D352" s="353"/>
      <c r="E352" s="353"/>
      <c r="F352" s="353"/>
      <c r="G352" s="353"/>
      <c r="H352" s="353"/>
      <c r="I352" s="353"/>
      <c r="J352" s="353"/>
      <c r="K352" s="353"/>
      <c r="L352" s="353"/>
      <c r="M352" s="353"/>
      <c r="N352" s="353"/>
      <c r="O352" s="353"/>
      <c r="P352" s="353"/>
      <c r="Q352" s="353"/>
      <c r="R352" s="353"/>
      <c r="S352" s="353"/>
      <c r="T352" s="353"/>
      <c r="U352" s="353"/>
      <c r="V352" s="353"/>
      <c r="W352" s="353"/>
      <c r="X352" s="353"/>
      <c r="Y352" s="328"/>
      <c r="Z352" s="329"/>
      <c r="AA352" s="330"/>
    </row>
    <row r="353" spans="1:27" s="66" customFormat="1" ht="10.5" customHeight="1">
      <c r="A353" s="352"/>
      <c r="B353" s="353"/>
      <c r="C353" s="353"/>
      <c r="D353" s="353"/>
      <c r="E353" s="353"/>
      <c r="F353" s="353"/>
      <c r="G353" s="353"/>
      <c r="H353" s="353"/>
      <c r="I353" s="353"/>
      <c r="J353" s="353"/>
      <c r="K353" s="353"/>
      <c r="L353" s="353"/>
      <c r="M353" s="353"/>
      <c r="N353" s="353"/>
      <c r="O353" s="353"/>
      <c r="P353" s="353"/>
      <c r="Q353" s="353"/>
      <c r="R353" s="353"/>
      <c r="S353" s="353"/>
      <c r="T353" s="353"/>
      <c r="U353" s="353"/>
      <c r="V353" s="353"/>
      <c r="W353" s="353"/>
      <c r="X353" s="353"/>
      <c r="Y353" s="343"/>
      <c r="Z353" s="344"/>
      <c r="AA353" s="345"/>
    </row>
    <row r="354" spans="1:27" s="66" customFormat="1" ht="15" customHeight="1">
      <c r="A354" s="351" t="s">
        <v>24</v>
      </c>
      <c r="B354" s="347" t="s">
        <v>208</v>
      </c>
      <c r="C354" s="347"/>
      <c r="D354" s="347"/>
      <c r="E354" s="347"/>
      <c r="F354" s="347"/>
      <c r="G354" s="347"/>
      <c r="H354" s="347"/>
      <c r="I354" s="347"/>
      <c r="J354" s="347"/>
      <c r="K354" s="347"/>
      <c r="L354" s="347"/>
      <c r="M354" s="347"/>
      <c r="N354" s="347"/>
      <c r="O354" s="347"/>
      <c r="P354" s="347"/>
      <c r="Q354" s="347"/>
      <c r="R354" s="347"/>
      <c r="S354" s="347"/>
      <c r="T354" s="347"/>
      <c r="U354" s="347"/>
      <c r="V354" s="347"/>
      <c r="W354" s="347"/>
      <c r="X354" s="347"/>
      <c r="Y354" s="328"/>
      <c r="Z354" s="329"/>
      <c r="AA354" s="330"/>
    </row>
    <row r="355" spans="1:27" s="66" customFormat="1" ht="15" customHeight="1">
      <c r="A355" s="352"/>
      <c r="B355" s="347"/>
      <c r="C355" s="347"/>
      <c r="D355" s="347"/>
      <c r="E355" s="347"/>
      <c r="F355" s="347"/>
      <c r="G355" s="347"/>
      <c r="H355" s="347"/>
      <c r="I355" s="347"/>
      <c r="J355" s="347"/>
      <c r="K355" s="347"/>
      <c r="L355" s="347"/>
      <c r="M355" s="347"/>
      <c r="N355" s="347"/>
      <c r="O355" s="347"/>
      <c r="P355" s="347"/>
      <c r="Q355" s="347"/>
      <c r="R355" s="347"/>
      <c r="S355" s="347"/>
      <c r="T355" s="347"/>
      <c r="U355" s="347"/>
      <c r="V355" s="347"/>
      <c r="W355" s="347"/>
      <c r="X355" s="347"/>
      <c r="Y355" s="343"/>
      <c r="Z355" s="344"/>
      <c r="AA355" s="345"/>
    </row>
    <row r="356" spans="1:27" s="66" customFormat="1" ht="12.75" customHeight="1">
      <c r="A356" s="59"/>
      <c r="B356" s="150"/>
      <c r="C356" s="150"/>
      <c r="D356" s="150"/>
      <c r="E356" s="150"/>
      <c r="F356" s="150"/>
      <c r="G356" s="150"/>
      <c r="H356" s="150"/>
      <c r="I356" s="150"/>
      <c r="J356" s="150"/>
      <c r="K356" s="150"/>
      <c r="L356" s="150"/>
      <c r="M356" s="150"/>
      <c r="N356" s="150"/>
      <c r="O356" s="150"/>
      <c r="P356" s="150"/>
      <c r="Q356" s="150"/>
      <c r="R356" s="150"/>
      <c r="S356" s="150"/>
      <c r="T356" s="150"/>
      <c r="U356" s="150"/>
      <c r="V356" s="150"/>
      <c r="W356" s="150"/>
      <c r="X356" s="150"/>
      <c r="Y356" s="291"/>
      <c r="Z356" s="291"/>
      <c r="AA356" s="291"/>
    </row>
    <row r="357" spans="1:27" s="66" customFormat="1" ht="18.75" customHeight="1">
      <c r="A357" s="388" t="s">
        <v>372</v>
      </c>
      <c r="B357" s="388"/>
      <c r="C357" s="388"/>
      <c r="D357" s="388"/>
      <c r="E357" s="388"/>
      <c r="F357" s="388"/>
      <c r="G357" s="388"/>
      <c r="H357" s="388"/>
      <c r="I357" s="150"/>
      <c r="J357" s="150"/>
      <c r="K357" s="150"/>
      <c r="L357" s="150"/>
      <c r="M357" s="150"/>
      <c r="N357" s="150"/>
      <c r="O357" s="150"/>
      <c r="P357" s="150"/>
      <c r="Q357" s="150"/>
      <c r="R357" s="150"/>
      <c r="S357" s="150"/>
      <c r="T357" s="150"/>
      <c r="U357" s="150"/>
      <c r="V357" s="150"/>
      <c r="W357" s="150"/>
      <c r="X357" s="150"/>
      <c r="Y357" s="291"/>
      <c r="Z357" s="291"/>
      <c r="AA357" s="291"/>
    </row>
    <row r="358" spans="1:27" s="66" customFormat="1" ht="15" customHeight="1">
      <c r="A358" s="351" t="s">
        <v>1</v>
      </c>
      <c r="B358" s="355" t="s">
        <v>373</v>
      </c>
      <c r="C358" s="356"/>
      <c r="D358" s="356"/>
      <c r="E358" s="356"/>
      <c r="F358" s="356"/>
      <c r="G358" s="356"/>
      <c r="H358" s="356"/>
      <c r="I358" s="356"/>
      <c r="J358" s="356"/>
      <c r="K358" s="356"/>
      <c r="L358" s="356"/>
      <c r="M358" s="356"/>
      <c r="N358" s="356"/>
      <c r="O358" s="356"/>
      <c r="P358" s="356"/>
      <c r="Q358" s="356"/>
      <c r="R358" s="356"/>
      <c r="S358" s="356"/>
      <c r="T358" s="356"/>
      <c r="U358" s="356"/>
      <c r="V358" s="356"/>
      <c r="W358" s="356"/>
      <c r="X358" s="357"/>
      <c r="Y358" s="328"/>
      <c r="Z358" s="329"/>
      <c r="AA358" s="330"/>
    </row>
    <row r="359" spans="1:27" s="66" customFormat="1" ht="15" customHeight="1">
      <c r="A359" s="352"/>
      <c r="B359" s="363"/>
      <c r="C359" s="364"/>
      <c r="D359" s="364"/>
      <c r="E359" s="364"/>
      <c r="F359" s="364"/>
      <c r="G359" s="364"/>
      <c r="H359" s="364"/>
      <c r="I359" s="364"/>
      <c r="J359" s="364"/>
      <c r="K359" s="364"/>
      <c r="L359" s="364"/>
      <c r="M359" s="364"/>
      <c r="N359" s="364"/>
      <c r="O359" s="364"/>
      <c r="P359" s="364"/>
      <c r="Q359" s="364"/>
      <c r="R359" s="364"/>
      <c r="S359" s="364"/>
      <c r="T359" s="364"/>
      <c r="U359" s="364"/>
      <c r="V359" s="364"/>
      <c r="W359" s="364"/>
      <c r="X359" s="365"/>
      <c r="Y359" s="343"/>
      <c r="Z359" s="344"/>
      <c r="AA359" s="345"/>
    </row>
    <row r="360" spans="1:27" s="66" customFormat="1" ht="22.5" customHeight="1">
      <c r="A360" s="298" t="s">
        <v>94</v>
      </c>
      <c r="B360" s="348" t="s">
        <v>374</v>
      </c>
      <c r="C360" s="349"/>
      <c r="D360" s="349"/>
      <c r="E360" s="349"/>
      <c r="F360" s="349"/>
      <c r="G360" s="349"/>
      <c r="H360" s="349"/>
      <c r="I360" s="349"/>
      <c r="J360" s="349"/>
      <c r="K360" s="349"/>
      <c r="L360" s="349"/>
      <c r="M360" s="349"/>
      <c r="N360" s="349"/>
      <c r="O360" s="349"/>
      <c r="P360" s="349"/>
      <c r="Q360" s="349"/>
      <c r="R360" s="349"/>
      <c r="S360" s="349"/>
      <c r="T360" s="349"/>
      <c r="U360" s="349"/>
      <c r="V360" s="349"/>
      <c r="W360" s="349"/>
      <c r="X360" s="350"/>
      <c r="Y360" s="360"/>
      <c r="Z360" s="361"/>
      <c r="AA360" s="362"/>
    </row>
    <row r="361" spans="1:27" s="66" customFormat="1" ht="15" customHeight="1">
      <c r="A361" s="351" t="s">
        <v>99</v>
      </c>
      <c r="B361" s="376" t="s">
        <v>375</v>
      </c>
      <c r="C361" s="377"/>
      <c r="D361" s="377"/>
      <c r="E361" s="377"/>
      <c r="F361" s="377"/>
      <c r="G361" s="377"/>
      <c r="H361" s="377"/>
      <c r="I361" s="377"/>
      <c r="J361" s="377"/>
      <c r="K361" s="377"/>
      <c r="L361" s="377"/>
      <c r="M361" s="377"/>
      <c r="N361" s="377"/>
      <c r="O361" s="377"/>
      <c r="P361" s="377"/>
      <c r="Q361" s="377"/>
      <c r="R361" s="377"/>
      <c r="S361" s="377"/>
      <c r="T361" s="377"/>
      <c r="U361" s="377"/>
      <c r="V361" s="377"/>
      <c r="W361" s="377"/>
      <c r="X361" s="378"/>
      <c r="Y361" s="328"/>
      <c r="Z361" s="329"/>
      <c r="AA361" s="330"/>
    </row>
    <row r="362" spans="1:27" s="66" customFormat="1" ht="15" customHeight="1">
      <c r="A362" s="352"/>
      <c r="B362" s="379"/>
      <c r="C362" s="380"/>
      <c r="D362" s="380"/>
      <c r="E362" s="380"/>
      <c r="F362" s="380"/>
      <c r="G362" s="380"/>
      <c r="H362" s="380"/>
      <c r="I362" s="380"/>
      <c r="J362" s="380"/>
      <c r="K362" s="380"/>
      <c r="L362" s="380"/>
      <c r="M362" s="380"/>
      <c r="N362" s="380"/>
      <c r="O362" s="380"/>
      <c r="P362" s="380"/>
      <c r="Q362" s="380"/>
      <c r="R362" s="380"/>
      <c r="S362" s="380"/>
      <c r="T362" s="380"/>
      <c r="U362" s="380"/>
      <c r="V362" s="380"/>
      <c r="W362" s="380"/>
      <c r="X362" s="381"/>
      <c r="Y362" s="343"/>
      <c r="Z362" s="344"/>
      <c r="AA362" s="345"/>
    </row>
    <row r="363" spans="1:27" s="66" customFormat="1" ht="15" customHeight="1">
      <c r="A363" s="351" t="s">
        <v>7</v>
      </c>
      <c r="B363" s="376" t="s">
        <v>376</v>
      </c>
      <c r="C363" s="377"/>
      <c r="D363" s="377"/>
      <c r="E363" s="377"/>
      <c r="F363" s="377"/>
      <c r="G363" s="377"/>
      <c r="H363" s="377"/>
      <c r="I363" s="377"/>
      <c r="J363" s="377"/>
      <c r="K363" s="377"/>
      <c r="L363" s="377"/>
      <c r="M363" s="377"/>
      <c r="N363" s="377"/>
      <c r="O363" s="377"/>
      <c r="P363" s="377"/>
      <c r="Q363" s="377"/>
      <c r="R363" s="377"/>
      <c r="S363" s="377"/>
      <c r="T363" s="377"/>
      <c r="U363" s="377"/>
      <c r="V363" s="377"/>
      <c r="W363" s="377"/>
      <c r="X363" s="378"/>
      <c r="Y363" s="328"/>
      <c r="Z363" s="329"/>
      <c r="AA363" s="330"/>
    </row>
    <row r="364" spans="1:27" s="66" customFormat="1" ht="15" customHeight="1">
      <c r="A364" s="352"/>
      <c r="B364" s="379"/>
      <c r="C364" s="380"/>
      <c r="D364" s="380"/>
      <c r="E364" s="380"/>
      <c r="F364" s="380"/>
      <c r="G364" s="380"/>
      <c r="H364" s="380"/>
      <c r="I364" s="380"/>
      <c r="J364" s="380"/>
      <c r="K364" s="380"/>
      <c r="L364" s="380"/>
      <c r="M364" s="380"/>
      <c r="N364" s="380"/>
      <c r="O364" s="380"/>
      <c r="P364" s="380"/>
      <c r="Q364" s="380"/>
      <c r="R364" s="380"/>
      <c r="S364" s="380"/>
      <c r="T364" s="380"/>
      <c r="U364" s="380"/>
      <c r="V364" s="380"/>
      <c r="W364" s="380"/>
      <c r="X364" s="381"/>
      <c r="Y364" s="343"/>
      <c r="Z364" s="344"/>
      <c r="AA364" s="345"/>
    </row>
    <row r="365" spans="1:27" s="66" customFormat="1" ht="12.75" customHeight="1">
      <c r="C365" s="37"/>
      <c r="D365" s="37"/>
      <c r="E365" s="37"/>
      <c r="F365" s="37"/>
      <c r="G365" s="37"/>
      <c r="H365" s="37"/>
      <c r="I365" s="37"/>
      <c r="J365" s="37"/>
      <c r="K365" s="37"/>
      <c r="L365" s="37"/>
      <c r="M365" s="37"/>
      <c r="N365" s="37"/>
      <c r="O365" s="37"/>
      <c r="P365" s="37"/>
      <c r="Q365" s="37"/>
      <c r="R365" s="37"/>
      <c r="S365" s="37"/>
      <c r="T365" s="37"/>
      <c r="U365" s="37"/>
      <c r="V365" s="37"/>
      <c r="W365" s="37"/>
      <c r="Y365" s="291"/>
      <c r="Z365" s="291"/>
      <c r="AA365" s="291"/>
    </row>
    <row r="366" spans="1:27" s="64" customFormat="1" ht="20.149999999999999" customHeight="1">
      <c r="A366" s="16" t="s">
        <v>377</v>
      </c>
      <c r="B366" s="62"/>
      <c r="C366" s="36"/>
      <c r="D366" s="36"/>
      <c r="E366" s="36"/>
      <c r="F366" s="36"/>
      <c r="G366" s="36"/>
      <c r="H366" s="36"/>
      <c r="I366" s="36"/>
      <c r="J366" s="37"/>
      <c r="K366" s="37"/>
      <c r="L366" s="37"/>
      <c r="M366" s="37"/>
      <c r="N366" s="37"/>
      <c r="O366" s="37"/>
      <c r="P366" s="37"/>
      <c r="Q366" s="37"/>
      <c r="R366" s="37"/>
      <c r="S366" s="37"/>
      <c r="T366" s="37"/>
      <c r="U366" s="37"/>
      <c r="V366" s="37"/>
      <c r="W366" s="37"/>
      <c r="Y366" s="60"/>
      <c r="Z366" s="60"/>
      <c r="AA366" s="60"/>
    </row>
    <row r="367" spans="1:27" ht="15" customHeight="1">
      <c r="A367" s="351" t="s">
        <v>22</v>
      </c>
      <c r="B367" s="355" t="s">
        <v>328</v>
      </c>
      <c r="C367" s="356"/>
      <c r="D367" s="356"/>
      <c r="E367" s="356"/>
      <c r="F367" s="356"/>
      <c r="G367" s="356"/>
      <c r="H367" s="356"/>
      <c r="I367" s="356"/>
      <c r="J367" s="356"/>
      <c r="K367" s="356"/>
      <c r="L367" s="356"/>
      <c r="M367" s="356"/>
      <c r="N367" s="356"/>
      <c r="O367" s="356"/>
      <c r="P367" s="356"/>
      <c r="Q367" s="356"/>
      <c r="R367" s="356"/>
      <c r="S367" s="356"/>
      <c r="T367" s="356"/>
      <c r="U367" s="356"/>
      <c r="V367" s="356"/>
      <c r="W367" s="356"/>
      <c r="X367" s="357"/>
      <c r="Y367" s="328"/>
      <c r="Z367" s="329"/>
      <c r="AA367" s="330"/>
    </row>
    <row r="368" spans="1:27" ht="15" customHeight="1">
      <c r="A368" s="352"/>
      <c r="B368" s="363"/>
      <c r="C368" s="364"/>
      <c r="D368" s="364"/>
      <c r="E368" s="364"/>
      <c r="F368" s="364"/>
      <c r="G368" s="364"/>
      <c r="H368" s="364"/>
      <c r="I368" s="364"/>
      <c r="J368" s="364"/>
      <c r="K368" s="364"/>
      <c r="L368" s="364"/>
      <c r="M368" s="364"/>
      <c r="N368" s="364"/>
      <c r="O368" s="364"/>
      <c r="P368" s="364"/>
      <c r="Q368" s="364"/>
      <c r="R368" s="364"/>
      <c r="S368" s="364"/>
      <c r="T368" s="364"/>
      <c r="U368" s="364"/>
      <c r="V368" s="364"/>
      <c r="W368" s="364"/>
      <c r="X368" s="365"/>
      <c r="Y368" s="331"/>
      <c r="Z368" s="332"/>
      <c r="AA368" s="333"/>
    </row>
    <row r="369" spans="1:34" ht="12.75" customHeight="1">
      <c r="A369" s="34"/>
      <c r="B369" s="296"/>
      <c r="C369" s="87"/>
      <c r="D369" s="88"/>
      <c r="E369" s="88"/>
      <c r="F369" s="88"/>
      <c r="G369" s="88"/>
      <c r="H369" s="88"/>
      <c r="I369" s="88"/>
      <c r="J369" s="87"/>
      <c r="K369" s="87"/>
      <c r="L369" s="87"/>
      <c r="M369" s="87"/>
      <c r="N369" s="87"/>
      <c r="O369" s="87"/>
      <c r="P369" s="87"/>
      <c r="Q369" s="87"/>
      <c r="R369" s="87"/>
      <c r="S369" s="87"/>
      <c r="T369" s="87"/>
      <c r="U369" s="87"/>
      <c r="V369" s="87"/>
      <c r="W369" s="87"/>
      <c r="X369" s="5"/>
      <c r="Y369" s="290"/>
      <c r="Z369" s="290"/>
      <c r="AA369" s="290"/>
    </row>
    <row r="370" spans="1:34" s="64" customFormat="1" ht="20.149999999999999" customHeight="1">
      <c r="A370" s="16" t="s">
        <v>378</v>
      </c>
      <c r="B370" s="62"/>
      <c r="C370" s="36"/>
      <c r="D370" s="36"/>
      <c r="E370" s="36"/>
      <c r="F370" s="36"/>
      <c r="G370" s="36"/>
      <c r="H370" s="36"/>
      <c r="I370" s="36"/>
      <c r="J370" s="37"/>
      <c r="K370" s="37"/>
      <c r="L370" s="37"/>
      <c r="M370" s="37"/>
      <c r="N370" s="37"/>
      <c r="O370" s="37"/>
      <c r="P370" s="37"/>
      <c r="Q370" s="37"/>
      <c r="R370" s="37"/>
      <c r="S370" s="37"/>
      <c r="T370" s="37"/>
      <c r="U370" s="37"/>
      <c r="V370" s="37"/>
      <c r="W370" s="37"/>
      <c r="Y370" s="60"/>
      <c r="Z370" s="60"/>
      <c r="AA370" s="60"/>
    </row>
    <row r="371" spans="1:34" ht="10.5" customHeight="1">
      <c r="A371" s="351" t="s">
        <v>22</v>
      </c>
      <c r="B371" s="524" t="s">
        <v>82</v>
      </c>
      <c r="C371" s="525"/>
      <c r="D371" s="525"/>
      <c r="E371" s="525"/>
      <c r="F371" s="525"/>
      <c r="G371" s="525"/>
      <c r="H371" s="525"/>
      <c r="I371" s="525"/>
      <c r="J371" s="525"/>
      <c r="K371" s="525"/>
      <c r="L371" s="525"/>
      <c r="M371" s="525"/>
      <c r="N371" s="525"/>
      <c r="O371" s="525"/>
      <c r="P371" s="525"/>
      <c r="Q371" s="525"/>
      <c r="R371" s="525"/>
      <c r="S371" s="525"/>
      <c r="T371" s="525"/>
      <c r="U371" s="525"/>
      <c r="V371" s="525"/>
      <c r="W371" s="525"/>
      <c r="X371" s="526"/>
      <c r="Y371" s="328"/>
      <c r="Z371" s="329"/>
      <c r="AA371" s="330"/>
    </row>
    <row r="372" spans="1:34" ht="10.5" customHeight="1">
      <c r="A372" s="352"/>
      <c r="B372" s="583"/>
      <c r="C372" s="584"/>
      <c r="D372" s="584"/>
      <c r="E372" s="584"/>
      <c r="F372" s="584"/>
      <c r="G372" s="584"/>
      <c r="H372" s="584"/>
      <c r="I372" s="584"/>
      <c r="J372" s="584"/>
      <c r="K372" s="584"/>
      <c r="L372" s="584"/>
      <c r="M372" s="584"/>
      <c r="N372" s="584"/>
      <c r="O372" s="584"/>
      <c r="P372" s="584"/>
      <c r="Q372" s="584"/>
      <c r="R372" s="584"/>
      <c r="S372" s="584"/>
      <c r="T372" s="584"/>
      <c r="U372" s="584"/>
      <c r="V372" s="584"/>
      <c r="W372" s="584"/>
      <c r="X372" s="585"/>
      <c r="Y372" s="343"/>
      <c r="Z372" s="344"/>
      <c r="AA372" s="345"/>
    </row>
    <row r="373" spans="1:34" ht="15" customHeight="1">
      <c r="A373" s="351" t="s">
        <v>23</v>
      </c>
      <c r="B373" s="372" t="s">
        <v>209</v>
      </c>
      <c r="C373" s="373"/>
      <c r="D373" s="373"/>
      <c r="E373" s="373"/>
      <c r="F373" s="373"/>
      <c r="G373" s="373"/>
      <c r="H373" s="373"/>
      <c r="I373" s="373"/>
      <c r="J373" s="373"/>
      <c r="K373" s="373"/>
      <c r="L373" s="373"/>
      <c r="M373" s="373"/>
      <c r="N373" s="373"/>
      <c r="O373" s="373"/>
      <c r="P373" s="373"/>
      <c r="Q373" s="373"/>
      <c r="R373" s="373"/>
      <c r="S373" s="373"/>
      <c r="T373" s="373"/>
      <c r="U373" s="373"/>
      <c r="V373" s="373"/>
      <c r="W373" s="373"/>
      <c r="X373" s="374"/>
      <c r="Y373" s="382"/>
      <c r="Z373" s="382"/>
      <c r="AA373" s="382"/>
    </row>
    <row r="374" spans="1:34" ht="15" customHeight="1">
      <c r="A374" s="384"/>
      <c r="B374" s="372"/>
      <c r="C374" s="373"/>
      <c r="D374" s="373"/>
      <c r="E374" s="373"/>
      <c r="F374" s="373"/>
      <c r="G374" s="373"/>
      <c r="H374" s="373"/>
      <c r="I374" s="373"/>
      <c r="J374" s="373"/>
      <c r="K374" s="373"/>
      <c r="L374" s="373"/>
      <c r="M374" s="373"/>
      <c r="N374" s="373"/>
      <c r="O374" s="373"/>
      <c r="P374" s="373"/>
      <c r="Q374" s="373"/>
      <c r="R374" s="373"/>
      <c r="S374" s="373"/>
      <c r="T374" s="373"/>
      <c r="U374" s="373"/>
      <c r="V374" s="373"/>
      <c r="W374" s="373"/>
      <c r="X374" s="374"/>
      <c r="Y374" s="382"/>
      <c r="Z374" s="382"/>
      <c r="AA374" s="382"/>
    </row>
    <row r="375" spans="1:34" s="61" customFormat="1" ht="13.5" customHeight="1">
      <c r="A375" s="384"/>
      <c r="C375" s="574" t="s">
        <v>210</v>
      </c>
      <c r="D375" s="575"/>
      <c r="E375" s="575"/>
      <c r="F375" s="575"/>
      <c r="G375" s="575"/>
      <c r="H375" s="575"/>
      <c r="I375" s="575"/>
      <c r="J375" s="575"/>
      <c r="K375" s="575"/>
      <c r="L375" s="575"/>
      <c r="M375" s="575"/>
      <c r="N375" s="575"/>
      <c r="O375" s="575"/>
      <c r="P375" s="575"/>
      <c r="Q375" s="575"/>
      <c r="R375" s="575"/>
      <c r="S375" s="575"/>
      <c r="T375" s="575"/>
      <c r="U375" s="575"/>
      <c r="V375" s="575"/>
      <c r="W375" s="575"/>
      <c r="X375" s="576"/>
      <c r="Y375" s="346"/>
      <c r="Z375" s="346"/>
      <c r="AA375" s="346"/>
    </row>
    <row r="376" spans="1:34" s="61" customFormat="1" ht="13.5" customHeight="1">
      <c r="A376" s="384"/>
      <c r="C376" s="577"/>
      <c r="D376" s="578"/>
      <c r="E376" s="578"/>
      <c r="F376" s="578"/>
      <c r="G376" s="578"/>
      <c r="H376" s="578"/>
      <c r="I376" s="578"/>
      <c r="J376" s="578"/>
      <c r="K376" s="578"/>
      <c r="L376" s="578"/>
      <c r="M376" s="578"/>
      <c r="N376" s="578"/>
      <c r="O376" s="578"/>
      <c r="P376" s="578"/>
      <c r="Q376" s="578"/>
      <c r="R376" s="578"/>
      <c r="S376" s="578"/>
      <c r="T376" s="578"/>
      <c r="U376" s="578"/>
      <c r="V376" s="578"/>
      <c r="W376" s="578"/>
      <c r="X376" s="579"/>
      <c r="Y376" s="346"/>
      <c r="Z376" s="346"/>
      <c r="AA376" s="346"/>
    </row>
    <row r="377" spans="1:34" s="61" customFormat="1" ht="13.5" customHeight="1">
      <c r="A377" s="384"/>
      <c r="C377" s="94">
        <v>1</v>
      </c>
      <c r="D377" s="52" t="s">
        <v>317</v>
      </c>
      <c r="E377" s="52"/>
      <c r="F377" s="52"/>
      <c r="G377" s="52"/>
      <c r="H377" s="52"/>
      <c r="I377" s="52"/>
      <c r="J377" s="52"/>
      <c r="K377" s="52"/>
      <c r="L377" s="52"/>
      <c r="M377" s="52"/>
      <c r="N377" s="52"/>
      <c r="O377" s="52"/>
      <c r="P377" s="52"/>
      <c r="Q377" s="52"/>
      <c r="R377" s="52"/>
      <c r="S377" s="52"/>
      <c r="T377" s="52"/>
      <c r="U377" s="52"/>
      <c r="V377" s="52"/>
      <c r="W377" s="52"/>
      <c r="X377" s="95"/>
      <c r="Y377" s="346"/>
      <c r="Z377" s="346"/>
      <c r="AA377" s="346"/>
    </row>
    <row r="378" spans="1:34" s="61" customFormat="1" ht="13.5" customHeight="1">
      <c r="A378" s="384"/>
      <c r="C378" s="96">
        <v>2</v>
      </c>
      <c r="D378" s="70" t="s">
        <v>228</v>
      </c>
      <c r="E378" s="70"/>
      <c r="F378" s="70"/>
      <c r="G378" s="70"/>
      <c r="H378" s="70"/>
      <c r="I378" s="70"/>
      <c r="J378" s="70"/>
      <c r="K378" s="70"/>
      <c r="L378" s="70"/>
      <c r="M378" s="70"/>
      <c r="N378" s="70"/>
      <c r="O378" s="70"/>
      <c r="P378" s="70"/>
      <c r="Q378" s="70"/>
      <c r="R378" s="70"/>
      <c r="S378" s="70"/>
      <c r="T378" s="70"/>
      <c r="U378" s="70"/>
      <c r="V378" s="70"/>
      <c r="W378" s="70"/>
      <c r="X378" s="97"/>
      <c r="Y378" s="346"/>
      <c r="Z378" s="346"/>
      <c r="AA378" s="346"/>
      <c r="AH378" s="306"/>
    </row>
    <row r="379" spans="1:34" s="61" customFormat="1" ht="13.5" customHeight="1">
      <c r="A379" s="384"/>
      <c r="C379" s="98" t="s">
        <v>211</v>
      </c>
      <c r="D379" s="99"/>
      <c r="E379" s="100"/>
      <c r="F379" s="100"/>
      <c r="G379" s="100"/>
      <c r="H379" s="100"/>
      <c r="I379" s="100"/>
      <c r="J379" s="100"/>
      <c r="K379" s="100"/>
      <c r="L379" s="100"/>
      <c r="M379" s="100"/>
      <c r="N379" s="100"/>
      <c r="O379" s="100"/>
      <c r="P379" s="100"/>
      <c r="Q379" s="100"/>
      <c r="R379" s="100"/>
      <c r="S379" s="100"/>
      <c r="T379" s="100"/>
      <c r="U379" s="100"/>
      <c r="V379" s="100"/>
      <c r="W379" s="100"/>
      <c r="X379" s="101"/>
      <c r="Y379" s="346"/>
      <c r="Z379" s="346"/>
      <c r="AA379" s="346"/>
    </row>
    <row r="380" spans="1:34" s="61" customFormat="1" ht="27" customHeight="1">
      <c r="A380" s="384"/>
      <c r="C380" s="307">
        <v>3</v>
      </c>
      <c r="D380" s="389" t="s">
        <v>572</v>
      </c>
      <c r="E380" s="389"/>
      <c r="F380" s="389"/>
      <c r="G380" s="389"/>
      <c r="H380" s="389"/>
      <c r="I380" s="389"/>
      <c r="J380" s="389"/>
      <c r="K380" s="389"/>
      <c r="L380" s="389"/>
      <c r="M380" s="389"/>
      <c r="N380" s="389"/>
      <c r="O380" s="389"/>
      <c r="P380" s="389"/>
      <c r="Q380" s="389"/>
      <c r="R380" s="389"/>
      <c r="S380" s="389"/>
      <c r="T380" s="389"/>
      <c r="U380" s="389"/>
      <c r="V380" s="389"/>
      <c r="W380" s="389"/>
      <c r="X380" s="390"/>
      <c r="Y380" s="346"/>
      <c r="Z380" s="346"/>
      <c r="AA380" s="346"/>
    </row>
    <row r="381" spans="1:34" s="61" customFormat="1" ht="13.5" customHeight="1">
      <c r="A381" s="384"/>
      <c r="C381" s="94">
        <v>4</v>
      </c>
      <c r="D381" s="52" t="s">
        <v>229</v>
      </c>
      <c r="E381" s="52"/>
      <c r="F381" s="52"/>
      <c r="G381" s="52"/>
      <c r="H381" s="52"/>
      <c r="I381" s="52"/>
      <c r="J381" s="52"/>
      <c r="K381" s="52"/>
      <c r="L381" s="52"/>
      <c r="M381" s="52"/>
      <c r="N381" s="52"/>
      <c r="O381" s="52"/>
      <c r="P381" s="52"/>
      <c r="Q381" s="52"/>
      <c r="R381" s="52"/>
      <c r="S381" s="52"/>
      <c r="T381" s="52"/>
      <c r="U381" s="52"/>
      <c r="V381" s="52"/>
      <c r="W381" s="52"/>
      <c r="X381" s="95"/>
      <c r="Y381" s="346"/>
      <c r="Z381" s="346"/>
      <c r="AA381" s="346"/>
    </row>
    <row r="382" spans="1:34" s="61" customFormat="1" ht="13.5" customHeight="1">
      <c r="A382" s="384"/>
      <c r="C382" s="94">
        <v>5</v>
      </c>
      <c r="D382" s="52" t="s">
        <v>230</v>
      </c>
      <c r="E382" s="52"/>
      <c r="F382" s="52"/>
      <c r="G382" s="52"/>
      <c r="H382" s="52"/>
      <c r="I382" s="52"/>
      <c r="J382" s="52"/>
      <c r="K382" s="52"/>
      <c r="L382" s="52"/>
      <c r="M382" s="52"/>
      <c r="N382" s="52"/>
      <c r="O382" s="52"/>
      <c r="P382" s="52"/>
      <c r="Q382" s="52"/>
      <c r="R382" s="52"/>
      <c r="S382" s="52"/>
      <c r="T382" s="52"/>
      <c r="U382" s="52"/>
      <c r="V382" s="52"/>
      <c r="W382" s="52"/>
      <c r="X382" s="95"/>
      <c r="Y382" s="346"/>
      <c r="Z382" s="346"/>
      <c r="AA382" s="346"/>
    </row>
    <row r="383" spans="1:34" s="61" customFormat="1" ht="13.5" customHeight="1">
      <c r="A383" s="384"/>
      <c r="C383" s="96">
        <v>6</v>
      </c>
      <c r="D383" s="70" t="s">
        <v>231</v>
      </c>
      <c r="E383" s="70"/>
      <c r="F383" s="70"/>
      <c r="G383" s="70"/>
      <c r="H383" s="70"/>
      <c r="I383" s="70"/>
      <c r="J383" s="70"/>
      <c r="K383" s="70"/>
      <c r="L383" s="70"/>
      <c r="M383" s="70"/>
      <c r="N383" s="70"/>
      <c r="O383" s="70"/>
      <c r="P383" s="70"/>
      <c r="Q383" s="70"/>
      <c r="R383" s="70"/>
      <c r="S383" s="70"/>
      <c r="T383" s="70"/>
      <c r="U383" s="70"/>
      <c r="V383" s="70"/>
      <c r="W383" s="70"/>
      <c r="X383" s="97"/>
      <c r="Y383" s="346"/>
      <c r="Z383" s="346"/>
      <c r="AA383" s="346"/>
    </row>
    <row r="384" spans="1:34" s="61" customFormat="1" ht="13.5" customHeight="1">
      <c r="A384" s="384"/>
      <c r="C384" s="98" t="s">
        <v>150</v>
      </c>
      <c r="D384" s="99"/>
      <c r="E384" s="100"/>
      <c r="F384" s="100"/>
      <c r="G384" s="100"/>
      <c r="H384" s="100"/>
      <c r="I384" s="100"/>
      <c r="J384" s="100"/>
      <c r="K384" s="100"/>
      <c r="L384" s="100"/>
      <c r="M384" s="100"/>
      <c r="N384" s="100"/>
      <c r="O384" s="100"/>
      <c r="P384" s="100"/>
      <c r="Q384" s="100"/>
      <c r="R384" s="100"/>
      <c r="S384" s="100"/>
      <c r="T384" s="100"/>
      <c r="U384" s="100"/>
      <c r="V384" s="100"/>
      <c r="W384" s="100"/>
      <c r="X384" s="101"/>
      <c r="Y384" s="346"/>
      <c r="Z384" s="346"/>
      <c r="AA384" s="346"/>
    </row>
    <row r="385" spans="1:32" s="61" customFormat="1" ht="13.5" customHeight="1">
      <c r="A385" s="384"/>
      <c r="C385" s="94">
        <v>7</v>
      </c>
      <c r="D385" s="52" t="s">
        <v>232</v>
      </c>
      <c r="E385" s="52"/>
      <c r="F385" s="52"/>
      <c r="G385" s="52"/>
      <c r="H385" s="52"/>
      <c r="I385" s="52"/>
      <c r="J385" s="52"/>
      <c r="K385" s="52"/>
      <c r="L385" s="52"/>
      <c r="M385" s="52"/>
      <c r="N385" s="52"/>
      <c r="O385" s="52"/>
      <c r="P385" s="52"/>
      <c r="Q385" s="52"/>
      <c r="R385" s="52"/>
      <c r="S385" s="52"/>
      <c r="T385" s="52"/>
      <c r="U385" s="52"/>
      <c r="V385" s="52"/>
      <c r="W385" s="52"/>
      <c r="X385" s="95"/>
      <c r="Y385" s="346"/>
      <c r="Z385" s="346"/>
      <c r="AA385" s="346"/>
    </row>
    <row r="386" spans="1:32" s="61" customFormat="1" ht="13.5" customHeight="1">
      <c r="A386" s="384"/>
      <c r="C386" s="94">
        <v>8</v>
      </c>
      <c r="D386" s="52" t="s">
        <v>233</v>
      </c>
      <c r="E386" s="52"/>
      <c r="F386" s="52"/>
      <c r="G386" s="52"/>
      <c r="H386" s="52"/>
      <c r="I386" s="52"/>
      <c r="J386" s="52"/>
      <c r="K386" s="52"/>
      <c r="L386" s="52"/>
      <c r="M386" s="52"/>
      <c r="N386" s="52"/>
      <c r="O386" s="52"/>
      <c r="P386" s="52"/>
      <c r="Q386" s="52"/>
      <c r="R386" s="52"/>
      <c r="S386" s="52"/>
      <c r="T386" s="52"/>
      <c r="U386" s="52"/>
      <c r="V386" s="52"/>
      <c r="W386" s="52"/>
      <c r="X386" s="95"/>
      <c r="Y386" s="346"/>
      <c r="Z386" s="346"/>
      <c r="AA386" s="346"/>
    </row>
    <row r="387" spans="1:32" s="61" customFormat="1" ht="13.5" customHeight="1">
      <c r="A387" s="384"/>
      <c r="C387" s="94">
        <v>9</v>
      </c>
      <c r="D387" s="52" t="s">
        <v>234</v>
      </c>
      <c r="E387" s="52"/>
      <c r="F387" s="52"/>
      <c r="G387" s="52"/>
      <c r="H387" s="52"/>
      <c r="I387" s="52"/>
      <c r="J387" s="52"/>
      <c r="K387" s="52"/>
      <c r="L387" s="52"/>
      <c r="M387" s="52"/>
      <c r="N387" s="52"/>
      <c r="O387" s="52"/>
      <c r="P387" s="52"/>
      <c r="Q387" s="52"/>
      <c r="R387" s="52"/>
      <c r="S387" s="52"/>
      <c r="T387" s="52"/>
      <c r="U387" s="52"/>
      <c r="V387" s="52"/>
      <c r="W387" s="52"/>
      <c r="X387" s="95"/>
      <c r="Y387" s="346"/>
      <c r="Z387" s="346"/>
      <c r="AA387" s="346"/>
    </row>
    <row r="388" spans="1:32" s="61" customFormat="1" ht="13.5" customHeight="1">
      <c r="A388" s="352"/>
      <c r="C388" s="96">
        <v>10</v>
      </c>
      <c r="D388" s="70" t="s">
        <v>235</v>
      </c>
      <c r="E388" s="70"/>
      <c r="F388" s="70"/>
      <c r="G388" s="70"/>
      <c r="H388" s="70"/>
      <c r="I388" s="70"/>
      <c r="J388" s="70"/>
      <c r="K388" s="70"/>
      <c r="L388" s="70"/>
      <c r="M388" s="70"/>
      <c r="N388" s="70"/>
      <c r="O388" s="70"/>
      <c r="P388" s="70"/>
      <c r="Q388" s="70"/>
      <c r="R388" s="70"/>
      <c r="S388" s="70"/>
      <c r="T388" s="70"/>
      <c r="U388" s="70"/>
      <c r="V388" s="70"/>
      <c r="W388" s="70"/>
      <c r="X388" s="97"/>
      <c r="Y388" s="346"/>
      <c r="Z388" s="346"/>
      <c r="AA388" s="346"/>
    </row>
    <row r="389" spans="1:32" ht="7.5" customHeight="1">
      <c r="B389" s="5"/>
      <c r="C389" s="5"/>
      <c r="D389" s="5"/>
      <c r="E389" s="5"/>
      <c r="F389" s="5"/>
      <c r="G389" s="5"/>
      <c r="H389" s="5"/>
      <c r="I389" s="5"/>
      <c r="J389" s="5"/>
      <c r="K389" s="5"/>
      <c r="L389" s="5"/>
      <c r="M389" s="5"/>
      <c r="N389" s="5"/>
      <c r="O389" s="5"/>
      <c r="P389" s="5"/>
      <c r="Q389" s="5"/>
      <c r="R389" s="5"/>
      <c r="S389" s="5"/>
      <c r="T389" s="5"/>
      <c r="U389" s="5"/>
      <c r="V389" s="5"/>
      <c r="W389" s="5"/>
      <c r="X389" s="5"/>
      <c r="Y389" s="102"/>
      <c r="Z389" s="102"/>
      <c r="AA389" s="102"/>
    </row>
    <row r="390" spans="1:32" s="64" customFormat="1" ht="20.149999999999999" customHeight="1">
      <c r="A390" s="16" t="s">
        <v>379</v>
      </c>
      <c r="B390" s="62"/>
      <c r="C390" s="36"/>
      <c r="D390" s="36"/>
      <c r="E390" s="36"/>
      <c r="F390" s="36"/>
      <c r="G390" s="36"/>
      <c r="H390" s="36"/>
      <c r="I390" s="36"/>
      <c r="J390" s="37"/>
      <c r="K390" s="37"/>
      <c r="L390" s="37"/>
      <c r="M390" s="37"/>
      <c r="N390" s="37"/>
      <c r="O390" s="37"/>
      <c r="P390" s="37"/>
      <c r="Q390" s="37"/>
      <c r="R390" s="37"/>
      <c r="S390" s="37"/>
      <c r="T390" s="37"/>
      <c r="U390" s="37"/>
      <c r="V390" s="37"/>
      <c r="W390" s="37"/>
      <c r="Y390" s="60"/>
      <c r="Z390" s="60"/>
      <c r="AA390" s="60"/>
    </row>
    <row r="391" spans="1:32" ht="10.5" customHeight="1">
      <c r="A391" s="502" t="s">
        <v>22</v>
      </c>
      <c r="B391" s="347" t="s">
        <v>713</v>
      </c>
      <c r="C391" s="347"/>
      <c r="D391" s="347"/>
      <c r="E391" s="347"/>
      <c r="F391" s="347"/>
      <c r="G391" s="347"/>
      <c r="H391" s="347"/>
      <c r="I391" s="347"/>
      <c r="J391" s="347"/>
      <c r="K391" s="347"/>
      <c r="L391" s="347"/>
      <c r="M391" s="347"/>
      <c r="N391" s="347"/>
      <c r="O391" s="347"/>
      <c r="P391" s="347"/>
      <c r="Q391" s="347"/>
      <c r="R391" s="347"/>
      <c r="S391" s="347"/>
      <c r="T391" s="347"/>
      <c r="U391" s="347"/>
      <c r="V391" s="347"/>
      <c r="W391" s="347"/>
      <c r="X391" s="347"/>
      <c r="Y391" s="328"/>
      <c r="Z391" s="329"/>
      <c r="AA391" s="330"/>
    </row>
    <row r="392" spans="1:32" ht="10.5" customHeight="1">
      <c r="A392" s="502"/>
      <c r="B392" s="347"/>
      <c r="C392" s="347"/>
      <c r="D392" s="347"/>
      <c r="E392" s="347"/>
      <c r="F392" s="347"/>
      <c r="G392" s="347"/>
      <c r="H392" s="347"/>
      <c r="I392" s="347"/>
      <c r="J392" s="347"/>
      <c r="K392" s="347"/>
      <c r="L392" s="347"/>
      <c r="M392" s="347"/>
      <c r="N392" s="347"/>
      <c r="O392" s="347"/>
      <c r="P392" s="347"/>
      <c r="Q392" s="347"/>
      <c r="R392" s="347"/>
      <c r="S392" s="347"/>
      <c r="T392" s="347"/>
      <c r="U392" s="347"/>
      <c r="V392" s="347"/>
      <c r="W392" s="347"/>
      <c r="X392" s="347"/>
      <c r="Y392" s="343"/>
      <c r="Z392" s="344"/>
      <c r="AA392" s="345"/>
    </row>
    <row r="393" spans="1:32" ht="17.25" customHeight="1">
      <c r="A393" s="34"/>
      <c r="B393" s="59"/>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291"/>
      <c r="Z393" s="291"/>
      <c r="AA393" s="291"/>
    </row>
    <row r="394" spans="1:32" s="64" customFormat="1" ht="24" customHeight="1">
      <c r="A394" s="33" t="s">
        <v>83</v>
      </c>
      <c r="B394" s="40"/>
      <c r="C394" s="36"/>
      <c r="D394" s="36"/>
      <c r="E394" s="36"/>
      <c r="F394" s="36"/>
      <c r="G394" s="36"/>
      <c r="H394" s="36"/>
      <c r="I394" s="36"/>
      <c r="J394" s="37"/>
      <c r="K394" s="37"/>
      <c r="L394" s="37"/>
      <c r="M394" s="37"/>
      <c r="N394" s="37"/>
      <c r="O394" s="37"/>
      <c r="P394" s="37"/>
      <c r="Q394" s="37"/>
      <c r="R394" s="37"/>
      <c r="S394" s="37"/>
      <c r="T394" s="37"/>
      <c r="U394" s="37"/>
      <c r="V394" s="37"/>
      <c r="W394" s="37"/>
      <c r="X394" s="37"/>
      <c r="Y394" s="40"/>
      <c r="Z394" s="40"/>
      <c r="AA394" s="40"/>
    </row>
    <row r="395" spans="1:32" s="66" customFormat="1" ht="7.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40"/>
      <c r="Z395" s="40"/>
      <c r="AA395" s="40"/>
      <c r="AC395" s="1"/>
      <c r="AF395" s="1"/>
    </row>
    <row r="396" spans="1:32" s="64" customFormat="1" ht="20.149999999999999" customHeight="1">
      <c r="A396" s="16" t="s">
        <v>96</v>
      </c>
      <c r="B396" s="62"/>
      <c r="C396" s="63"/>
      <c r="D396" s="63"/>
      <c r="E396" s="63"/>
      <c r="F396" s="63"/>
      <c r="G396" s="63"/>
      <c r="H396" s="63"/>
      <c r="I396" s="63"/>
      <c r="Y396" s="60"/>
      <c r="Z396" s="60"/>
      <c r="AA396" s="300"/>
      <c r="AC396" s="1"/>
      <c r="AF396" s="1"/>
    </row>
    <row r="397" spans="1:32" ht="22.5" customHeight="1">
      <c r="A397" s="351" t="s">
        <v>22</v>
      </c>
      <c r="B397" s="347" t="s">
        <v>51</v>
      </c>
      <c r="C397" s="347"/>
      <c r="D397" s="347"/>
      <c r="E397" s="347"/>
      <c r="F397" s="347"/>
      <c r="G397" s="347"/>
      <c r="H397" s="347"/>
      <c r="I397" s="347"/>
      <c r="J397" s="347"/>
      <c r="K397" s="347"/>
      <c r="L397" s="347"/>
      <c r="M397" s="347"/>
      <c r="N397" s="347"/>
      <c r="O397" s="347"/>
      <c r="P397" s="347"/>
      <c r="Q397" s="347"/>
      <c r="R397" s="347"/>
      <c r="S397" s="347"/>
      <c r="T397" s="347"/>
      <c r="U397" s="347"/>
      <c r="V397" s="347"/>
      <c r="W397" s="347"/>
      <c r="X397" s="347"/>
      <c r="Y397" s="325"/>
      <c r="Z397" s="326"/>
      <c r="AA397" s="327"/>
    </row>
    <row r="398" spans="1:32" ht="22.5" customHeight="1">
      <c r="A398" s="352"/>
      <c r="B398" s="347"/>
      <c r="C398" s="347"/>
      <c r="D398" s="347"/>
      <c r="E398" s="347"/>
      <c r="F398" s="347"/>
      <c r="G398" s="347"/>
      <c r="H398" s="347"/>
      <c r="I398" s="347"/>
      <c r="J398" s="347"/>
      <c r="K398" s="347"/>
      <c r="L398" s="347"/>
      <c r="M398" s="347"/>
      <c r="N398" s="347"/>
      <c r="O398" s="347"/>
      <c r="P398" s="347"/>
      <c r="Q398" s="347"/>
      <c r="R398" s="347"/>
      <c r="S398" s="347"/>
      <c r="T398" s="347"/>
      <c r="U398" s="347"/>
      <c r="V398" s="347"/>
      <c r="W398" s="347"/>
      <c r="X398" s="347"/>
      <c r="Y398" s="337"/>
      <c r="Z398" s="338"/>
      <c r="AA398" s="339"/>
    </row>
    <row r="399" spans="1:32" ht="15" customHeight="1">
      <c r="A399" s="351" t="s">
        <v>94</v>
      </c>
      <c r="B399" s="353" t="s">
        <v>84</v>
      </c>
      <c r="C399" s="353"/>
      <c r="D399" s="353"/>
      <c r="E399" s="353"/>
      <c r="F399" s="353"/>
      <c r="G399" s="353"/>
      <c r="H399" s="353"/>
      <c r="I399" s="353"/>
      <c r="J399" s="353"/>
      <c r="K399" s="353"/>
      <c r="L399" s="353"/>
      <c r="M399" s="353"/>
      <c r="N399" s="353"/>
      <c r="O399" s="353"/>
      <c r="P399" s="353"/>
      <c r="Q399" s="353"/>
      <c r="R399" s="353"/>
      <c r="S399" s="353"/>
      <c r="T399" s="353"/>
      <c r="U399" s="353"/>
      <c r="V399" s="353"/>
      <c r="W399" s="353"/>
      <c r="X399" s="353"/>
      <c r="Y399" s="325"/>
      <c r="Z399" s="326"/>
      <c r="AA399" s="327"/>
    </row>
    <row r="400" spans="1:32" ht="4.5" customHeight="1">
      <c r="A400" s="352"/>
      <c r="B400" s="353"/>
      <c r="C400" s="353"/>
      <c r="D400" s="353"/>
      <c r="E400" s="353"/>
      <c r="F400" s="353"/>
      <c r="G400" s="353"/>
      <c r="H400" s="353"/>
      <c r="I400" s="353"/>
      <c r="J400" s="353"/>
      <c r="K400" s="353"/>
      <c r="L400" s="353"/>
      <c r="M400" s="353"/>
      <c r="N400" s="353"/>
      <c r="O400" s="353"/>
      <c r="P400" s="353"/>
      <c r="Q400" s="353"/>
      <c r="R400" s="353"/>
      <c r="S400" s="353"/>
      <c r="T400" s="353"/>
      <c r="U400" s="353"/>
      <c r="V400" s="353"/>
      <c r="W400" s="353"/>
      <c r="X400" s="353"/>
      <c r="Y400" s="337"/>
      <c r="Z400" s="338"/>
      <c r="AA400" s="339"/>
    </row>
    <row r="401" spans="1:32" ht="36" customHeight="1">
      <c r="A401" s="351" t="s">
        <v>99</v>
      </c>
      <c r="B401" s="347" t="s">
        <v>290</v>
      </c>
      <c r="C401" s="347"/>
      <c r="D401" s="347"/>
      <c r="E401" s="347"/>
      <c r="F401" s="347"/>
      <c r="G401" s="347"/>
      <c r="H401" s="347"/>
      <c r="I401" s="347"/>
      <c r="J401" s="347"/>
      <c r="K401" s="347"/>
      <c r="L401" s="347"/>
      <c r="M401" s="347"/>
      <c r="N401" s="347"/>
      <c r="O401" s="347"/>
      <c r="P401" s="347"/>
      <c r="Q401" s="347"/>
      <c r="R401" s="347"/>
      <c r="S401" s="347"/>
      <c r="T401" s="347"/>
      <c r="U401" s="347"/>
      <c r="V401" s="347"/>
      <c r="W401" s="347"/>
      <c r="X401" s="347"/>
      <c r="Y401" s="334"/>
      <c r="Z401" s="335"/>
      <c r="AA401" s="336"/>
    </row>
    <row r="402" spans="1:32" ht="63" customHeight="1">
      <c r="A402" s="352"/>
      <c r="B402" s="347"/>
      <c r="C402" s="347"/>
      <c r="D402" s="347"/>
      <c r="E402" s="347"/>
      <c r="F402" s="347"/>
      <c r="G402" s="347"/>
      <c r="H402" s="347"/>
      <c r="I402" s="347"/>
      <c r="J402" s="347"/>
      <c r="K402" s="347"/>
      <c r="L402" s="347"/>
      <c r="M402" s="347"/>
      <c r="N402" s="347"/>
      <c r="O402" s="347"/>
      <c r="P402" s="347"/>
      <c r="Q402" s="347"/>
      <c r="R402" s="347"/>
      <c r="S402" s="347"/>
      <c r="T402" s="347"/>
      <c r="U402" s="347"/>
      <c r="V402" s="347"/>
      <c r="W402" s="347"/>
      <c r="X402" s="347"/>
      <c r="Y402" s="334"/>
      <c r="Z402" s="335"/>
      <c r="AA402" s="336"/>
    </row>
    <row r="403" spans="1:32" ht="63" customHeight="1">
      <c r="A403" s="298" t="s">
        <v>7</v>
      </c>
      <c r="B403" s="348" t="s">
        <v>352</v>
      </c>
      <c r="C403" s="349"/>
      <c r="D403" s="349"/>
      <c r="E403" s="349"/>
      <c r="F403" s="349"/>
      <c r="G403" s="349"/>
      <c r="H403" s="349"/>
      <c r="I403" s="349"/>
      <c r="J403" s="349"/>
      <c r="K403" s="349"/>
      <c r="L403" s="349"/>
      <c r="M403" s="349"/>
      <c r="N403" s="349"/>
      <c r="O403" s="349"/>
      <c r="P403" s="349"/>
      <c r="Q403" s="349"/>
      <c r="R403" s="349"/>
      <c r="S403" s="349"/>
      <c r="T403" s="349"/>
      <c r="U403" s="349"/>
      <c r="V403" s="349"/>
      <c r="W403" s="349"/>
      <c r="X403" s="350"/>
      <c r="Y403" s="340"/>
      <c r="Z403" s="341"/>
      <c r="AA403" s="342"/>
    </row>
    <row r="404" spans="1:32" ht="15" customHeight="1">
      <c r="A404" s="351" t="s">
        <v>8</v>
      </c>
      <c r="B404" s="347" t="s">
        <v>153</v>
      </c>
      <c r="C404" s="347"/>
      <c r="D404" s="347"/>
      <c r="E404" s="347"/>
      <c r="F404" s="347"/>
      <c r="G404" s="347"/>
      <c r="H404" s="347"/>
      <c r="I404" s="347"/>
      <c r="J404" s="347"/>
      <c r="K404" s="347"/>
      <c r="L404" s="347"/>
      <c r="M404" s="347"/>
      <c r="N404" s="347"/>
      <c r="O404" s="347"/>
      <c r="P404" s="347"/>
      <c r="Q404" s="347"/>
      <c r="R404" s="347"/>
      <c r="S404" s="347"/>
      <c r="T404" s="347"/>
      <c r="U404" s="347"/>
      <c r="V404" s="347"/>
      <c r="W404" s="347"/>
      <c r="X404" s="347"/>
      <c r="Y404" s="325"/>
      <c r="Z404" s="326"/>
      <c r="AA404" s="327"/>
    </row>
    <row r="405" spans="1:32" ht="15" customHeight="1">
      <c r="A405" s="352"/>
      <c r="B405" s="347"/>
      <c r="C405" s="347"/>
      <c r="D405" s="347"/>
      <c r="E405" s="347"/>
      <c r="F405" s="347"/>
      <c r="G405" s="347"/>
      <c r="H405" s="347"/>
      <c r="I405" s="347"/>
      <c r="J405" s="347"/>
      <c r="K405" s="347"/>
      <c r="L405" s="347"/>
      <c r="M405" s="347"/>
      <c r="N405" s="347"/>
      <c r="O405" s="347"/>
      <c r="P405" s="347"/>
      <c r="Q405" s="347"/>
      <c r="R405" s="347"/>
      <c r="S405" s="347"/>
      <c r="T405" s="347"/>
      <c r="U405" s="347"/>
      <c r="V405" s="347"/>
      <c r="W405" s="347"/>
      <c r="X405" s="347"/>
      <c r="Y405" s="334"/>
      <c r="Z405" s="335"/>
      <c r="AA405" s="336"/>
    </row>
    <row r="406" spans="1:32" ht="22.5" customHeight="1">
      <c r="A406" s="351" t="s">
        <v>93</v>
      </c>
      <c r="B406" s="347" t="s">
        <v>714</v>
      </c>
      <c r="C406" s="347"/>
      <c r="D406" s="347"/>
      <c r="E406" s="347"/>
      <c r="F406" s="347"/>
      <c r="G406" s="347"/>
      <c r="H406" s="347"/>
      <c r="I406" s="347"/>
      <c r="J406" s="347"/>
      <c r="K406" s="347"/>
      <c r="L406" s="347"/>
      <c r="M406" s="347"/>
      <c r="N406" s="347"/>
      <c r="O406" s="347"/>
      <c r="P406" s="347"/>
      <c r="Q406" s="347"/>
      <c r="R406" s="347"/>
      <c r="S406" s="347"/>
      <c r="T406" s="347"/>
      <c r="U406" s="347"/>
      <c r="V406" s="347"/>
      <c r="W406" s="347"/>
      <c r="X406" s="347"/>
      <c r="Y406" s="325"/>
      <c r="Z406" s="326"/>
      <c r="AA406" s="327"/>
    </row>
    <row r="407" spans="1:32" ht="22.5" customHeight="1">
      <c r="A407" s="352"/>
      <c r="B407" s="347"/>
      <c r="C407" s="347"/>
      <c r="D407" s="347"/>
      <c r="E407" s="347"/>
      <c r="F407" s="347"/>
      <c r="G407" s="347"/>
      <c r="H407" s="347"/>
      <c r="I407" s="347"/>
      <c r="J407" s="347"/>
      <c r="K407" s="347"/>
      <c r="L407" s="347"/>
      <c r="M407" s="347"/>
      <c r="N407" s="347"/>
      <c r="O407" s="347"/>
      <c r="P407" s="347"/>
      <c r="Q407" s="347"/>
      <c r="R407" s="347"/>
      <c r="S407" s="347"/>
      <c r="T407" s="347"/>
      <c r="U407" s="347"/>
      <c r="V407" s="347"/>
      <c r="W407" s="347"/>
      <c r="X407" s="347"/>
      <c r="Y407" s="337"/>
      <c r="Z407" s="338"/>
      <c r="AA407" s="339"/>
    </row>
    <row r="408" spans="1:32" ht="12.75" customHeight="1">
      <c r="A408" s="36"/>
      <c r="B408" s="36"/>
      <c r="C408" s="37"/>
      <c r="D408" s="36"/>
      <c r="E408" s="36"/>
      <c r="F408" s="36"/>
      <c r="G408" s="36"/>
      <c r="H408" s="36"/>
      <c r="I408" s="36"/>
      <c r="J408" s="37"/>
      <c r="K408" s="37"/>
      <c r="L408" s="37"/>
      <c r="M408" s="37"/>
      <c r="N408" s="37"/>
      <c r="O408" s="37"/>
      <c r="P408" s="37"/>
      <c r="Q408" s="37"/>
      <c r="R408" s="37"/>
      <c r="S408" s="37"/>
      <c r="T408" s="37"/>
      <c r="U408" s="37"/>
      <c r="V408" s="37"/>
      <c r="W408" s="37"/>
      <c r="X408" s="37"/>
      <c r="Y408" s="36"/>
      <c r="Z408" s="36"/>
      <c r="AA408" s="36"/>
    </row>
    <row r="409" spans="1:32" s="64" customFormat="1" ht="20.149999999999999" customHeight="1">
      <c r="A409" s="16" t="s">
        <v>97</v>
      </c>
      <c r="B409" s="62"/>
      <c r="C409" s="63"/>
      <c r="D409" s="63"/>
      <c r="E409" s="63"/>
      <c r="F409" s="63"/>
      <c r="G409" s="63"/>
      <c r="H409" s="63"/>
      <c r="I409" s="63"/>
      <c r="Y409" s="60"/>
      <c r="Z409" s="60"/>
      <c r="AA409" s="60"/>
      <c r="AC409" s="1"/>
      <c r="AF409" s="1"/>
    </row>
    <row r="410" spans="1:32" ht="34.5" customHeight="1">
      <c r="A410" s="351" t="s">
        <v>22</v>
      </c>
      <c r="B410" s="347" t="s">
        <v>524</v>
      </c>
      <c r="C410" s="347"/>
      <c r="D410" s="347"/>
      <c r="E410" s="347"/>
      <c r="F410" s="347"/>
      <c r="G410" s="347"/>
      <c r="H410" s="347"/>
      <c r="I410" s="347"/>
      <c r="J410" s="347"/>
      <c r="K410" s="347"/>
      <c r="L410" s="347"/>
      <c r="M410" s="347"/>
      <c r="N410" s="347"/>
      <c r="O410" s="347"/>
      <c r="P410" s="347"/>
      <c r="Q410" s="347"/>
      <c r="R410" s="347"/>
      <c r="S410" s="347"/>
      <c r="T410" s="347"/>
      <c r="U410" s="347"/>
      <c r="V410" s="347"/>
      <c r="W410" s="347"/>
      <c r="X410" s="347"/>
      <c r="Y410" s="325"/>
      <c r="Z410" s="326"/>
      <c r="AA410" s="327"/>
    </row>
    <row r="411" spans="1:32" ht="34.5" customHeight="1">
      <c r="A411" s="352"/>
      <c r="B411" s="347"/>
      <c r="C411" s="347"/>
      <c r="D411" s="347"/>
      <c r="E411" s="347"/>
      <c r="F411" s="347"/>
      <c r="G411" s="347"/>
      <c r="H411" s="347"/>
      <c r="I411" s="347"/>
      <c r="J411" s="347"/>
      <c r="K411" s="347"/>
      <c r="L411" s="347"/>
      <c r="M411" s="347"/>
      <c r="N411" s="347"/>
      <c r="O411" s="347"/>
      <c r="P411" s="347"/>
      <c r="Q411" s="347"/>
      <c r="R411" s="347"/>
      <c r="S411" s="347"/>
      <c r="T411" s="347"/>
      <c r="U411" s="347"/>
      <c r="V411" s="347"/>
      <c r="W411" s="347"/>
      <c r="X411" s="347"/>
      <c r="Y411" s="334"/>
      <c r="Z411" s="335"/>
      <c r="AA411" s="336"/>
    </row>
    <row r="412" spans="1:32" s="48" customFormat="1" ht="15" customHeight="1">
      <c r="A412" s="351" t="s">
        <v>23</v>
      </c>
      <c r="B412" s="347" t="s">
        <v>40</v>
      </c>
      <c r="C412" s="347"/>
      <c r="D412" s="347"/>
      <c r="E412" s="347"/>
      <c r="F412" s="347"/>
      <c r="G412" s="347"/>
      <c r="H412" s="347"/>
      <c r="I412" s="347"/>
      <c r="J412" s="347"/>
      <c r="K412" s="347"/>
      <c r="L412" s="347"/>
      <c r="M412" s="347"/>
      <c r="N412" s="347"/>
      <c r="O412" s="347"/>
      <c r="P412" s="347"/>
      <c r="Q412" s="347"/>
      <c r="R412" s="347"/>
      <c r="S412" s="347"/>
      <c r="T412" s="347"/>
      <c r="U412" s="347"/>
      <c r="V412" s="347"/>
      <c r="W412" s="347"/>
      <c r="X412" s="347"/>
      <c r="Y412" s="328"/>
      <c r="Z412" s="329"/>
      <c r="AA412" s="330"/>
      <c r="AB412" s="19"/>
    </row>
    <row r="413" spans="1:32" s="48" customFormat="1" ht="15" customHeight="1">
      <c r="A413" s="352"/>
      <c r="B413" s="347"/>
      <c r="C413" s="347"/>
      <c r="D413" s="347"/>
      <c r="E413" s="347"/>
      <c r="F413" s="347"/>
      <c r="G413" s="347"/>
      <c r="H413" s="347"/>
      <c r="I413" s="347"/>
      <c r="J413" s="347"/>
      <c r="K413" s="347"/>
      <c r="L413" s="347"/>
      <c r="M413" s="347"/>
      <c r="N413" s="347"/>
      <c r="O413" s="347"/>
      <c r="P413" s="347"/>
      <c r="Q413" s="347"/>
      <c r="R413" s="347"/>
      <c r="S413" s="347"/>
      <c r="T413" s="347"/>
      <c r="U413" s="347"/>
      <c r="V413" s="347"/>
      <c r="W413" s="347"/>
      <c r="X413" s="347"/>
      <c r="Y413" s="343"/>
      <c r="Z413" s="344"/>
      <c r="AA413" s="345"/>
      <c r="AB413" s="141"/>
    </row>
    <row r="414" spans="1:32" s="48" customFormat="1" ht="15" customHeight="1">
      <c r="A414" s="351" t="s">
        <v>24</v>
      </c>
      <c r="B414" s="347" t="s">
        <v>212</v>
      </c>
      <c r="C414" s="347"/>
      <c r="D414" s="347"/>
      <c r="E414" s="347"/>
      <c r="F414" s="347"/>
      <c r="G414" s="347"/>
      <c r="H414" s="347"/>
      <c r="I414" s="347"/>
      <c r="J414" s="347"/>
      <c r="K414" s="347"/>
      <c r="L414" s="347"/>
      <c r="M414" s="347"/>
      <c r="N414" s="347"/>
      <c r="O414" s="347"/>
      <c r="P414" s="347"/>
      <c r="Q414" s="347"/>
      <c r="R414" s="347"/>
      <c r="S414" s="347"/>
      <c r="T414" s="347"/>
      <c r="U414" s="347"/>
      <c r="V414" s="347"/>
      <c r="W414" s="347"/>
      <c r="X414" s="347"/>
      <c r="Y414" s="328"/>
      <c r="Z414" s="329"/>
      <c r="AA414" s="330"/>
      <c r="AB414" s="19"/>
    </row>
    <row r="415" spans="1:32" s="48" customFormat="1" ht="15" customHeight="1">
      <c r="A415" s="352"/>
      <c r="B415" s="347"/>
      <c r="C415" s="347"/>
      <c r="D415" s="347"/>
      <c r="E415" s="347"/>
      <c r="F415" s="347"/>
      <c r="G415" s="347"/>
      <c r="H415" s="347"/>
      <c r="I415" s="347"/>
      <c r="J415" s="347"/>
      <c r="K415" s="347"/>
      <c r="L415" s="347"/>
      <c r="M415" s="347"/>
      <c r="N415" s="347"/>
      <c r="O415" s="347"/>
      <c r="P415" s="347"/>
      <c r="Q415" s="347"/>
      <c r="R415" s="347"/>
      <c r="S415" s="347"/>
      <c r="T415" s="347"/>
      <c r="U415" s="347"/>
      <c r="V415" s="347"/>
      <c r="W415" s="347"/>
      <c r="X415" s="347"/>
      <c r="Y415" s="343"/>
      <c r="Z415" s="344"/>
      <c r="AA415" s="345"/>
      <c r="AB415" s="141"/>
    </row>
    <row r="416" spans="1:32" s="48" customFormat="1" ht="15" customHeight="1">
      <c r="A416" s="351" t="s">
        <v>25</v>
      </c>
      <c r="B416" s="347" t="s">
        <v>85</v>
      </c>
      <c r="C416" s="347"/>
      <c r="D416" s="347"/>
      <c r="E416" s="347"/>
      <c r="F416" s="347"/>
      <c r="G416" s="347"/>
      <c r="H416" s="347"/>
      <c r="I416" s="347"/>
      <c r="J416" s="347"/>
      <c r="K416" s="347"/>
      <c r="L416" s="347"/>
      <c r="M416" s="347"/>
      <c r="N416" s="347"/>
      <c r="O416" s="347"/>
      <c r="P416" s="347"/>
      <c r="Q416" s="347"/>
      <c r="R416" s="347"/>
      <c r="S416" s="347"/>
      <c r="T416" s="347"/>
      <c r="U416" s="347"/>
      <c r="V416" s="347"/>
      <c r="W416" s="347"/>
      <c r="X416" s="347"/>
      <c r="Y416" s="328"/>
      <c r="Z416" s="329"/>
      <c r="AA416" s="330"/>
      <c r="AB416" s="19"/>
    </row>
    <row r="417" spans="1:32" s="48" customFormat="1" ht="15" customHeight="1">
      <c r="A417" s="352"/>
      <c r="B417" s="347"/>
      <c r="C417" s="347"/>
      <c r="D417" s="347"/>
      <c r="E417" s="347"/>
      <c r="F417" s="347"/>
      <c r="G417" s="347"/>
      <c r="H417" s="347"/>
      <c r="I417" s="347"/>
      <c r="J417" s="347"/>
      <c r="K417" s="347"/>
      <c r="L417" s="347"/>
      <c r="M417" s="347"/>
      <c r="N417" s="347"/>
      <c r="O417" s="347"/>
      <c r="P417" s="347"/>
      <c r="Q417" s="347"/>
      <c r="R417" s="347"/>
      <c r="S417" s="347"/>
      <c r="T417" s="347"/>
      <c r="U417" s="347"/>
      <c r="V417" s="347"/>
      <c r="W417" s="347"/>
      <c r="X417" s="347"/>
      <c r="Y417" s="343"/>
      <c r="Z417" s="344"/>
      <c r="AA417" s="345"/>
      <c r="AB417" s="141"/>
    </row>
    <row r="418" spans="1:32" s="48" customFormat="1" ht="15" customHeight="1">
      <c r="A418" s="351" t="s">
        <v>26</v>
      </c>
      <c r="B418" s="347" t="s">
        <v>86</v>
      </c>
      <c r="C418" s="347"/>
      <c r="D418" s="347"/>
      <c r="E418" s="347"/>
      <c r="F418" s="347"/>
      <c r="G418" s="347"/>
      <c r="H418" s="347"/>
      <c r="I418" s="347"/>
      <c r="J418" s="347"/>
      <c r="K418" s="347"/>
      <c r="L418" s="347"/>
      <c r="M418" s="347"/>
      <c r="N418" s="347"/>
      <c r="O418" s="347"/>
      <c r="P418" s="347"/>
      <c r="Q418" s="347"/>
      <c r="R418" s="347"/>
      <c r="S418" s="347"/>
      <c r="T418" s="347"/>
      <c r="U418" s="347"/>
      <c r="V418" s="347"/>
      <c r="W418" s="347"/>
      <c r="X418" s="347"/>
      <c r="Y418" s="328"/>
      <c r="Z418" s="329"/>
      <c r="AA418" s="330"/>
      <c r="AB418" s="19"/>
    </row>
    <row r="419" spans="1:32" s="48" customFormat="1" ht="15" customHeight="1">
      <c r="A419" s="352"/>
      <c r="B419" s="347"/>
      <c r="C419" s="347"/>
      <c r="D419" s="347"/>
      <c r="E419" s="347"/>
      <c r="F419" s="347"/>
      <c r="G419" s="347"/>
      <c r="H419" s="347"/>
      <c r="I419" s="347"/>
      <c r="J419" s="347"/>
      <c r="K419" s="347"/>
      <c r="L419" s="347"/>
      <c r="M419" s="347"/>
      <c r="N419" s="347"/>
      <c r="O419" s="347"/>
      <c r="P419" s="347"/>
      <c r="Q419" s="347"/>
      <c r="R419" s="347"/>
      <c r="S419" s="347"/>
      <c r="T419" s="347"/>
      <c r="U419" s="347"/>
      <c r="V419" s="347"/>
      <c r="W419" s="347"/>
      <c r="X419" s="347"/>
      <c r="Y419" s="343"/>
      <c r="Z419" s="344"/>
      <c r="AA419" s="345"/>
      <c r="AB419" s="141"/>
    </row>
    <row r="420" spans="1:32" ht="12.75" customHeight="1">
      <c r="A420" s="36"/>
      <c r="B420" s="36"/>
      <c r="C420" s="37"/>
      <c r="D420" s="36"/>
      <c r="E420" s="36"/>
      <c r="F420" s="36"/>
      <c r="G420" s="36"/>
      <c r="H420" s="36"/>
      <c r="I420" s="36"/>
      <c r="J420" s="37"/>
      <c r="K420" s="37"/>
      <c r="L420" s="37"/>
      <c r="M420" s="37"/>
      <c r="N420" s="37"/>
      <c r="O420" s="37"/>
      <c r="P420" s="37"/>
      <c r="Q420" s="37"/>
      <c r="R420" s="37"/>
      <c r="S420" s="37"/>
      <c r="T420" s="37"/>
      <c r="U420" s="37"/>
      <c r="V420" s="37"/>
      <c r="W420" s="37"/>
      <c r="X420" s="37"/>
      <c r="Y420" s="36"/>
      <c r="Z420" s="36"/>
      <c r="AA420" s="36"/>
    </row>
    <row r="421" spans="1:32" s="64" customFormat="1" ht="20.149999999999999" customHeight="1">
      <c r="A421" s="16" t="s">
        <v>98</v>
      </c>
      <c r="B421" s="62"/>
      <c r="C421" s="63"/>
      <c r="D421" s="63"/>
      <c r="E421" s="63"/>
      <c r="F421" s="63"/>
      <c r="G421" s="63"/>
      <c r="H421" s="63"/>
      <c r="I421" s="63"/>
      <c r="Y421" s="60"/>
      <c r="Z421" s="60"/>
      <c r="AA421" s="60"/>
      <c r="AC421" s="1"/>
      <c r="AF421" s="1"/>
    </row>
    <row r="422" spans="1:32" s="48" customFormat="1" ht="15" customHeight="1">
      <c r="A422" s="351" t="s">
        <v>22</v>
      </c>
      <c r="B422" s="347" t="s">
        <v>57</v>
      </c>
      <c r="C422" s="347"/>
      <c r="D422" s="347"/>
      <c r="E422" s="347"/>
      <c r="F422" s="347"/>
      <c r="G422" s="347"/>
      <c r="H422" s="347"/>
      <c r="I422" s="347"/>
      <c r="J422" s="347"/>
      <c r="K422" s="347"/>
      <c r="L422" s="347"/>
      <c r="M422" s="347"/>
      <c r="N422" s="347"/>
      <c r="O422" s="347"/>
      <c r="P422" s="347"/>
      <c r="Q422" s="347"/>
      <c r="R422" s="347"/>
      <c r="S422" s="347"/>
      <c r="T422" s="347"/>
      <c r="U422" s="347"/>
      <c r="V422" s="347"/>
      <c r="W422" s="347"/>
      <c r="X422" s="347"/>
      <c r="Y422" s="328"/>
      <c r="Z422" s="329"/>
      <c r="AA422" s="330"/>
    </row>
    <row r="423" spans="1:32" s="48" customFormat="1" ht="15" customHeight="1">
      <c r="A423" s="352"/>
      <c r="B423" s="347"/>
      <c r="C423" s="347"/>
      <c r="D423" s="347"/>
      <c r="E423" s="347"/>
      <c r="F423" s="347"/>
      <c r="G423" s="347"/>
      <c r="H423" s="347"/>
      <c r="I423" s="347"/>
      <c r="J423" s="347"/>
      <c r="K423" s="347"/>
      <c r="L423" s="347"/>
      <c r="M423" s="347"/>
      <c r="N423" s="347"/>
      <c r="O423" s="347"/>
      <c r="P423" s="347"/>
      <c r="Q423" s="347"/>
      <c r="R423" s="347"/>
      <c r="S423" s="347"/>
      <c r="T423" s="347"/>
      <c r="U423" s="347"/>
      <c r="V423" s="347"/>
      <c r="W423" s="347"/>
      <c r="X423" s="347"/>
      <c r="Y423" s="343"/>
      <c r="Z423" s="344"/>
      <c r="AA423" s="345"/>
    </row>
    <row r="424" spans="1:32" s="48" customFormat="1" ht="15" customHeight="1">
      <c r="A424" s="351" t="s">
        <v>23</v>
      </c>
      <c r="B424" s="347" t="s">
        <v>41</v>
      </c>
      <c r="C424" s="347"/>
      <c r="D424" s="347"/>
      <c r="E424" s="347"/>
      <c r="F424" s="347"/>
      <c r="G424" s="347"/>
      <c r="H424" s="347"/>
      <c r="I424" s="347"/>
      <c r="J424" s="347"/>
      <c r="K424" s="347"/>
      <c r="L424" s="347"/>
      <c r="M424" s="347"/>
      <c r="N424" s="347"/>
      <c r="O424" s="347"/>
      <c r="P424" s="347"/>
      <c r="Q424" s="347"/>
      <c r="R424" s="347"/>
      <c r="S424" s="347"/>
      <c r="T424" s="347"/>
      <c r="U424" s="347"/>
      <c r="V424" s="347"/>
      <c r="W424" s="347"/>
      <c r="X424" s="347"/>
      <c r="Y424" s="328"/>
      <c r="Z424" s="329"/>
      <c r="AA424" s="330"/>
    </row>
    <row r="425" spans="1:32" s="48" customFormat="1" ht="15" customHeight="1">
      <c r="A425" s="352"/>
      <c r="B425" s="347"/>
      <c r="C425" s="347"/>
      <c r="D425" s="347"/>
      <c r="E425" s="347"/>
      <c r="F425" s="347"/>
      <c r="G425" s="347"/>
      <c r="H425" s="347"/>
      <c r="I425" s="347"/>
      <c r="J425" s="347"/>
      <c r="K425" s="347"/>
      <c r="L425" s="347"/>
      <c r="M425" s="347"/>
      <c r="N425" s="347"/>
      <c r="O425" s="347"/>
      <c r="P425" s="347"/>
      <c r="Q425" s="347"/>
      <c r="R425" s="347"/>
      <c r="S425" s="347"/>
      <c r="T425" s="347"/>
      <c r="U425" s="347"/>
      <c r="V425" s="347"/>
      <c r="W425" s="347"/>
      <c r="X425" s="347"/>
      <c r="Y425" s="343"/>
      <c r="Z425" s="344"/>
      <c r="AA425" s="345"/>
    </row>
    <row r="426" spans="1:32" s="48" customFormat="1" ht="15" customHeight="1">
      <c r="A426" s="351" t="s">
        <v>24</v>
      </c>
      <c r="B426" s="347" t="s">
        <v>42</v>
      </c>
      <c r="C426" s="347"/>
      <c r="D426" s="347"/>
      <c r="E426" s="347"/>
      <c r="F426" s="347"/>
      <c r="G426" s="347"/>
      <c r="H426" s="347"/>
      <c r="I426" s="347"/>
      <c r="J426" s="347"/>
      <c r="K426" s="347"/>
      <c r="L426" s="347"/>
      <c r="M426" s="347"/>
      <c r="N426" s="347"/>
      <c r="O426" s="347"/>
      <c r="P426" s="347"/>
      <c r="Q426" s="347"/>
      <c r="R426" s="347"/>
      <c r="S426" s="347"/>
      <c r="T426" s="347"/>
      <c r="U426" s="347"/>
      <c r="V426" s="347"/>
      <c r="W426" s="347"/>
      <c r="X426" s="347"/>
      <c r="Y426" s="328"/>
      <c r="Z426" s="329"/>
      <c r="AA426" s="330"/>
    </row>
    <row r="427" spans="1:32" s="48" customFormat="1" ht="15" customHeight="1">
      <c r="A427" s="352"/>
      <c r="B427" s="347"/>
      <c r="C427" s="347"/>
      <c r="D427" s="347"/>
      <c r="E427" s="347"/>
      <c r="F427" s="347"/>
      <c r="G427" s="347"/>
      <c r="H427" s="347"/>
      <c r="I427" s="347"/>
      <c r="J427" s="347"/>
      <c r="K427" s="347"/>
      <c r="L427" s="347"/>
      <c r="M427" s="347"/>
      <c r="N427" s="347"/>
      <c r="O427" s="347"/>
      <c r="P427" s="347"/>
      <c r="Q427" s="347"/>
      <c r="R427" s="347"/>
      <c r="S427" s="347"/>
      <c r="T427" s="347"/>
      <c r="U427" s="347"/>
      <c r="V427" s="347"/>
      <c r="W427" s="347"/>
      <c r="X427" s="347"/>
      <c r="Y427" s="343"/>
      <c r="Z427" s="344"/>
      <c r="AA427" s="345"/>
    </row>
    <row r="428" spans="1:32" s="48" customFormat="1" ht="12" customHeight="1">
      <c r="B428" s="59"/>
      <c r="C428" s="150"/>
      <c r="D428" s="150"/>
      <c r="E428" s="150"/>
      <c r="F428" s="150"/>
      <c r="G428" s="150"/>
      <c r="H428" s="150"/>
      <c r="I428" s="150"/>
      <c r="J428" s="150"/>
      <c r="K428" s="150"/>
      <c r="L428" s="150"/>
      <c r="M428" s="150"/>
      <c r="N428" s="150"/>
      <c r="O428" s="150"/>
      <c r="P428" s="150"/>
      <c r="Q428" s="150"/>
      <c r="R428" s="150"/>
      <c r="S428" s="150"/>
      <c r="T428" s="150"/>
      <c r="U428" s="150"/>
      <c r="V428" s="150"/>
      <c r="W428" s="1"/>
      <c r="X428" s="1"/>
      <c r="Y428" s="291"/>
      <c r="Z428" s="291"/>
      <c r="AA428" s="291"/>
    </row>
    <row r="429" spans="1:32" s="64" customFormat="1" ht="19.5" customHeight="1">
      <c r="A429" s="16" t="s">
        <v>291</v>
      </c>
      <c r="B429" s="62"/>
      <c r="C429" s="63"/>
      <c r="D429" s="63"/>
      <c r="E429" s="63"/>
      <c r="F429" s="63"/>
      <c r="G429" s="63"/>
      <c r="H429" s="63"/>
      <c r="I429" s="63"/>
      <c r="Y429" s="60"/>
      <c r="Z429" s="60"/>
      <c r="AA429" s="60"/>
      <c r="AC429" s="1"/>
      <c r="AF429" s="1"/>
    </row>
    <row r="430" spans="1:32" s="48" customFormat="1" ht="15" customHeight="1">
      <c r="A430" s="351" t="s">
        <v>22</v>
      </c>
      <c r="B430" s="355" t="s">
        <v>292</v>
      </c>
      <c r="C430" s="356"/>
      <c r="D430" s="356"/>
      <c r="E430" s="356"/>
      <c r="F430" s="356"/>
      <c r="G430" s="356"/>
      <c r="H430" s="356"/>
      <c r="I430" s="356"/>
      <c r="J430" s="356"/>
      <c r="K430" s="356"/>
      <c r="L430" s="356"/>
      <c r="M430" s="356"/>
      <c r="N430" s="356"/>
      <c r="O430" s="356"/>
      <c r="P430" s="356"/>
      <c r="Q430" s="356"/>
      <c r="R430" s="356"/>
      <c r="S430" s="356"/>
      <c r="T430" s="356"/>
      <c r="U430" s="356"/>
      <c r="V430" s="356"/>
      <c r="W430" s="356"/>
      <c r="X430" s="357"/>
      <c r="Y430" s="328"/>
      <c r="Z430" s="329"/>
      <c r="AA430" s="330"/>
    </row>
    <row r="431" spans="1:32" s="48" customFormat="1" ht="60" customHeight="1">
      <c r="A431" s="384"/>
      <c r="B431" s="104" t="s">
        <v>260</v>
      </c>
      <c r="C431" s="303" t="s">
        <v>46</v>
      </c>
      <c r="D431" s="349" t="s">
        <v>276</v>
      </c>
      <c r="E431" s="349"/>
      <c r="F431" s="349"/>
      <c r="G431" s="349"/>
      <c r="H431" s="349"/>
      <c r="I431" s="349"/>
      <c r="J431" s="349"/>
      <c r="K431" s="349"/>
      <c r="L431" s="349"/>
      <c r="M431" s="349"/>
      <c r="N431" s="349"/>
      <c r="O431" s="349"/>
      <c r="P431" s="349"/>
      <c r="Q431" s="349"/>
      <c r="R431" s="349"/>
      <c r="S431" s="349"/>
      <c r="T431" s="349"/>
      <c r="U431" s="349"/>
      <c r="V431" s="349"/>
      <c r="W431" s="349"/>
      <c r="X431" s="350"/>
      <c r="Y431" s="331"/>
      <c r="Z431" s="332"/>
      <c r="AA431" s="333"/>
    </row>
    <row r="432" spans="1:32" s="48" customFormat="1" ht="33" customHeight="1">
      <c r="A432" s="352"/>
      <c r="B432" s="105"/>
      <c r="C432" s="106" t="s">
        <v>261</v>
      </c>
      <c r="D432" s="356" t="s">
        <v>293</v>
      </c>
      <c r="E432" s="356"/>
      <c r="F432" s="356"/>
      <c r="G432" s="356"/>
      <c r="H432" s="356"/>
      <c r="I432" s="356"/>
      <c r="J432" s="356"/>
      <c r="K432" s="356"/>
      <c r="L432" s="356"/>
      <c r="M432" s="356"/>
      <c r="N432" s="356"/>
      <c r="O432" s="356"/>
      <c r="P432" s="356"/>
      <c r="Q432" s="356"/>
      <c r="R432" s="356"/>
      <c r="S432" s="356"/>
      <c r="T432" s="356"/>
      <c r="U432" s="356"/>
      <c r="V432" s="356"/>
      <c r="W432" s="356"/>
      <c r="X432" s="357"/>
      <c r="Y432" s="343"/>
      <c r="Z432" s="344"/>
      <c r="AA432" s="345"/>
    </row>
    <row r="433" spans="1:32" s="48" customFormat="1" ht="43.5" customHeight="1">
      <c r="A433" s="298" t="s">
        <v>262</v>
      </c>
      <c r="B433" s="348" t="s">
        <v>277</v>
      </c>
      <c r="C433" s="349"/>
      <c r="D433" s="349"/>
      <c r="E433" s="349"/>
      <c r="F433" s="349"/>
      <c r="G433" s="349"/>
      <c r="H433" s="349"/>
      <c r="I433" s="349"/>
      <c r="J433" s="349"/>
      <c r="K433" s="349"/>
      <c r="L433" s="349"/>
      <c r="M433" s="349"/>
      <c r="N433" s="349"/>
      <c r="O433" s="349"/>
      <c r="P433" s="349"/>
      <c r="Q433" s="349"/>
      <c r="R433" s="349"/>
      <c r="S433" s="349"/>
      <c r="T433" s="349"/>
      <c r="U433" s="349"/>
      <c r="V433" s="349"/>
      <c r="W433" s="349"/>
      <c r="X433" s="350"/>
      <c r="Y433" s="360"/>
      <c r="Z433" s="361"/>
      <c r="AA433" s="362"/>
    </row>
    <row r="434" spans="1:32" s="48" customFormat="1" ht="26.25" customHeight="1">
      <c r="A434" s="298" t="s">
        <v>263</v>
      </c>
      <c r="B434" s="348" t="s">
        <v>264</v>
      </c>
      <c r="C434" s="349"/>
      <c r="D434" s="349"/>
      <c r="E434" s="349"/>
      <c r="F434" s="349"/>
      <c r="G434" s="349"/>
      <c r="H434" s="349"/>
      <c r="I434" s="349"/>
      <c r="J434" s="349"/>
      <c r="K434" s="349"/>
      <c r="L434" s="349"/>
      <c r="M434" s="349"/>
      <c r="N434" s="349"/>
      <c r="O434" s="349"/>
      <c r="P434" s="349"/>
      <c r="Q434" s="349"/>
      <c r="R434" s="349"/>
      <c r="S434" s="349"/>
      <c r="T434" s="349"/>
      <c r="U434" s="349"/>
      <c r="V434" s="349"/>
      <c r="W434" s="349"/>
      <c r="X434" s="350"/>
      <c r="Y434" s="360"/>
      <c r="Z434" s="361"/>
      <c r="AA434" s="362"/>
    </row>
    <row r="435" spans="1:32" s="48" customFormat="1" ht="72.75" customHeight="1">
      <c r="A435" s="298" t="s">
        <v>265</v>
      </c>
      <c r="B435" s="348" t="s">
        <v>715</v>
      </c>
      <c r="C435" s="349"/>
      <c r="D435" s="349"/>
      <c r="E435" s="349"/>
      <c r="F435" s="349"/>
      <c r="G435" s="349"/>
      <c r="H435" s="349"/>
      <c r="I435" s="349"/>
      <c r="J435" s="349"/>
      <c r="K435" s="349"/>
      <c r="L435" s="349"/>
      <c r="M435" s="349"/>
      <c r="N435" s="349"/>
      <c r="O435" s="349"/>
      <c r="P435" s="349"/>
      <c r="Q435" s="349"/>
      <c r="R435" s="349"/>
      <c r="S435" s="349"/>
      <c r="T435" s="349"/>
      <c r="U435" s="349"/>
      <c r="V435" s="349"/>
      <c r="W435" s="349"/>
      <c r="X435" s="350"/>
      <c r="Y435" s="360"/>
      <c r="Z435" s="361"/>
      <c r="AA435" s="362"/>
    </row>
    <row r="436" spans="1:32" s="48" customFormat="1" ht="44.25" customHeight="1">
      <c r="A436" s="298" t="s">
        <v>266</v>
      </c>
      <c r="B436" s="348" t="s">
        <v>716</v>
      </c>
      <c r="C436" s="349"/>
      <c r="D436" s="349"/>
      <c r="E436" s="349"/>
      <c r="F436" s="349"/>
      <c r="G436" s="349"/>
      <c r="H436" s="349"/>
      <c r="I436" s="349"/>
      <c r="J436" s="349"/>
      <c r="K436" s="349"/>
      <c r="L436" s="349"/>
      <c r="M436" s="349"/>
      <c r="N436" s="349"/>
      <c r="O436" s="349"/>
      <c r="P436" s="349"/>
      <c r="Q436" s="349"/>
      <c r="R436" s="349"/>
      <c r="S436" s="349"/>
      <c r="T436" s="349"/>
      <c r="U436" s="349"/>
      <c r="V436" s="349"/>
      <c r="W436" s="349"/>
      <c r="X436" s="350"/>
      <c r="Y436" s="360"/>
      <c r="Z436" s="361"/>
      <c r="AA436" s="362"/>
    </row>
    <row r="437" spans="1:32" s="48" customFormat="1" ht="45" customHeight="1">
      <c r="A437" s="298" t="s">
        <v>27</v>
      </c>
      <c r="B437" s="348" t="s">
        <v>294</v>
      </c>
      <c r="C437" s="349"/>
      <c r="D437" s="349"/>
      <c r="E437" s="349"/>
      <c r="F437" s="349"/>
      <c r="G437" s="349"/>
      <c r="H437" s="349"/>
      <c r="I437" s="349"/>
      <c r="J437" s="349"/>
      <c r="K437" s="349"/>
      <c r="L437" s="349"/>
      <c r="M437" s="349"/>
      <c r="N437" s="349"/>
      <c r="O437" s="349"/>
      <c r="P437" s="349"/>
      <c r="Q437" s="349"/>
      <c r="R437" s="349"/>
      <c r="S437" s="349"/>
      <c r="T437" s="349"/>
      <c r="U437" s="349"/>
      <c r="V437" s="349"/>
      <c r="W437" s="349"/>
      <c r="X437" s="350"/>
      <c r="Y437" s="360"/>
      <c r="Z437" s="361"/>
      <c r="AA437" s="362"/>
    </row>
    <row r="438" spans="1:32" s="48" customFormat="1" ht="33" customHeight="1">
      <c r="A438" s="293" t="s">
        <v>95</v>
      </c>
      <c r="B438" s="372" t="s">
        <v>267</v>
      </c>
      <c r="C438" s="373"/>
      <c r="D438" s="373"/>
      <c r="E438" s="373"/>
      <c r="F438" s="373"/>
      <c r="G438" s="373"/>
      <c r="H438" s="373"/>
      <c r="I438" s="373"/>
      <c r="J438" s="373"/>
      <c r="K438" s="373"/>
      <c r="L438" s="373"/>
      <c r="M438" s="373"/>
      <c r="N438" s="373"/>
      <c r="O438" s="373"/>
      <c r="P438" s="373"/>
      <c r="Q438" s="373"/>
      <c r="R438" s="373"/>
      <c r="S438" s="373"/>
      <c r="T438" s="373"/>
      <c r="U438" s="373"/>
      <c r="V438" s="373"/>
      <c r="W438" s="373"/>
      <c r="X438" s="374"/>
      <c r="Y438" s="343"/>
      <c r="Z438" s="344"/>
      <c r="AA438" s="345"/>
    </row>
    <row r="439" spans="1:32" s="48" customFormat="1" ht="15" customHeight="1">
      <c r="A439" s="351" t="s">
        <v>181</v>
      </c>
      <c r="B439" s="347" t="s">
        <v>525</v>
      </c>
      <c r="C439" s="347"/>
      <c r="D439" s="347"/>
      <c r="E439" s="347"/>
      <c r="F439" s="347"/>
      <c r="G439" s="347"/>
      <c r="H439" s="347"/>
      <c r="I439" s="347"/>
      <c r="J439" s="347"/>
      <c r="K439" s="347"/>
      <c r="L439" s="347"/>
      <c r="M439" s="347"/>
      <c r="N439" s="347"/>
      <c r="O439" s="347"/>
      <c r="P439" s="347"/>
      <c r="Q439" s="347"/>
      <c r="R439" s="347"/>
      <c r="S439" s="347"/>
      <c r="T439" s="347"/>
      <c r="U439" s="347"/>
      <c r="V439" s="347"/>
      <c r="W439" s="347"/>
      <c r="X439" s="347"/>
      <c r="Y439" s="325"/>
      <c r="Z439" s="326"/>
      <c r="AA439" s="327"/>
    </row>
    <row r="440" spans="1:32" s="48" customFormat="1" ht="15" customHeight="1">
      <c r="A440" s="352"/>
      <c r="B440" s="347"/>
      <c r="C440" s="347"/>
      <c r="D440" s="347"/>
      <c r="E440" s="347"/>
      <c r="F440" s="347"/>
      <c r="G440" s="347"/>
      <c r="H440" s="347"/>
      <c r="I440" s="347"/>
      <c r="J440" s="347"/>
      <c r="K440" s="347"/>
      <c r="L440" s="347"/>
      <c r="M440" s="347"/>
      <c r="N440" s="347"/>
      <c r="O440" s="347"/>
      <c r="P440" s="347"/>
      <c r="Q440" s="347"/>
      <c r="R440" s="347"/>
      <c r="S440" s="347"/>
      <c r="T440" s="347"/>
      <c r="U440" s="347"/>
      <c r="V440" s="347"/>
      <c r="W440" s="347"/>
      <c r="X440" s="347"/>
      <c r="Y440" s="337"/>
      <c r="Z440" s="338"/>
      <c r="AA440" s="339"/>
    </row>
    <row r="441" spans="1:32" s="48" customFormat="1" ht="12" customHeight="1">
      <c r="B441" s="59"/>
      <c r="C441" s="40"/>
      <c r="D441" s="40"/>
      <c r="E441" s="36"/>
      <c r="F441" s="36"/>
      <c r="G441" s="36"/>
      <c r="H441" s="36"/>
      <c r="I441" s="36"/>
      <c r="J441" s="36"/>
      <c r="K441" s="36"/>
      <c r="L441" s="36"/>
      <c r="M441" s="36"/>
      <c r="N441" s="36"/>
      <c r="O441" s="36"/>
      <c r="P441" s="36"/>
      <c r="Q441" s="36"/>
      <c r="R441" s="36"/>
      <c r="S441" s="36"/>
      <c r="T441" s="36"/>
      <c r="U441" s="36"/>
      <c r="V441" s="36"/>
      <c r="W441" s="294"/>
      <c r="X441" s="294"/>
      <c r="Y441" s="36"/>
      <c r="Z441" s="36"/>
      <c r="AA441" s="36"/>
    </row>
    <row r="442" spans="1:32" s="64" customFormat="1" ht="20.149999999999999" customHeight="1">
      <c r="A442" s="16" t="s">
        <v>48</v>
      </c>
      <c r="B442" s="16"/>
      <c r="C442" s="63"/>
      <c r="D442" s="63"/>
      <c r="E442" s="63"/>
      <c r="F442" s="63"/>
      <c r="G442" s="63"/>
      <c r="H442" s="63"/>
      <c r="I442" s="63"/>
      <c r="Y442" s="60"/>
      <c r="Z442" s="60"/>
      <c r="AA442" s="60"/>
      <c r="AC442" s="1"/>
      <c r="AF442" s="1"/>
    </row>
    <row r="443" spans="1:32" ht="15" customHeight="1">
      <c r="A443" s="351" t="s">
        <v>22</v>
      </c>
      <c r="B443" s="347" t="s">
        <v>154</v>
      </c>
      <c r="C443" s="347"/>
      <c r="D443" s="347"/>
      <c r="E443" s="347"/>
      <c r="F443" s="347"/>
      <c r="G443" s="347"/>
      <c r="H443" s="347"/>
      <c r="I443" s="347"/>
      <c r="J443" s="347"/>
      <c r="K443" s="347"/>
      <c r="L443" s="347"/>
      <c r="M443" s="347"/>
      <c r="N443" s="347"/>
      <c r="O443" s="347"/>
      <c r="P443" s="347"/>
      <c r="Q443" s="347"/>
      <c r="R443" s="347"/>
      <c r="S443" s="347"/>
      <c r="T443" s="347"/>
      <c r="U443" s="347"/>
      <c r="V443" s="347"/>
      <c r="W443" s="347"/>
      <c r="X443" s="347"/>
      <c r="Y443" s="325"/>
      <c r="Z443" s="326"/>
      <c r="AA443" s="327"/>
    </row>
    <row r="444" spans="1:32" ht="15" customHeight="1">
      <c r="A444" s="352"/>
      <c r="B444" s="347"/>
      <c r="C444" s="347"/>
      <c r="D444" s="347"/>
      <c r="E444" s="347"/>
      <c r="F444" s="347"/>
      <c r="G444" s="347"/>
      <c r="H444" s="347"/>
      <c r="I444" s="347"/>
      <c r="J444" s="347"/>
      <c r="K444" s="347"/>
      <c r="L444" s="347"/>
      <c r="M444" s="347"/>
      <c r="N444" s="347"/>
      <c r="O444" s="347"/>
      <c r="P444" s="347"/>
      <c r="Q444" s="347"/>
      <c r="R444" s="347"/>
      <c r="S444" s="347"/>
      <c r="T444" s="347"/>
      <c r="U444" s="347"/>
      <c r="V444" s="347"/>
      <c r="W444" s="347"/>
      <c r="X444" s="347"/>
      <c r="Y444" s="334"/>
      <c r="Z444" s="335"/>
      <c r="AA444" s="336"/>
    </row>
    <row r="445" spans="1:32" ht="15" customHeight="1">
      <c r="A445" s="351" t="s">
        <v>23</v>
      </c>
      <c r="B445" s="347" t="s">
        <v>92</v>
      </c>
      <c r="C445" s="347"/>
      <c r="D445" s="347"/>
      <c r="E445" s="347"/>
      <c r="F445" s="347"/>
      <c r="G445" s="347"/>
      <c r="H445" s="347"/>
      <c r="I445" s="347"/>
      <c r="J445" s="347"/>
      <c r="K445" s="347"/>
      <c r="L445" s="347"/>
      <c r="M445" s="347"/>
      <c r="N445" s="347"/>
      <c r="O445" s="347"/>
      <c r="P445" s="347"/>
      <c r="Q445" s="347"/>
      <c r="R445" s="347"/>
      <c r="S445" s="347"/>
      <c r="T445" s="347"/>
      <c r="U445" s="347"/>
      <c r="V445" s="347"/>
      <c r="W445" s="347"/>
      <c r="X445" s="347"/>
      <c r="Y445" s="325"/>
      <c r="Z445" s="326"/>
      <c r="AA445" s="327"/>
    </row>
    <row r="446" spans="1:32" ht="15" customHeight="1">
      <c r="A446" s="352"/>
      <c r="B446" s="347"/>
      <c r="C446" s="347"/>
      <c r="D446" s="347"/>
      <c r="E446" s="347"/>
      <c r="F446" s="347"/>
      <c r="G446" s="347"/>
      <c r="H446" s="347"/>
      <c r="I446" s="347"/>
      <c r="J446" s="347"/>
      <c r="K446" s="347"/>
      <c r="L446" s="347"/>
      <c r="M446" s="347"/>
      <c r="N446" s="347"/>
      <c r="O446" s="347"/>
      <c r="P446" s="347"/>
      <c r="Q446" s="347"/>
      <c r="R446" s="347"/>
      <c r="S446" s="347"/>
      <c r="T446" s="347"/>
      <c r="U446" s="347"/>
      <c r="V446" s="347"/>
      <c r="W446" s="347"/>
      <c r="X446" s="347"/>
      <c r="Y446" s="334"/>
      <c r="Z446" s="335"/>
      <c r="AA446" s="336"/>
    </row>
    <row r="447" spans="1:32" ht="30" customHeight="1">
      <c r="A447" s="351" t="s">
        <v>99</v>
      </c>
      <c r="B447" s="347" t="s">
        <v>155</v>
      </c>
      <c r="C447" s="347"/>
      <c r="D447" s="347"/>
      <c r="E447" s="347"/>
      <c r="F447" s="347"/>
      <c r="G447" s="347"/>
      <c r="H447" s="347"/>
      <c r="I447" s="347"/>
      <c r="J447" s="347"/>
      <c r="K447" s="347"/>
      <c r="L447" s="347"/>
      <c r="M447" s="347"/>
      <c r="N447" s="347"/>
      <c r="O447" s="347"/>
      <c r="P447" s="347"/>
      <c r="Q447" s="347"/>
      <c r="R447" s="347"/>
      <c r="S447" s="347"/>
      <c r="T447" s="347"/>
      <c r="U447" s="347"/>
      <c r="V447" s="347"/>
      <c r="W447" s="347"/>
      <c r="X447" s="347"/>
      <c r="Y447" s="325"/>
      <c r="Z447" s="326"/>
      <c r="AA447" s="327"/>
    </row>
    <row r="448" spans="1:32" ht="30" customHeight="1">
      <c r="A448" s="352"/>
      <c r="B448" s="347"/>
      <c r="C448" s="347"/>
      <c r="D448" s="347"/>
      <c r="E448" s="347"/>
      <c r="F448" s="347"/>
      <c r="G448" s="347"/>
      <c r="H448" s="347"/>
      <c r="I448" s="347"/>
      <c r="J448" s="347"/>
      <c r="K448" s="347"/>
      <c r="L448" s="347"/>
      <c r="M448" s="347"/>
      <c r="N448" s="347"/>
      <c r="O448" s="347"/>
      <c r="P448" s="347"/>
      <c r="Q448" s="347"/>
      <c r="R448" s="347"/>
      <c r="S448" s="347"/>
      <c r="T448" s="347"/>
      <c r="U448" s="347"/>
      <c r="V448" s="347"/>
      <c r="W448" s="347"/>
      <c r="X448" s="347"/>
      <c r="Y448" s="334"/>
      <c r="Z448" s="335"/>
      <c r="AA448" s="336"/>
    </row>
    <row r="449" spans="1:32" ht="15" customHeight="1">
      <c r="A449" s="351" t="s">
        <v>7</v>
      </c>
      <c r="B449" s="347" t="s">
        <v>156</v>
      </c>
      <c r="C449" s="347"/>
      <c r="D449" s="347"/>
      <c r="E449" s="347"/>
      <c r="F449" s="347"/>
      <c r="G449" s="347"/>
      <c r="H449" s="347"/>
      <c r="I449" s="347"/>
      <c r="J449" s="347"/>
      <c r="K449" s="347"/>
      <c r="L449" s="347"/>
      <c r="M449" s="347"/>
      <c r="N449" s="347"/>
      <c r="O449" s="347"/>
      <c r="P449" s="347"/>
      <c r="Q449" s="347"/>
      <c r="R449" s="347"/>
      <c r="S449" s="347"/>
      <c r="T449" s="347"/>
      <c r="U449" s="347"/>
      <c r="V449" s="347"/>
      <c r="W449" s="347"/>
      <c r="X449" s="347"/>
      <c r="Y449" s="325"/>
      <c r="Z449" s="326"/>
      <c r="AA449" s="327"/>
    </row>
    <row r="450" spans="1:32" ht="15" customHeight="1">
      <c r="A450" s="384"/>
      <c r="B450" s="347"/>
      <c r="C450" s="347"/>
      <c r="D450" s="347"/>
      <c r="E450" s="347"/>
      <c r="F450" s="347"/>
      <c r="G450" s="347"/>
      <c r="H450" s="347"/>
      <c r="I450" s="347"/>
      <c r="J450" s="347"/>
      <c r="K450" s="347"/>
      <c r="L450" s="347"/>
      <c r="M450" s="347"/>
      <c r="N450" s="347"/>
      <c r="O450" s="347"/>
      <c r="P450" s="347"/>
      <c r="Q450" s="347"/>
      <c r="R450" s="347"/>
      <c r="S450" s="347"/>
      <c r="T450" s="347"/>
      <c r="U450" s="347"/>
      <c r="V450" s="347"/>
      <c r="W450" s="347"/>
      <c r="X450" s="347"/>
      <c r="Y450" s="334"/>
      <c r="Z450" s="335"/>
      <c r="AA450" s="336"/>
    </row>
    <row r="451" spans="1:32" ht="30" customHeight="1">
      <c r="A451" s="351" t="s">
        <v>8</v>
      </c>
      <c r="B451" s="355" t="s">
        <v>157</v>
      </c>
      <c r="C451" s="356"/>
      <c r="D451" s="356"/>
      <c r="E451" s="356"/>
      <c r="F451" s="356"/>
      <c r="G451" s="356"/>
      <c r="H451" s="356"/>
      <c r="I451" s="356"/>
      <c r="J451" s="356"/>
      <c r="K451" s="356"/>
      <c r="L451" s="356"/>
      <c r="M451" s="356"/>
      <c r="N451" s="356"/>
      <c r="O451" s="356"/>
      <c r="P451" s="356"/>
      <c r="Q451" s="356"/>
      <c r="R451" s="356"/>
      <c r="S451" s="356"/>
      <c r="T451" s="356"/>
      <c r="U451" s="356"/>
      <c r="V451" s="356"/>
      <c r="W451" s="356"/>
      <c r="X451" s="357"/>
      <c r="Y451" s="325"/>
      <c r="Z451" s="326"/>
      <c r="AA451" s="327"/>
    </row>
    <row r="452" spans="1:32" ht="30" customHeight="1">
      <c r="A452" s="384"/>
      <c r="B452" s="372"/>
      <c r="C452" s="373"/>
      <c r="D452" s="373"/>
      <c r="E452" s="373"/>
      <c r="F452" s="373"/>
      <c r="G452" s="373"/>
      <c r="H452" s="373"/>
      <c r="I452" s="373"/>
      <c r="J452" s="373"/>
      <c r="K452" s="373"/>
      <c r="L452" s="373"/>
      <c r="M452" s="373"/>
      <c r="N452" s="373"/>
      <c r="O452" s="373"/>
      <c r="P452" s="373"/>
      <c r="Q452" s="373"/>
      <c r="R452" s="373"/>
      <c r="S452" s="373"/>
      <c r="T452" s="373"/>
      <c r="U452" s="373"/>
      <c r="V452" s="373"/>
      <c r="W452" s="373"/>
      <c r="X452" s="374"/>
      <c r="Y452" s="334"/>
      <c r="Z452" s="335"/>
      <c r="AA452" s="336"/>
    </row>
    <row r="453" spans="1:32" s="108" customFormat="1" ht="13.5" customHeight="1">
      <c r="A453" s="384"/>
      <c r="B453" s="107" t="s">
        <v>114</v>
      </c>
      <c r="C453" s="52" t="s">
        <v>158</v>
      </c>
      <c r="E453" s="52"/>
      <c r="F453" s="52"/>
      <c r="G453" s="52"/>
      <c r="H453" s="52"/>
      <c r="I453" s="52"/>
      <c r="J453" s="52"/>
      <c r="K453" s="52"/>
      <c r="L453" s="52"/>
      <c r="M453" s="52"/>
      <c r="N453" s="52"/>
      <c r="O453" s="52"/>
      <c r="P453" s="52"/>
      <c r="Q453" s="52"/>
      <c r="R453" s="52"/>
      <c r="S453" s="52"/>
      <c r="T453" s="52"/>
      <c r="U453" s="52"/>
      <c r="V453" s="52"/>
      <c r="W453" s="52"/>
      <c r="X453" s="95"/>
      <c r="Y453" s="334"/>
      <c r="Z453" s="335"/>
      <c r="AA453" s="336"/>
    </row>
    <row r="454" spans="1:32" s="108" customFormat="1" ht="13.5" customHeight="1">
      <c r="A454" s="384"/>
      <c r="B454" s="107" t="s">
        <v>87</v>
      </c>
      <c r="C454" s="52" t="s">
        <v>159</v>
      </c>
      <c r="E454" s="52"/>
      <c r="F454" s="52"/>
      <c r="G454" s="52"/>
      <c r="H454" s="52"/>
      <c r="I454" s="52"/>
      <c r="J454" s="52"/>
      <c r="K454" s="52"/>
      <c r="L454" s="52"/>
      <c r="M454" s="52"/>
      <c r="N454" s="52"/>
      <c r="O454" s="52"/>
      <c r="P454" s="52"/>
      <c r="Q454" s="52"/>
      <c r="R454" s="52"/>
      <c r="S454" s="52"/>
      <c r="T454" s="52"/>
      <c r="U454" s="52"/>
      <c r="V454" s="52"/>
      <c r="W454" s="52"/>
      <c r="X454" s="95"/>
      <c r="Y454" s="334"/>
      <c r="Z454" s="335"/>
      <c r="AA454" s="336"/>
    </row>
    <row r="455" spans="1:32" s="108" customFormat="1" ht="13.5" customHeight="1">
      <c r="A455" s="352"/>
      <c r="B455" s="109" t="s">
        <v>116</v>
      </c>
      <c r="C455" s="70" t="s">
        <v>160</v>
      </c>
      <c r="D455" s="110"/>
      <c r="E455" s="70"/>
      <c r="F455" s="70"/>
      <c r="G455" s="70"/>
      <c r="H455" s="70"/>
      <c r="I455" s="70"/>
      <c r="J455" s="70"/>
      <c r="K455" s="70"/>
      <c r="L455" s="70"/>
      <c r="M455" s="70"/>
      <c r="N455" s="70"/>
      <c r="O455" s="70"/>
      <c r="P455" s="70"/>
      <c r="Q455" s="70"/>
      <c r="R455" s="70"/>
      <c r="S455" s="70"/>
      <c r="T455" s="70"/>
      <c r="U455" s="70"/>
      <c r="V455" s="70"/>
      <c r="W455" s="111"/>
      <c r="X455" s="112"/>
      <c r="Y455" s="337"/>
      <c r="Z455" s="338"/>
      <c r="AA455" s="339"/>
    </row>
    <row r="456" spans="1:32" ht="12.75" customHeight="1">
      <c r="A456" s="36"/>
      <c r="B456" s="36"/>
      <c r="C456" s="37"/>
      <c r="D456" s="36"/>
      <c r="E456" s="36"/>
      <c r="F456" s="36"/>
      <c r="G456" s="36"/>
      <c r="H456" s="36"/>
      <c r="I456" s="36"/>
      <c r="J456" s="37"/>
      <c r="K456" s="37"/>
      <c r="L456" s="37"/>
      <c r="M456" s="37"/>
      <c r="N456" s="37"/>
      <c r="O456" s="37"/>
      <c r="P456" s="37"/>
      <c r="Q456" s="37"/>
      <c r="R456" s="37"/>
      <c r="S456" s="37"/>
      <c r="T456" s="37"/>
      <c r="U456" s="37"/>
      <c r="V456" s="37"/>
      <c r="W456" s="37"/>
      <c r="X456" s="37"/>
      <c r="Y456" s="36"/>
      <c r="Z456" s="36"/>
      <c r="AA456" s="36"/>
    </row>
    <row r="457" spans="1:32" s="64" customFormat="1" ht="20.149999999999999" customHeight="1">
      <c r="A457" s="16" t="s">
        <v>103</v>
      </c>
      <c r="B457" s="62"/>
      <c r="C457" s="63"/>
      <c r="D457" s="63"/>
      <c r="E457" s="63"/>
      <c r="F457" s="63"/>
      <c r="G457" s="63"/>
      <c r="H457" s="63"/>
      <c r="I457" s="63"/>
      <c r="Y457" s="60"/>
      <c r="Z457" s="60"/>
      <c r="AA457" s="60"/>
      <c r="AC457" s="1"/>
      <c r="AF457" s="1"/>
    </row>
    <row r="458" spans="1:32" ht="15" customHeight="1">
      <c r="A458" s="351" t="s">
        <v>1</v>
      </c>
      <c r="B458" s="355" t="s">
        <v>526</v>
      </c>
      <c r="C458" s="356"/>
      <c r="D458" s="356"/>
      <c r="E458" s="356"/>
      <c r="F458" s="356"/>
      <c r="G458" s="356"/>
      <c r="H458" s="356"/>
      <c r="I458" s="356"/>
      <c r="J458" s="356"/>
      <c r="K458" s="356"/>
      <c r="L458" s="356"/>
      <c r="M458" s="356"/>
      <c r="N458" s="356"/>
      <c r="O458" s="356"/>
      <c r="P458" s="356"/>
      <c r="Q458" s="356"/>
      <c r="R458" s="356"/>
      <c r="S458" s="356"/>
      <c r="T458" s="356"/>
      <c r="U458" s="356"/>
      <c r="V458" s="356"/>
      <c r="W458" s="356"/>
      <c r="X458" s="357"/>
      <c r="Y458" s="325"/>
      <c r="Z458" s="326"/>
      <c r="AA458" s="327"/>
    </row>
    <row r="459" spans="1:32" ht="15" customHeight="1">
      <c r="A459" s="384"/>
      <c r="B459" s="372"/>
      <c r="C459" s="373"/>
      <c r="D459" s="373"/>
      <c r="E459" s="373"/>
      <c r="F459" s="373"/>
      <c r="G459" s="373"/>
      <c r="H459" s="373"/>
      <c r="I459" s="373"/>
      <c r="J459" s="373"/>
      <c r="K459" s="373"/>
      <c r="L459" s="373"/>
      <c r="M459" s="373"/>
      <c r="N459" s="373"/>
      <c r="O459" s="373"/>
      <c r="P459" s="373"/>
      <c r="Q459" s="373"/>
      <c r="R459" s="373"/>
      <c r="S459" s="373"/>
      <c r="T459" s="373"/>
      <c r="U459" s="373"/>
      <c r="V459" s="373"/>
      <c r="W459" s="373"/>
      <c r="X459" s="374"/>
      <c r="Y459" s="334"/>
      <c r="Z459" s="335"/>
      <c r="AA459" s="336"/>
    </row>
    <row r="460" spans="1:32" s="51" customFormat="1" ht="13.5" customHeight="1">
      <c r="A460" s="384"/>
      <c r="B460" s="107" t="s">
        <v>161</v>
      </c>
      <c r="C460" s="52" t="s">
        <v>164</v>
      </c>
      <c r="E460" s="107"/>
      <c r="F460" s="107"/>
      <c r="G460" s="107"/>
      <c r="H460" s="107"/>
      <c r="I460" s="107"/>
      <c r="X460" s="53"/>
      <c r="Y460" s="334"/>
      <c r="Z460" s="335"/>
      <c r="AA460" s="336"/>
    </row>
    <row r="461" spans="1:32" s="51" customFormat="1" ht="13.5" customHeight="1">
      <c r="A461" s="384"/>
      <c r="B461" s="107" t="s">
        <v>162</v>
      </c>
      <c r="C461" s="52" t="s">
        <v>165</v>
      </c>
      <c r="E461" s="107"/>
      <c r="F461" s="107"/>
      <c r="G461" s="107"/>
      <c r="H461" s="107"/>
      <c r="I461" s="107"/>
      <c r="X461" s="53"/>
      <c r="Y461" s="334"/>
      <c r="Z461" s="335"/>
      <c r="AA461" s="336"/>
    </row>
    <row r="462" spans="1:32" s="51" customFormat="1" ht="13.5" customHeight="1">
      <c r="A462" s="352"/>
      <c r="B462" s="109" t="s">
        <v>163</v>
      </c>
      <c r="C462" s="70" t="s">
        <v>166</v>
      </c>
      <c r="D462" s="56"/>
      <c r="E462" s="109"/>
      <c r="F462" s="109"/>
      <c r="G462" s="109"/>
      <c r="H462" s="109"/>
      <c r="I462" s="109"/>
      <c r="J462" s="56"/>
      <c r="K462" s="56"/>
      <c r="L462" s="56"/>
      <c r="M462" s="56"/>
      <c r="N462" s="56"/>
      <c r="O462" s="56"/>
      <c r="P462" s="56"/>
      <c r="Q462" s="56"/>
      <c r="R462" s="56"/>
      <c r="S462" s="56"/>
      <c r="T462" s="56"/>
      <c r="U462" s="56"/>
      <c r="V462" s="56"/>
      <c r="W462" s="56"/>
      <c r="X462" s="57"/>
      <c r="Y462" s="337"/>
      <c r="Z462" s="338"/>
      <c r="AA462" s="339"/>
    </row>
    <row r="463" spans="1:32" ht="12.75" customHeight="1">
      <c r="A463" s="36"/>
      <c r="B463" s="36"/>
      <c r="C463" s="35"/>
      <c r="D463" s="36"/>
      <c r="E463" s="36"/>
      <c r="F463" s="36"/>
      <c r="G463" s="36"/>
      <c r="H463" s="36"/>
      <c r="I463" s="36"/>
      <c r="J463" s="37"/>
      <c r="K463" s="37"/>
      <c r="L463" s="37"/>
      <c r="M463" s="37"/>
      <c r="N463" s="37"/>
      <c r="O463" s="37"/>
      <c r="P463" s="37"/>
      <c r="Q463" s="37"/>
      <c r="R463" s="37"/>
      <c r="S463" s="37"/>
      <c r="T463" s="37"/>
      <c r="U463" s="37"/>
      <c r="V463" s="37"/>
      <c r="W463" s="37"/>
      <c r="X463" s="37"/>
      <c r="Y463" s="36"/>
      <c r="Z463" s="36"/>
      <c r="AA463" s="36"/>
    </row>
    <row r="464" spans="1:32" s="64" customFormat="1" ht="20.149999999999999" customHeight="1">
      <c r="A464" s="16" t="s">
        <v>104</v>
      </c>
      <c r="B464" s="62"/>
      <c r="C464" s="63"/>
      <c r="D464" s="63"/>
      <c r="E464" s="63"/>
      <c r="F464" s="63"/>
      <c r="G464" s="63"/>
      <c r="H464" s="63"/>
      <c r="I464" s="63"/>
      <c r="Y464" s="60"/>
      <c r="Z464" s="60"/>
      <c r="AA464" s="60"/>
      <c r="AC464" s="1"/>
      <c r="AF464" s="1"/>
    </row>
    <row r="465" spans="1:32" ht="36" customHeight="1">
      <c r="A465" s="351" t="s">
        <v>1</v>
      </c>
      <c r="B465" s="347" t="s">
        <v>295</v>
      </c>
      <c r="C465" s="347"/>
      <c r="D465" s="347"/>
      <c r="E465" s="347"/>
      <c r="F465" s="347"/>
      <c r="G465" s="347"/>
      <c r="H465" s="347"/>
      <c r="I465" s="347"/>
      <c r="J465" s="347"/>
      <c r="K465" s="347"/>
      <c r="L465" s="347"/>
      <c r="M465" s="347"/>
      <c r="N465" s="347"/>
      <c r="O465" s="347"/>
      <c r="P465" s="347"/>
      <c r="Q465" s="347"/>
      <c r="R465" s="347"/>
      <c r="S465" s="347"/>
      <c r="T465" s="347"/>
      <c r="U465" s="347"/>
      <c r="V465" s="347"/>
      <c r="W465" s="347"/>
      <c r="X465" s="347"/>
      <c r="Y465" s="325"/>
      <c r="Z465" s="326"/>
      <c r="AA465" s="327"/>
    </row>
    <row r="466" spans="1:32" ht="36" customHeight="1">
      <c r="A466" s="352"/>
      <c r="B466" s="347"/>
      <c r="C466" s="347"/>
      <c r="D466" s="347"/>
      <c r="E466" s="347"/>
      <c r="F466" s="347"/>
      <c r="G466" s="347"/>
      <c r="H466" s="347"/>
      <c r="I466" s="347"/>
      <c r="J466" s="347"/>
      <c r="K466" s="347"/>
      <c r="L466" s="347"/>
      <c r="M466" s="347"/>
      <c r="N466" s="347"/>
      <c r="O466" s="347"/>
      <c r="P466" s="347"/>
      <c r="Q466" s="347"/>
      <c r="R466" s="347"/>
      <c r="S466" s="347"/>
      <c r="T466" s="347"/>
      <c r="U466" s="347"/>
      <c r="V466" s="347"/>
      <c r="W466" s="347"/>
      <c r="X466" s="347"/>
      <c r="Y466" s="334"/>
      <c r="Z466" s="335"/>
      <c r="AA466" s="336"/>
    </row>
    <row r="467" spans="1:32" ht="30" customHeight="1">
      <c r="A467" s="351" t="s">
        <v>94</v>
      </c>
      <c r="B467" s="347" t="s">
        <v>273</v>
      </c>
      <c r="C467" s="347"/>
      <c r="D467" s="347"/>
      <c r="E467" s="347"/>
      <c r="F467" s="347"/>
      <c r="G467" s="347"/>
      <c r="H467" s="347"/>
      <c r="I467" s="347"/>
      <c r="J467" s="347"/>
      <c r="K467" s="347"/>
      <c r="L467" s="347"/>
      <c r="M467" s="347"/>
      <c r="N467" s="347"/>
      <c r="O467" s="347"/>
      <c r="P467" s="347"/>
      <c r="Q467" s="347"/>
      <c r="R467" s="347"/>
      <c r="S467" s="347"/>
      <c r="T467" s="347"/>
      <c r="U467" s="347"/>
      <c r="V467" s="347"/>
      <c r="W467" s="347"/>
      <c r="X467" s="347"/>
      <c r="Y467" s="325"/>
      <c r="Z467" s="326"/>
      <c r="AA467" s="327"/>
    </row>
    <row r="468" spans="1:32" ht="30" customHeight="1">
      <c r="A468" s="352"/>
      <c r="B468" s="347"/>
      <c r="C468" s="347"/>
      <c r="D468" s="347"/>
      <c r="E468" s="347"/>
      <c r="F468" s="347"/>
      <c r="G468" s="347"/>
      <c r="H468" s="347"/>
      <c r="I468" s="347"/>
      <c r="J468" s="347"/>
      <c r="K468" s="347"/>
      <c r="L468" s="347"/>
      <c r="M468" s="347"/>
      <c r="N468" s="347"/>
      <c r="O468" s="347"/>
      <c r="P468" s="347"/>
      <c r="Q468" s="347"/>
      <c r="R468" s="347"/>
      <c r="S468" s="347"/>
      <c r="T468" s="347"/>
      <c r="U468" s="347"/>
      <c r="V468" s="347"/>
      <c r="W468" s="347"/>
      <c r="X468" s="347"/>
      <c r="Y468" s="337"/>
      <c r="Z468" s="338"/>
      <c r="AA468" s="339"/>
    </row>
    <row r="469" spans="1:32" ht="12.75" customHeight="1">
      <c r="A469" s="59"/>
      <c r="B469" s="113"/>
      <c r="C469" s="114"/>
      <c r="D469" s="114"/>
      <c r="E469" s="114"/>
      <c r="F469" s="114"/>
      <c r="G469" s="114"/>
      <c r="H469" s="114"/>
      <c r="I469" s="5"/>
      <c r="J469" s="5"/>
      <c r="K469" s="5"/>
      <c r="L469" s="5"/>
      <c r="M469" s="5"/>
      <c r="N469" s="5"/>
      <c r="O469" s="5"/>
      <c r="P469" s="5"/>
      <c r="Q469" s="5"/>
      <c r="R469" s="5"/>
      <c r="S469" s="5"/>
      <c r="T469" s="5"/>
      <c r="U469" s="5"/>
      <c r="V469" s="5"/>
      <c r="W469" s="5"/>
      <c r="X469" s="290"/>
      <c r="Y469" s="290"/>
      <c r="Z469" s="290"/>
      <c r="AA469" s="5"/>
    </row>
    <row r="470" spans="1:32" s="64" customFormat="1" ht="20.149999999999999" customHeight="1">
      <c r="A470" s="16" t="s">
        <v>168</v>
      </c>
      <c r="B470" s="44"/>
      <c r="C470" s="63"/>
      <c r="D470" s="63"/>
      <c r="E470" s="63"/>
      <c r="F470" s="63"/>
      <c r="G470" s="63"/>
      <c r="H470" s="63"/>
      <c r="I470" s="63"/>
      <c r="Y470" s="60"/>
      <c r="Z470" s="60"/>
      <c r="AA470" s="300"/>
      <c r="AC470" s="1"/>
      <c r="AF470" s="1"/>
    </row>
    <row r="471" spans="1:32" ht="30" customHeight="1">
      <c r="A471" s="351" t="s">
        <v>22</v>
      </c>
      <c r="B471" s="355" t="s">
        <v>49</v>
      </c>
      <c r="C471" s="356"/>
      <c r="D471" s="356"/>
      <c r="E471" s="356"/>
      <c r="F471" s="356"/>
      <c r="G471" s="356"/>
      <c r="H471" s="356"/>
      <c r="I471" s="356"/>
      <c r="J471" s="356"/>
      <c r="K471" s="356"/>
      <c r="L471" s="356"/>
      <c r="M471" s="356"/>
      <c r="N471" s="356"/>
      <c r="O471" s="356"/>
      <c r="P471" s="356"/>
      <c r="Q471" s="356"/>
      <c r="R471" s="356"/>
      <c r="S471" s="356"/>
      <c r="T471" s="356"/>
      <c r="U471" s="356"/>
      <c r="V471" s="356"/>
      <c r="W471" s="356"/>
      <c r="X471" s="357"/>
      <c r="Y471" s="328"/>
      <c r="Z471" s="329"/>
      <c r="AA471" s="330"/>
    </row>
    <row r="472" spans="1:32" ht="30" customHeight="1">
      <c r="A472" s="384"/>
      <c r="B472" s="372"/>
      <c r="C472" s="373"/>
      <c r="D472" s="373"/>
      <c r="E472" s="373"/>
      <c r="F472" s="373"/>
      <c r="G472" s="373"/>
      <c r="H472" s="373"/>
      <c r="I472" s="373"/>
      <c r="J472" s="373"/>
      <c r="K472" s="373"/>
      <c r="L472" s="373"/>
      <c r="M472" s="373"/>
      <c r="N472" s="373"/>
      <c r="O472" s="373"/>
      <c r="P472" s="373"/>
      <c r="Q472" s="373"/>
      <c r="R472" s="373"/>
      <c r="S472" s="373"/>
      <c r="T472" s="373"/>
      <c r="U472" s="373"/>
      <c r="V472" s="373"/>
      <c r="W472" s="373"/>
      <c r="X472" s="374"/>
      <c r="Y472" s="331"/>
      <c r="Z472" s="332"/>
      <c r="AA472" s="333"/>
    </row>
    <row r="473" spans="1:32" s="66" customFormat="1" ht="15" customHeight="1">
      <c r="A473" s="384"/>
      <c r="B473" s="580" t="s">
        <v>56</v>
      </c>
      <c r="C473" s="581"/>
      <c r="D473" s="581"/>
      <c r="E473" s="581"/>
      <c r="F473" s="581"/>
      <c r="G473" s="581"/>
      <c r="H473" s="581"/>
      <c r="I473" s="581"/>
      <c r="J473" s="581"/>
      <c r="K473" s="581"/>
      <c r="L473" s="581"/>
      <c r="M473" s="581"/>
      <c r="N473" s="581"/>
      <c r="O473" s="581"/>
      <c r="P473" s="581"/>
      <c r="Q473" s="581"/>
      <c r="R473" s="581"/>
      <c r="S473" s="581"/>
      <c r="T473" s="581"/>
      <c r="U473" s="581"/>
      <c r="V473" s="581"/>
      <c r="W473" s="581"/>
      <c r="X473" s="582"/>
      <c r="Y473" s="331"/>
      <c r="Z473" s="332"/>
      <c r="AA473" s="333"/>
    </row>
    <row r="474" spans="1:32" ht="15" customHeight="1">
      <c r="A474" s="351" t="s">
        <v>23</v>
      </c>
      <c r="B474" s="355" t="s">
        <v>167</v>
      </c>
      <c r="C474" s="356"/>
      <c r="D474" s="356"/>
      <c r="E474" s="356"/>
      <c r="F474" s="356"/>
      <c r="G474" s="356"/>
      <c r="H474" s="356"/>
      <c r="I474" s="356"/>
      <c r="J474" s="356"/>
      <c r="K474" s="356"/>
      <c r="L474" s="356"/>
      <c r="M474" s="356"/>
      <c r="N474" s="356"/>
      <c r="O474" s="356"/>
      <c r="P474" s="356"/>
      <c r="Q474" s="356"/>
      <c r="R474" s="356"/>
      <c r="S474" s="356"/>
      <c r="T474" s="356"/>
      <c r="U474" s="356"/>
      <c r="V474" s="356"/>
      <c r="W474" s="356"/>
      <c r="X474" s="357"/>
      <c r="Y474" s="328"/>
      <c r="Z474" s="329"/>
      <c r="AA474" s="330"/>
    </row>
    <row r="475" spans="1:32" ht="15" customHeight="1">
      <c r="A475" s="352"/>
      <c r="B475" s="363"/>
      <c r="C475" s="364"/>
      <c r="D475" s="364"/>
      <c r="E475" s="364"/>
      <c r="F475" s="364"/>
      <c r="G475" s="364"/>
      <c r="H475" s="364"/>
      <c r="I475" s="364"/>
      <c r="J475" s="364"/>
      <c r="K475" s="364"/>
      <c r="L475" s="364"/>
      <c r="M475" s="364"/>
      <c r="N475" s="364"/>
      <c r="O475" s="364"/>
      <c r="P475" s="364"/>
      <c r="Q475" s="364"/>
      <c r="R475" s="364"/>
      <c r="S475" s="364"/>
      <c r="T475" s="364"/>
      <c r="U475" s="364"/>
      <c r="V475" s="364"/>
      <c r="W475" s="364"/>
      <c r="X475" s="365"/>
      <c r="Y475" s="343"/>
      <c r="Z475" s="344"/>
      <c r="AA475" s="345"/>
    </row>
    <row r="476" spans="1:32" ht="12.75" customHeight="1">
      <c r="A476" s="34"/>
      <c r="B476" s="59"/>
      <c r="C476" s="35"/>
      <c r="D476" s="35"/>
      <c r="E476" s="35"/>
      <c r="F476" s="35"/>
      <c r="G476" s="35"/>
      <c r="H476" s="35"/>
      <c r="I476" s="35"/>
      <c r="J476" s="35"/>
      <c r="K476" s="35"/>
      <c r="L476" s="35"/>
      <c r="M476" s="35"/>
      <c r="N476" s="35"/>
      <c r="O476" s="35"/>
      <c r="P476" s="35"/>
      <c r="Q476" s="35"/>
      <c r="R476" s="35"/>
      <c r="S476" s="35"/>
      <c r="T476" s="35"/>
      <c r="U476" s="35"/>
      <c r="V476" s="35"/>
      <c r="W476" s="35"/>
      <c r="X476" s="35"/>
      <c r="Y476" s="291"/>
      <c r="Z476" s="291"/>
      <c r="AA476" s="291"/>
    </row>
    <row r="477" spans="1:32" s="64" customFormat="1" ht="20.149999999999999" customHeight="1">
      <c r="A477" s="16" t="s">
        <v>169</v>
      </c>
      <c r="B477" s="63"/>
      <c r="C477" s="63"/>
      <c r="D477" s="63"/>
      <c r="E477" s="63"/>
      <c r="F477" s="63"/>
      <c r="G477" s="63"/>
      <c r="H477" s="63"/>
      <c r="X477" s="60"/>
      <c r="Y477" s="60"/>
      <c r="Z477" s="60"/>
    </row>
    <row r="478" spans="1:32" ht="15" customHeight="1">
      <c r="A478" s="351" t="s">
        <v>22</v>
      </c>
      <c r="B478" s="355" t="s">
        <v>170</v>
      </c>
      <c r="C478" s="356"/>
      <c r="D478" s="356"/>
      <c r="E478" s="356"/>
      <c r="F478" s="356"/>
      <c r="G478" s="356"/>
      <c r="H478" s="356"/>
      <c r="I478" s="356"/>
      <c r="J478" s="356"/>
      <c r="K478" s="356"/>
      <c r="L478" s="356"/>
      <c r="M478" s="356"/>
      <c r="N478" s="356"/>
      <c r="O478" s="356"/>
      <c r="P478" s="356"/>
      <c r="Q478" s="356"/>
      <c r="R478" s="356"/>
      <c r="S478" s="356"/>
      <c r="T478" s="356"/>
      <c r="U478" s="356"/>
      <c r="V478" s="356"/>
      <c r="W478" s="356"/>
      <c r="X478" s="357"/>
      <c r="Y478" s="328"/>
      <c r="Z478" s="329"/>
      <c r="AA478" s="330"/>
    </row>
    <row r="479" spans="1:32" ht="15" customHeight="1">
      <c r="A479" s="352"/>
      <c r="B479" s="363"/>
      <c r="C479" s="364"/>
      <c r="D479" s="364"/>
      <c r="E479" s="364"/>
      <c r="F479" s="364"/>
      <c r="G479" s="364"/>
      <c r="H479" s="364"/>
      <c r="I479" s="364"/>
      <c r="J479" s="364"/>
      <c r="K479" s="364"/>
      <c r="L479" s="364"/>
      <c r="M479" s="364"/>
      <c r="N479" s="364"/>
      <c r="O479" s="364"/>
      <c r="P479" s="364"/>
      <c r="Q479" s="364"/>
      <c r="R479" s="364"/>
      <c r="S479" s="364"/>
      <c r="T479" s="364"/>
      <c r="U479" s="364"/>
      <c r="V479" s="364"/>
      <c r="W479" s="364"/>
      <c r="X479" s="365"/>
      <c r="Y479" s="331"/>
      <c r="Z479" s="332"/>
      <c r="AA479" s="333"/>
    </row>
    <row r="480" spans="1:32" ht="12.75" customHeight="1">
      <c r="A480" s="59"/>
      <c r="B480" s="113"/>
      <c r="C480" s="114"/>
      <c r="D480" s="114"/>
      <c r="E480" s="114"/>
      <c r="F480" s="114"/>
      <c r="G480" s="114"/>
      <c r="H480" s="114"/>
      <c r="I480" s="5"/>
      <c r="J480" s="5"/>
      <c r="K480" s="5"/>
      <c r="L480" s="5"/>
      <c r="M480" s="5"/>
      <c r="N480" s="5"/>
      <c r="O480" s="5"/>
      <c r="P480" s="5"/>
      <c r="Q480" s="5"/>
      <c r="R480" s="5"/>
      <c r="S480" s="5"/>
      <c r="T480" s="5"/>
      <c r="U480" s="5"/>
      <c r="V480" s="5"/>
      <c r="W480" s="5"/>
      <c r="X480" s="290"/>
      <c r="Y480" s="290"/>
      <c r="Z480" s="290"/>
      <c r="AA480" s="5"/>
    </row>
    <row r="481" spans="1:32" s="64" customFormat="1" ht="20.149999999999999" customHeight="1">
      <c r="A481" s="16" t="s">
        <v>105</v>
      </c>
      <c r="B481" s="59"/>
      <c r="C481" s="63"/>
      <c r="D481" s="63"/>
      <c r="E481" s="63"/>
      <c r="F481" s="63"/>
      <c r="G481" s="63"/>
      <c r="H481" s="63"/>
      <c r="X481" s="60"/>
      <c r="Y481" s="60"/>
      <c r="Z481" s="60"/>
    </row>
    <row r="482" spans="1:32" ht="22.5" customHeight="1">
      <c r="A482" s="351" t="s">
        <v>22</v>
      </c>
      <c r="B482" s="355" t="s">
        <v>527</v>
      </c>
      <c r="C482" s="356"/>
      <c r="D482" s="356"/>
      <c r="E482" s="356"/>
      <c r="F482" s="356"/>
      <c r="G482" s="356"/>
      <c r="H482" s="356"/>
      <c r="I482" s="356"/>
      <c r="J482" s="356"/>
      <c r="K482" s="356"/>
      <c r="L482" s="356"/>
      <c r="M482" s="356"/>
      <c r="N482" s="356"/>
      <c r="O482" s="356"/>
      <c r="P482" s="356"/>
      <c r="Q482" s="356"/>
      <c r="R482" s="356"/>
      <c r="S482" s="356"/>
      <c r="T482" s="356"/>
      <c r="U482" s="356"/>
      <c r="V482" s="356"/>
      <c r="W482" s="356"/>
      <c r="X482" s="357"/>
      <c r="Y482" s="328"/>
      <c r="Z482" s="329"/>
      <c r="AA482" s="330"/>
    </row>
    <row r="483" spans="1:32" ht="22.5" customHeight="1">
      <c r="A483" s="352"/>
      <c r="B483" s="363"/>
      <c r="C483" s="364"/>
      <c r="D483" s="364"/>
      <c r="E483" s="364"/>
      <c r="F483" s="364"/>
      <c r="G483" s="364"/>
      <c r="H483" s="364"/>
      <c r="I483" s="364"/>
      <c r="J483" s="364"/>
      <c r="K483" s="364"/>
      <c r="L483" s="364"/>
      <c r="M483" s="364"/>
      <c r="N483" s="364"/>
      <c r="O483" s="364"/>
      <c r="P483" s="364"/>
      <c r="Q483" s="364"/>
      <c r="R483" s="364"/>
      <c r="S483" s="364"/>
      <c r="T483" s="364"/>
      <c r="U483" s="364"/>
      <c r="V483" s="364"/>
      <c r="W483" s="364"/>
      <c r="X483" s="365"/>
      <c r="Y483" s="343"/>
      <c r="Z483" s="344"/>
      <c r="AA483" s="345"/>
    </row>
    <row r="484" spans="1:32" ht="12.75" customHeight="1">
      <c r="A484" s="34"/>
      <c r="B484" s="59"/>
      <c r="C484" s="66"/>
      <c r="D484" s="34"/>
      <c r="E484" s="34"/>
      <c r="F484" s="34"/>
      <c r="G484" s="34"/>
      <c r="H484" s="34"/>
      <c r="I484" s="34"/>
      <c r="Y484" s="291"/>
      <c r="Z484" s="291"/>
      <c r="AA484" s="291"/>
    </row>
    <row r="485" spans="1:32" s="64" customFormat="1" ht="20.149999999999999" customHeight="1">
      <c r="A485" s="16" t="s">
        <v>106</v>
      </c>
      <c r="B485" s="44"/>
      <c r="C485" s="63"/>
      <c r="D485" s="63"/>
      <c r="E485" s="63"/>
      <c r="F485" s="63"/>
      <c r="G485" s="63"/>
      <c r="H485" s="63"/>
      <c r="I485" s="63"/>
      <c r="Y485" s="60"/>
      <c r="Z485" s="60"/>
      <c r="AA485" s="60"/>
      <c r="AC485" s="1"/>
      <c r="AF485" s="1"/>
    </row>
    <row r="486" spans="1:32" s="48" customFormat="1" ht="15" customHeight="1">
      <c r="A486" s="351" t="s">
        <v>1</v>
      </c>
      <c r="B486" s="347" t="s">
        <v>102</v>
      </c>
      <c r="C486" s="347"/>
      <c r="D486" s="347"/>
      <c r="E486" s="347"/>
      <c r="F486" s="347"/>
      <c r="G486" s="347"/>
      <c r="H486" s="347"/>
      <c r="I486" s="347"/>
      <c r="J486" s="347"/>
      <c r="K486" s="347"/>
      <c r="L486" s="347"/>
      <c r="M486" s="347"/>
      <c r="N486" s="347"/>
      <c r="O486" s="347"/>
      <c r="P486" s="347"/>
      <c r="Q486" s="347"/>
      <c r="R486" s="347"/>
      <c r="S486" s="347"/>
      <c r="T486" s="347"/>
      <c r="U486" s="347"/>
      <c r="V486" s="347"/>
      <c r="W486" s="347"/>
      <c r="X486" s="347"/>
      <c r="Y486" s="328"/>
      <c r="Z486" s="329"/>
      <c r="AA486" s="330"/>
      <c r="AB486" s="297"/>
    </row>
    <row r="487" spans="1:32" s="48" customFormat="1" ht="15" customHeight="1">
      <c r="A487" s="352"/>
      <c r="B487" s="347"/>
      <c r="C487" s="347"/>
      <c r="D487" s="347"/>
      <c r="E487" s="347"/>
      <c r="F487" s="347"/>
      <c r="G487" s="347"/>
      <c r="H487" s="347"/>
      <c r="I487" s="347"/>
      <c r="J487" s="347"/>
      <c r="K487" s="347"/>
      <c r="L487" s="347"/>
      <c r="M487" s="347"/>
      <c r="N487" s="347"/>
      <c r="O487" s="347"/>
      <c r="P487" s="347"/>
      <c r="Q487" s="347"/>
      <c r="R487" s="347"/>
      <c r="S487" s="347"/>
      <c r="T487" s="347"/>
      <c r="U487" s="347"/>
      <c r="V487" s="347"/>
      <c r="W487" s="347"/>
      <c r="X487" s="347"/>
      <c r="Y487" s="343"/>
      <c r="Z487" s="344"/>
      <c r="AA487" s="345"/>
      <c r="AB487" s="297"/>
    </row>
    <row r="488" spans="1:32" s="48" customFormat="1" ht="15" customHeight="1">
      <c r="A488" s="351" t="s">
        <v>94</v>
      </c>
      <c r="B488" s="347" t="s">
        <v>345</v>
      </c>
      <c r="C488" s="347"/>
      <c r="D488" s="347"/>
      <c r="E488" s="347"/>
      <c r="F488" s="347"/>
      <c r="G488" s="347"/>
      <c r="H488" s="347"/>
      <c r="I488" s="347"/>
      <c r="J488" s="347"/>
      <c r="K488" s="347"/>
      <c r="L488" s="347"/>
      <c r="M488" s="347"/>
      <c r="N488" s="347"/>
      <c r="O488" s="347"/>
      <c r="P488" s="347"/>
      <c r="Q488" s="347"/>
      <c r="R488" s="347"/>
      <c r="S488" s="347"/>
      <c r="T488" s="347"/>
      <c r="U488" s="347"/>
      <c r="V488" s="347"/>
      <c r="W488" s="347"/>
      <c r="X488" s="347"/>
      <c r="Y488" s="328"/>
      <c r="Z488" s="329"/>
      <c r="AA488" s="330"/>
      <c r="AB488" s="297"/>
    </row>
    <row r="489" spans="1:32" s="48" customFormat="1" ht="15" customHeight="1">
      <c r="A489" s="352"/>
      <c r="B489" s="347"/>
      <c r="C489" s="347"/>
      <c r="D489" s="347"/>
      <c r="E489" s="347"/>
      <c r="F489" s="347"/>
      <c r="G489" s="347"/>
      <c r="H489" s="347"/>
      <c r="I489" s="347"/>
      <c r="J489" s="347"/>
      <c r="K489" s="347"/>
      <c r="L489" s="347"/>
      <c r="M489" s="347"/>
      <c r="N489" s="347"/>
      <c r="O489" s="347"/>
      <c r="P489" s="347"/>
      <c r="Q489" s="347"/>
      <c r="R489" s="347"/>
      <c r="S489" s="347"/>
      <c r="T489" s="347"/>
      <c r="U489" s="347"/>
      <c r="V489" s="347"/>
      <c r="W489" s="347"/>
      <c r="X489" s="347"/>
      <c r="Y489" s="343"/>
      <c r="Z489" s="344"/>
      <c r="AA489" s="345"/>
      <c r="AB489" s="297"/>
    </row>
    <row r="490" spans="1:32" s="48" customFormat="1" ht="15" customHeight="1">
      <c r="A490" s="351" t="s">
        <v>99</v>
      </c>
      <c r="B490" s="347" t="s">
        <v>43</v>
      </c>
      <c r="C490" s="347"/>
      <c r="D490" s="347"/>
      <c r="E490" s="347"/>
      <c r="F490" s="347"/>
      <c r="G490" s="347"/>
      <c r="H490" s="347"/>
      <c r="I490" s="347"/>
      <c r="J490" s="347"/>
      <c r="K490" s="347"/>
      <c r="L490" s="347"/>
      <c r="M490" s="347"/>
      <c r="N490" s="347"/>
      <c r="O490" s="347"/>
      <c r="P490" s="347"/>
      <c r="Q490" s="347"/>
      <c r="R490" s="347"/>
      <c r="S490" s="347"/>
      <c r="T490" s="347"/>
      <c r="U490" s="347"/>
      <c r="V490" s="347"/>
      <c r="W490" s="347"/>
      <c r="X490" s="347"/>
      <c r="Y490" s="328"/>
      <c r="Z490" s="329"/>
      <c r="AA490" s="330"/>
      <c r="AB490" s="308"/>
    </row>
    <row r="491" spans="1:32" s="48" customFormat="1" ht="15" customHeight="1">
      <c r="A491" s="352"/>
      <c r="B491" s="347"/>
      <c r="C491" s="347"/>
      <c r="D491" s="347"/>
      <c r="E491" s="347"/>
      <c r="F491" s="347"/>
      <c r="G491" s="347"/>
      <c r="H491" s="347"/>
      <c r="I491" s="347"/>
      <c r="J491" s="347"/>
      <c r="K491" s="347"/>
      <c r="L491" s="347"/>
      <c r="M491" s="347"/>
      <c r="N491" s="347"/>
      <c r="O491" s="347"/>
      <c r="P491" s="347"/>
      <c r="Q491" s="347"/>
      <c r="R491" s="347"/>
      <c r="S491" s="347"/>
      <c r="T491" s="347"/>
      <c r="U491" s="347"/>
      <c r="V491" s="347"/>
      <c r="W491" s="347"/>
      <c r="X491" s="347"/>
      <c r="Y491" s="343"/>
      <c r="Z491" s="344"/>
      <c r="AA491" s="345"/>
      <c r="AB491" s="309"/>
    </row>
    <row r="492" spans="1:32" s="48" customFormat="1" ht="15" customHeight="1">
      <c r="A492" s="351" t="s">
        <v>7</v>
      </c>
      <c r="B492" s="347" t="s">
        <v>346</v>
      </c>
      <c r="C492" s="347"/>
      <c r="D492" s="347"/>
      <c r="E492" s="347"/>
      <c r="F492" s="347"/>
      <c r="G492" s="347"/>
      <c r="H492" s="347"/>
      <c r="I492" s="347"/>
      <c r="J492" s="347"/>
      <c r="K492" s="347"/>
      <c r="L492" s="347"/>
      <c r="M492" s="347"/>
      <c r="N492" s="347"/>
      <c r="O492" s="347"/>
      <c r="P492" s="347"/>
      <c r="Q492" s="347"/>
      <c r="R492" s="347"/>
      <c r="S492" s="347"/>
      <c r="T492" s="347"/>
      <c r="U492" s="347"/>
      <c r="V492" s="347"/>
      <c r="W492" s="347"/>
      <c r="X492" s="347"/>
      <c r="Y492" s="355"/>
      <c r="Z492" s="356"/>
      <c r="AA492" s="357"/>
    </row>
    <row r="493" spans="1:32" s="48" customFormat="1" ht="15" customHeight="1">
      <c r="A493" s="352"/>
      <c r="B493" s="347"/>
      <c r="C493" s="347"/>
      <c r="D493" s="347"/>
      <c r="E493" s="347"/>
      <c r="F493" s="347"/>
      <c r="G493" s="347"/>
      <c r="H493" s="347"/>
      <c r="I493" s="347"/>
      <c r="J493" s="347"/>
      <c r="K493" s="347"/>
      <c r="L493" s="347"/>
      <c r="M493" s="347"/>
      <c r="N493" s="347"/>
      <c r="O493" s="347"/>
      <c r="P493" s="347"/>
      <c r="Q493" s="347"/>
      <c r="R493" s="347"/>
      <c r="S493" s="347"/>
      <c r="T493" s="347"/>
      <c r="U493" s="347"/>
      <c r="V493" s="347"/>
      <c r="W493" s="347"/>
      <c r="X493" s="347"/>
      <c r="Y493" s="363"/>
      <c r="Z493" s="364"/>
      <c r="AA493" s="365"/>
    </row>
    <row r="494" spans="1:32" s="48" customFormat="1" ht="25.5" customHeight="1">
      <c r="B494" s="115"/>
      <c r="C494" s="116"/>
      <c r="D494" s="116"/>
      <c r="E494" s="116"/>
      <c r="F494" s="116"/>
      <c r="G494" s="116"/>
      <c r="H494" s="116"/>
      <c r="I494" s="116"/>
      <c r="J494" s="116"/>
      <c r="K494" s="116"/>
      <c r="L494" s="116"/>
      <c r="M494" s="116"/>
      <c r="N494" s="116"/>
      <c r="O494" s="116"/>
      <c r="P494" s="116"/>
      <c r="Q494" s="116"/>
      <c r="R494" s="116"/>
      <c r="S494" s="116"/>
      <c r="T494" s="116"/>
      <c r="U494" s="116"/>
      <c r="V494" s="116"/>
      <c r="W494" s="116"/>
      <c r="X494" s="116"/>
      <c r="Y494" s="116"/>
      <c r="Z494" s="116"/>
      <c r="AA494" s="116"/>
    </row>
    <row r="495" spans="1:32" s="118" customFormat="1" ht="24" customHeight="1">
      <c r="A495" s="117" t="s">
        <v>717</v>
      </c>
      <c r="B495" s="117"/>
      <c r="C495" s="117"/>
      <c r="D495" s="117"/>
    </row>
    <row r="496" spans="1:32" s="118" customFormat="1" ht="12.75" customHeight="1">
      <c r="A496" s="117"/>
      <c r="B496" s="117"/>
      <c r="C496" s="117"/>
      <c r="D496" s="117"/>
    </row>
    <row r="497" spans="1:27" s="12" customFormat="1" ht="19.5" customHeight="1">
      <c r="A497" s="16" t="s">
        <v>50</v>
      </c>
      <c r="B497" s="119"/>
      <c r="C497" s="119"/>
      <c r="D497" s="119"/>
      <c r="E497" s="40"/>
      <c r="F497" s="40"/>
      <c r="G497" s="40"/>
      <c r="H497" s="40"/>
      <c r="I497" s="40"/>
      <c r="J497" s="40"/>
      <c r="K497" s="40"/>
      <c r="L497" s="40"/>
      <c r="M497" s="40"/>
      <c r="N497" s="40"/>
      <c r="O497" s="40"/>
      <c r="P497" s="40"/>
      <c r="Q497" s="40"/>
      <c r="R497" s="40"/>
      <c r="S497" s="40"/>
      <c r="T497" s="40"/>
      <c r="U497" s="40"/>
      <c r="V497" s="40"/>
      <c r="W497" s="40"/>
      <c r="X497" s="40"/>
      <c r="Y497" s="40"/>
      <c r="Z497" s="40"/>
      <c r="AA497" s="40"/>
    </row>
    <row r="498" spans="1:27" s="12" customFormat="1" ht="15" customHeight="1">
      <c r="A498" s="351" t="s">
        <v>22</v>
      </c>
      <c r="B498" s="347" t="s">
        <v>296</v>
      </c>
      <c r="C498" s="347"/>
      <c r="D498" s="347"/>
      <c r="E498" s="347"/>
      <c r="F498" s="347"/>
      <c r="G498" s="347"/>
      <c r="H498" s="347"/>
      <c r="I498" s="347"/>
      <c r="J498" s="347"/>
      <c r="K498" s="347"/>
      <c r="L498" s="347"/>
      <c r="M498" s="347"/>
      <c r="N498" s="347"/>
      <c r="O498" s="347"/>
      <c r="P498" s="347"/>
      <c r="Q498" s="347"/>
      <c r="R498" s="347"/>
      <c r="S498" s="347"/>
      <c r="T498" s="347"/>
      <c r="U498" s="347"/>
      <c r="V498" s="347"/>
      <c r="W498" s="347"/>
      <c r="X498" s="347"/>
      <c r="Y498" s="325"/>
      <c r="Z498" s="326"/>
      <c r="AA498" s="327"/>
    </row>
    <row r="499" spans="1:27" s="12" customFormat="1" ht="15" customHeight="1">
      <c r="A499" s="352"/>
      <c r="B499" s="347"/>
      <c r="C499" s="347"/>
      <c r="D499" s="347"/>
      <c r="E499" s="347"/>
      <c r="F499" s="347"/>
      <c r="G499" s="347"/>
      <c r="H499" s="347"/>
      <c r="I499" s="347"/>
      <c r="J499" s="347"/>
      <c r="K499" s="347"/>
      <c r="L499" s="347"/>
      <c r="M499" s="347"/>
      <c r="N499" s="347"/>
      <c r="O499" s="347"/>
      <c r="P499" s="347"/>
      <c r="Q499" s="347"/>
      <c r="R499" s="347"/>
      <c r="S499" s="347"/>
      <c r="T499" s="347"/>
      <c r="U499" s="347"/>
      <c r="V499" s="347"/>
      <c r="W499" s="347"/>
      <c r="X499" s="347"/>
      <c r="Y499" s="337"/>
      <c r="Z499" s="338"/>
      <c r="AA499" s="339"/>
    </row>
    <row r="500" spans="1:27" s="12" customFormat="1" ht="12.75" customHeight="1">
      <c r="A500" s="119"/>
      <c r="B500" s="119"/>
      <c r="C500" s="119"/>
      <c r="D500" s="119"/>
      <c r="E500" s="40"/>
      <c r="F500" s="40"/>
      <c r="G500" s="40"/>
      <c r="H500" s="40"/>
      <c r="I500" s="40"/>
      <c r="J500" s="40"/>
      <c r="K500" s="40"/>
      <c r="L500" s="40"/>
      <c r="M500" s="40"/>
      <c r="N500" s="40"/>
      <c r="O500" s="40"/>
      <c r="P500" s="40"/>
      <c r="Q500" s="40"/>
      <c r="R500" s="40"/>
      <c r="S500" s="40"/>
      <c r="T500" s="40"/>
      <c r="U500" s="40"/>
      <c r="V500" s="40"/>
      <c r="W500" s="40"/>
      <c r="X500" s="40"/>
      <c r="Y500" s="40"/>
      <c r="Z500" s="40"/>
      <c r="AA500" s="40"/>
    </row>
    <row r="501" spans="1:27" s="64" customFormat="1" ht="20.149999999999999" customHeight="1">
      <c r="A501" s="16" t="s">
        <v>109</v>
      </c>
      <c r="B501" s="62"/>
      <c r="C501" s="63"/>
      <c r="D501" s="63"/>
      <c r="E501" s="63"/>
      <c r="F501" s="63"/>
      <c r="G501" s="63"/>
      <c r="H501" s="63"/>
      <c r="I501" s="63"/>
      <c r="Y501" s="60"/>
      <c r="Z501" s="60"/>
      <c r="AA501" s="60"/>
    </row>
    <row r="502" spans="1:27" s="64" customFormat="1" ht="20.149999999999999" customHeight="1">
      <c r="A502" s="120" t="s">
        <v>3</v>
      </c>
      <c r="C502" s="63"/>
      <c r="D502" s="63"/>
      <c r="E502" s="63"/>
      <c r="F502" s="63"/>
      <c r="G502" s="63"/>
      <c r="H502" s="63"/>
      <c r="I502" s="63"/>
      <c r="Y502" s="60"/>
      <c r="Z502" s="60"/>
      <c r="AA502" s="300"/>
    </row>
    <row r="503" spans="1:27" ht="45" customHeight="1">
      <c r="A503" s="292" t="s">
        <v>22</v>
      </c>
      <c r="B503" s="324" t="s">
        <v>718</v>
      </c>
      <c r="C503" s="324"/>
      <c r="D503" s="324"/>
      <c r="E503" s="324"/>
      <c r="F503" s="324"/>
      <c r="G503" s="324"/>
      <c r="H503" s="324"/>
      <c r="I503" s="324"/>
      <c r="J503" s="324"/>
      <c r="K503" s="324"/>
      <c r="L503" s="324"/>
      <c r="M503" s="324"/>
      <c r="N503" s="324"/>
      <c r="O503" s="324"/>
      <c r="P503" s="324"/>
      <c r="Q503" s="324"/>
      <c r="R503" s="324"/>
      <c r="S503" s="324"/>
      <c r="T503" s="324"/>
      <c r="U503" s="324"/>
      <c r="V503" s="324"/>
      <c r="W503" s="324"/>
      <c r="X503" s="324"/>
      <c r="Y503" s="325"/>
      <c r="Z503" s="326"/>
      <c r="AA503" s="327"/>
    </row>
    <row r="504" spans="1:27" ht="22.5" customHeight="1">
      <c r="A504" s="351" t="s">
        <v>94</v>
      </c>
      <c r="B504" s="324" t="s">
        <v>242</v>
      </c>
      <c r="C504" s="324"/>
      <c r="D504" s="324"/>
      <c r="E504" s="324"/>
      <c r="F504" s="324"/>
      <c r="G504" s="324"/>
      <c r="H504" s="324"/>
      <c r="I504" s="324"/>
      <c r="J504" s="324"/>
      <c r="K504" s="324"/>
      <c r="L504" s="324"/>
      <c r="M504" s="324"/>
      <c r="N504" s="324"/>
      <c r="O504" s="324"/>
      <c r="P504" s="324"/>
      <c r="Q504" s="324"/>
      <c r="R504" s="324"/>
      <c r="S504" s="324"/>
      <c r="T504" s="324"/>
      <c r="U504" s="324"/>
      <c r="V504" s="324"/>
      <c r="W504" s="324"/>
      <c r="X504" s="324"/>
      <c r="Y504" s="325"/>
      <c r="Z504" s="326"/>
      <c r="AA504" s="327"/>
    </row>
    <row r="505" spans="1:27" ht="22.5" customHeight="1">
      <c r="A505" s="352"/>
      <c r="B505" s="324"/>
      <c r="C505" s="324"/>
      <c r="D505" s="324"/>
      <c r="E505" s="324"/>
      <c r="F505" s="324"/>
      <c r="G505" s="324"/>
      <c r="H505" s="324"/>
      <c r="I505" s="324"/>
      <c r="J505" s="324"/>
      <c r="K505" s="324"/>
      <c r="L505" s="324"/>
      <c r="M505" s="324"/>
      <c r="N505" s="324"/>
      <c r="O505" s="324"/>
      <c r="P505" s="324"/>
      <c r="Q505" s="324"/>
      <c r="R505" s="324"/>
      <c r="S505" s="324"/>
      <c r="T505" s="324"/>
      <c r="U505" s="324"/>
      <c r="V505" s="324"/>
      <c r="W505" s="324"/>
      <c r="X505" s="324"/>
      <c r="Y505" s="337"/>
      <c r="Z505" s="338"/>
      <c r="AA505" s="339"/>
    </row>
    <row r="506" spans="1:27" ht="15" customHeight="1">
      <c r="A506" s="351" t="s">
        <v>24</v>
      </c>
      <c r="B506" s="324" t="s">
        <v>728</v>
      </c>
      <c r="C506" s="324"/>
      <c r="D506" s="324"/>
      <c r="E506" s="324"/>
      <c r="F506" s="324"/>
      <c r="G506" s="324"/>
      <c r="H506" s="324"/>
      <c r="I506" s="324"/>
      <c r="J506" s="324"/>
      <c r="K506" s="324"/>
      <c r="L506" s="324"/>
      <c r="M506" s="324"/>
      <c r="N506" s="324"/>
      <c r="O506" s="324"/>
      <c r="P506" s="324"/>
      <c r="Q506" s="324"/>
      <c r="R506" s="324"/>
      <c r="S506" s="324"/>
      <c r="T506" s="324"/>
      <c r="U506" s="324"/>
      <c r="V506" s="324"/>
      <c r="W506" s="324"/>
      <c r="X506" s="324"/>
      <c r="Y506" s="325"/>
      <c r="Z506" s="326"/>
      <c r="AA506" s="327"/>
    </row>
    <row r="507" spans="1:27" ht="15" customHeight="1">
      <c r="A507" s="352"/>
      <c r="B507" s="324"/>
      <c r="C507" s="324"/>
      <c r="D507" s="324"/>
      <c r="E507" s="324"/>
      <c r="F507" s="324"/>
      <c r="G507" s="324"/>
      <c r="H507" s="324"/>
      <c r="I507" s="324"/>
      <c r="J507" s="324"/>
      <c r="K507" s="324"/>
      <c r="L507" s="324"/>
      <c r="M507" s="324"/>
      <c r="N507" s="324"/>
      <c r="O507" s="324"/>
      <c r="P507" s="324"/>
      <c r="Q507" s="324"/>
      <c r="R507" s="324"/>
      <c r="S507" s="324"/>
      <c r="T507" s="324"/>
      <c r="U507" s="324"/>
      <c r="V507" s="324"/>
      <c r="W507" s="324"/>
      <c r="X507" s="324"/>
      <c r="Y507" s="337"/>
      <c r="Z507" s="338"/>
      <c r="AA507" s="339"/>
    </row>
    <row r="508" spans="1:27" ht="22.5" customHeight="1">
      <c r="A508" s="351" t="s">
        <v>7</v>
      </c>
      <c r="B508" s="324" t="s">
        <v>171</v>
      </c>
      <c r="C508" s="324"/>
      <c r="D508" s="324"/>
      <c r="E508" s="324"/>
      <c r="F508" s="324"/>
      <c r="G508" s="324"/>
      <c r="H508" s="324"/>
      <c r="I508" s="324"/>
      <c r="J508" s="324"/>
      <c r="K508" s="324"/>
      <c r="L508" s="324"/>
      <c r="M508" s="324"/>
      <c r="N508" s="324"/>
      <c r="O508" s="324"/>
      <c r="P508" s="324"/>
      <c r="Q508" s="324"/>
      <c r="R508" s="324"/>
      <c r="S508" s="324"/>
      <c r="T508" s="324"/>
      <c r="U508" s="324"/>
      <c r="V508" s="324"/>
      <c r="W508" s="324"/>
      <c r="X508" s="324"/>
      <c r="Y508" s="325"/>
      <c r="Z508" s="326"/>
      <c r="AA508" s="327"/>
    </row>
    <row r="509" spans="1:27" ht="22.5" customHeight="1">
      <c r="A509" s="352"/>
      <c r="B509" s="324"/>
      <c r="C509" s="324"/>
      <c r="D509" s="324"/>
      <c r="E509" s="324"/>
      <c r="F509" s="324"/>
      <c r="G509" s="324"/>
      <c r="H509" s="324"/>
      <c r="I509" s="324"/>
      <c r="J509" s="324"/>
      <c r="K509" s="324"/>
      <c r="L509" s="324"/>
      <c r="M509" s="324"/>
      <c r="N509" s="324"/>
      <c r="O509" s="324"/>
      <c r="P509" s="324"/>
      <c r="Q509" s="324"/>
      <c r="R509" s="324"/>
      <c r="S509" s="324"/>
      <c r="T509" s="324"/>
      <c r="U509" s="324"/>
      <c r="V509" s="324"/>
      <c r="W509" s="324"/>
      <c r="X509" s="324"/>
      <c r="Y509" s="334"/>
      <c r="Z509" s="335"/>
      <c r="AA509" s="336"/>
    </row>
    <row r="510" spans="1:27" ht="30" customHeight="1">
      <c r="A510" s="351" t="s">
        <v>26</v>
      </c>
      <c r="B510" s="324" t="s">
        <v>172</v>
      </c>
      <c r="C510" s="324"/>
      <c r="D510" s="324"/>
      <c r="E510" s="324"/>
      <c r="F510" s="324"/>
      <c r="G510" s="324"/>
      <c r="H510" s="324"/>
      <c r="I510" s="324"/>
      <c r="J510" s="324"/>
      <c r="K510" s="324"/>
      <c r="L510" s="324"/>
      <c r="M510" s="324"/>
      <c r="N510" s="324"/>
      <c r="O510" s="324"/>
      <c r="P510" s="324"/>
      <c r="Q510" s="324"/>
      <c r="R510" s="324"/>
      <c r="S510" s="324"/>
      <c r="T510" s="324"/>
      <c r="U510" s="324"/>
      <c r="V510" s="324"/>
      <c r="W510" s="324"/>
      <c r="X510" s="324"/>
      <c r="Y510" s="325"/>
      <c r="Z510" s="326"/>
      <c r="AA510" s="327"/>
    </row>
    <row r="511" spans="1:27" ht="30" customHeight="1">
      <c r="A511" s="352"/>
      <c r="B511" s="324"/>
      <c r="C511" s="324"/>
      <c r="D511" s="324"/>
      <c r="E511" s="324"/>
      <c r="F511" s="324"/>
      <c r="G511" s="324"/>
      <c r="H511" s="324"/>
      <c r="I511" s="324"/>
      <c r="J511" s="324"/>
      <c r="K511" s="324"/>
      <c r="L511" s="324"/>
      <c r="M511" s="324"/>
      <c r="N511" s="324"/>
      <c r="O511" s="324"/>
      <c r="P511" s="324"/>
      <c r="Q511" s="324"/>
      <c r="R511" s="324"/>
      <c r="S511" s="324"/>
      <c r="T511" s="324"/>
      <c r="U511" s="324"/>
      <c r="V511" s="324"/>
      <c r="W511" s="324"/>
      <c r="X511" s="324"/>
      <c r="Y511" s="334"/>
      <c r="Z511" s="335"/>
      <c r="AA511" s="336"/>
    </row>
    <row r="512" spans="1:27" ht="15" customHeight="1">
      <c r="A512" s="351" t="s">
        <v>93</v>
      </c>
      <c r="B512" s="586" t="s">
        <v>528</v>
      </c>
      <c r="C512" s="587"/>
      <c r="D512" s="587"/>
      <c r="E512" s="587"/>
      <c r="F512" s="587"/>
      <c r="G512" s="587"/>
      <c r="H512" s="587"/>
      <c r="I512" s="587"/>
      <c r="J512" s="587"/>
      <c r="K512" s="587"/>
      <c r="L512" s="587"/>
      <c r="M512" s="587"/>
      <c r="N512" s="587"/>
      <c r="O512" s="587"/>
      <c r="P512" s="587"/>
      <c r="Q512" s="587"/>
      <c r="R512" s="587"/>
      <c r="S512" s="587"/>
      <c r="T512" s="587"/>
      <c r="U512" s="587"/>
      <c r="V512" s="587"/>
      <c r="W512" s="587"/>
      <c r="X512" s="588"/>
      <c r="Y512" s="325"/>
      <c r="Z512" s="326"/>
      <c r="AA512" s="327"/>
    </row>
    <row r="513" spans="1:27" ht="15" customHeight="1">
      <c r="A513" s="384"/>
      <c r="B513" s="586"/>
      <c r="C513" s="587"/>
      <c r="D513" s="587"/>
      <c r="E513" s="587"/>
      <c r="F513" s="587"/>
      <c r="G513" s="587"/>
      <c r="H513" s="587"/>
      <c r="I513" s="587"/>
      <c r="J513" s="587"/>
      <c r="K513" s="587"/>
      <c r="L513" s="587"/>
      <c r="M513" s="587"/>
      <c r="N513" s="587"/>
      <c r="O513" s="587"/>
      <c r="P513" s="587"/>
      <c r="Q513" s="587"/>
      <c r="R513" s="587"/>
      <c r="S513" s="587"/>
      <c r="T513" s="587"/>
      <c r="U513" s="587"/>
      <c r="V513" s="587"/>
      <c r="W513" s="587"/>
      <c r="X513" s="588"/>
      <c r="Y513" s="334"/>
      <c r="Z513" s="335"/>
      <c r="AA513" s="336"/>
    </row>
    <row r="514" spans="1:27" s="66" customFormat="1" ht="13.5" customHeight="1">
      <c r="A514" s="384"/>
      <c r="B514" s="121" t="s">
        <v>188</v>
      </c>
      <c r="C514" s="122" t="s">
        <v>237</v>
      </c>
      <c r="D514" s="123"/>
      <c r="E514" s="123"/>
      <c r="F514" s="123"/>
      <c r="G514" s="123"/>
      <c r="H514" s="123"/>
      <c r="I514" s="123"/>
      <c r="J514" s="122"/>
      <c r="K514" s="122"/>
      <c r="L514" s="122"/>
      <c r="M514" s="122"/>
      <c r="N514" s="122"/>
      <c r="O514" s="122"/>
      <c r="P514" s="122"/>
      <c r="Q514" s="122"/>
      <c r="R514" s="122"/>
      <c r="S514" s="122"/>
      <c r="T514" s="122"/>
      <c r="U514" s="122"/>
      <c r="V514" s="122"/>
      <c r="W514" s="122"/>
      <c r="X514" s="122"/>
      <c r="Y514" s="334"/>
      <c r="Z514" s="335"/>
      <c r="AA514" s="336"/>
    </row>
    <row r="515" spans="1:27" s="66" customFormat="1" ht="13.5" customHeight="1">
      <c r="A515" s="384"/>
      <c r="B515" s="121" t="s">
        <v>236</v>
      </c>
      <c r="C515" s="122" t="s">
        <v>238</v>
      </c>
      <c r="D515" s="123"/>
      <c r="E515" s="123"/>
      <c r="F515" s="123"/>
      <c r="G515" s="123"/>
      <c r="H515" s="123"/>
      <c r="I515" s="123"/>
      <c r="J515" s="122"/>
      <c r="K515" s="122"/>
      <c r="L515" s="122"/>
      <c r="M515" s="122"/>
      <c r="N515" s="122"/>
      <c r="O515" s="122"/>
      <c r="P515" s="122"/>
      <c r="Q515" s="122"/>
      <c r="R515" s="122"/>
      <c r="S515" s="122"/>
      <c r="T515" s="122"/>
      <c r="U515" s="122"/>
      <c r="V515" s="122"/>
      <c r="W515" s="122"/>
      <c r="X515" s="122"/>
      <c r="Y515" s="334"/>
      <c r="Z515" s="335"/>
      <c r="AA515" s="336"/>
    </row>
    <row r="516" spans="1:27" s="66" customFormat="1" ht="13.5" customHeight="1">
      <c r="A516" s="384"/>
      <c r="B516" s="121" t="s">
        <v>188</v>
      </c>
      <c r="C516" s="122" t="s">
        <v>239</v>
      </c>
      <c r="D516" s="123"/>
      <c r="E516" s="123"/>
      <c r="F516" s="123"/>
      <c r="G516" s="123"/>
      <c r="H516" s="123"/>
      <c r="I516" s="123"/>
      <c r="J516" s="122"/>
      <c r="K516" s="122"/>
      <c r="L516" s="122"/>
      <c r="M516" s="122"/>
      <c r="N516" s="122"/>
      <c r="O516" s="122"/>
      <c r="P516" s="122"/>
      <c r="Q516" s="122"/>
      <c r="R516" s="122"/>
      <c r="S516" s="122"/>
      <c r="T516" s="122"/>
      <c r="U516" s="122"/>
      <c r="V516" s="122"/>
      <c r="W516" s="122"/>
      <c r="X516" s="122"/>
      <c r="Y516" s="334"/>
      <c r="Z516" s="335"/>
      <c r="AA516" s="336"/>
    </row>
    <row r="517" spans="1:27" s="66" customFormat="1" ht="13.5" customHeight="1">
      <c r="A517" s="384"/>
      <c r="B517" s="121" t="s">
        <v>236</v>
      </c>
      <c r="C517" s="122" t="s">
        <v>240</v>
      </c>
      <c r="D517" s="123"/>
      <c r="E517" s="123"/>
      <c r="F517" s="123"/>
      <c r="G517" s="123"/>
      <c r="H517" s="123"/>
      <c r="I517" s="123"/>
      <c r="J517" s="122"/>
      <c r="K517" s="122"/>
      <c r="L517" s="122"/>
      <c r="M517" s="122"/>
      <c r="N517" s="122"/>
      <c r="O517" s="122"/>
      <c r="P517" s="122"/>
      <c r="Q517" s="122"/>
      <c r="R517" s="122"/>
      <c r="S517" s="122"/>
      <c r="T517" s="122"/>
      <c r="U517" s="122"/>
      <c r="V517" s="122"/>
      <c r="W517" s="122"/>
      <c r="X517" s="122"/>
      <c r="Y517" s="334"/>
      <c r="Z517" s="335"/>
      <c r="AA517" s="336"/>
    </row>
    <row r="518" spans="1:27" s="66" customFormat="1" ht="13.5" customHeight="1">
      <c r="A518" s="384"/>
      <c r="B518" s="121" t="s">
        <v>188</v>
      </c>
      <c r="C518" s="122" t="s">
        <v>241</v>
      </c>
      <c r="D518" s="123"/>
      <c r="E518" s="123"/>
      <c r="F518" s="123"/>
      <c r="G518" s="123"/>
      <c r="H518" s="123"/>
      <c r="I518" s="123"/>
      <c r="J518" s="122"/>
      <c r="K518" s="122"/>
      <c r="L518" s="122"/>
      <c r="M518" s="122"/>
      <c r="N518" s="122"/>
      <c r="O518" s="122"/>
      <c r="P518" s="122"/>
      <c r="Q518" s="122"/>
      <c r="R518" s="122"/>
      <c r="S518" s="122"/>
      <c r="T518" s="122"/>
      <c r="U518" s="122"/>
      <c r="V518" s="122"/>
      <c r="W518" s="122"/>
      <c r="X518" s="122"/>
      <c r="Y518" s="334"/>
      <c r="Z518" s="335"/>
      <c r="AA518" s="336"/>
    </row>
    <row r="519" spans="1:27" ht="15" customHeight="1">
      <c r="A519" s="384"/>
      <c r="B519" s="586" t="s">
        <v>729</v>
      </c>
      <c r="C519" s="587"/>
      <c r="D519" s="587"/>
      <c r="E519" s="587"/>
      <c r="F519" s="587"/>
      <c r="G519" s="587"/>
      <c r="H519" s="587"/>
      <c r="I519" s="587"/>
      <c r="J519" s="587"/>
      <c r="K519" s="587"/>
      <c r="L519" s="587"/>
      <c r="M519" s="587"/>
      <c r="N519" s="587"/>
      <c r="O519" s="587"/>
      <c r="P519" s="587"/>
      <c r="Q519" s="587"/>
      <c r="R519" s="587"/>
      <c r="S519" s="587"/>
      <c r="T519" s="587"/>
      <c r="U519" s="587"/>
      <c r="V519" s="587"/>
      <c r="W519" s="587"/>
      <c r="X519" s="588"/>
      <c r="Y519" s="334"/>
      <c r="Z519" s="335"/>
      <c r="AA519" s="336"/>
    </row>
    <row r="520" spans="1:27" ht="15" customHeight="1">
      <c r="A520" s="352"/>
      <c r="B520" s="586"/>
      <c r="C520" s="587"/>
      <c r="D520" s="587"/>
      <c r="E520" s="587"/>
      <c r="F520" s="587"/>
      <c r="G520" s="587"/>
      <c r="H520" s="587"/>
      <c r="I520" s="587"/>
      <c r="J520" s="587"/>
      <c r="K520" s="587"/>
      <c r="L520" s="587"/>
      <c r="M520" s="587"/>
      <c r="N520" s="587"/>
      <c r="O520" s="587"/>
      <c r="P520" s="587"/>
      <c r="Q520" s="587"/>
      <c r="R520" s="587"/>
      <c r="S520" s="587"/>
      <c r="T520" s="587"/>
      <c r="U520" s="587"/>
      <c r="V520" s="587"/>
      <c r="W520" s="587"/>
      <c r="X520" s="588"/>
      <c r="Y520" s="334"/>
      <c r="Z520" s="335"/>
      <c r="AA520" s="336"/>
    </row>
    <row r="521" spans="1:27" ht="36" customHeight="1">
      <c r="A521" s="351" t="s">
        <v>35</v>
      </c>
      <c r="B521" s="324" t="s">
        <v>243</v>
      </c>
      <c r="C521" s="324"/>
      <c r="D521" s="324"/>
      <c r="E521" s="324"/>
      <c r="F521" s="324"/>
      <c r="G521" s="324"/>
      <c r="H521" s="324"/>
      <c r="I521" s="324"/>
      <c r="J521" s="324"/>
      <c r="K521" s="324"/>
      <c r="L521" s="324"/>
      <c r="M521" s="324"/>
      <c r="N521" s="324"/>
      <c r="O521" s="324"/>
      <c r="P521" s="324"/>
      <c r="Q521" s="324"/>
      <c r="R521" s="324"/>
      <c r="S521" s="324"/>
      <c r="T521" s="324"/>
      <c r="U521" s="324"/>
      <c r="V521" s="324"/>
      <c r="W521" s="324"/>
      <c r="X521" s="324"/>
      <c r="Y521" s="325"/>
      <c r="Z521" s="326"/>
      <c r="AA521" s="327"/>
    </row>
    <row r="522" spans="1:27" ht="36" customHeight="1">
      <c r="A522" s="352"/>
      <c r="B522" s="324"/>
      <c r="C522" s="324"/>
      <c r="D522" s="324"/>
      <c r="E522" s="324"/>
      <c r="F522" s="324"/>
      <c r="G522" s="324"/>
      <c r="H522" s="324"/>
      <c r="I522" s="324"/>
      <c r="J522" s="324"/>
      <c r="K522" s="324"/>
      <c r="L522" s="324"/>
      <c r="M522" s="324"/>
      <c r="N522" s="324"/>
      <c r="O522" s="324"/>
      <c r="P522" s="324"/>
      <c r="Q522" s="324"/>
      <c r="R522" s="324"/>
      <c r="S522" s="324"/>
      <c r="T522" s="324"/>
      <c r="U522" s="324"/>
      <c r="V522" s="324"/>
      <c r="W522" s="324"/>
      <c r="X522" s="324"/>
      <c r="Y522" s="334"/>
      <c r="Z522" s="335"/>
      <c r="AA522" s="336"/>
    </row>
    <row r="523" spans="1:27" ht="30" customHeight="1">
      <c r="A523" s="351" t="s">
        <v>36</v>
      </c>
      <c r="B523" s="324" t="s">
        <v>730</v>
      </c>
      <c r="C523" s="324"/>
      <c r="D523" s="324"/>
      <c r="E523" s="324"/>
      <c r="F523" s="324"/>
      <c r="G523" s="324"/>
      <c r="H523" s="324"/>
      <c r="I523" s="324"/>
      <c r="J523" s="324"/>
      <c r="K523" s="324"/>
      <c r="L523" s="324"/>
      <c r="M523" s="324"/>
      <c r="N523" s="324"/>
      <c r="O523" s="324"/>
      <c r="P523" s="324"/>
      <c r="Q523" s="324"/>
      <c r="R523" s="324"/>
      <c r="S523" s="324"/>
      <c r="T523" s="324"/>
      <c r="U523" s="324"/>
      <c r="V523" s="324"/>
      <c r="W523" s="324"/>
      <c r="X523" s="324"/>
      <c r="Y523" s="325"/>
      <c r="Z523" s="326"/>
      <c r="AA523" s="327"/>
    </row>
    <row r="524" spans="1:27" ht="30" customHeight="1">
      <c r="A524" s="352"/>
      <c r="B524" s="324"/>
      <c r="C524" s="324"/>
      <c r="D524" s="324"/>
      <c r="E524" s="324"/>
      <c r="F524" s="324"/>
      <c r="G524" s="324"/>
      <c r="H524" s="324"/>
      <c r="I524" s="324"/>
      <c r="J524" s="324"/>
      <c r="K524" s="324"/>
      <c r="L524" s="324"/>
      <c r="M524" s="324"/>
      <c r="N524" s="324"/>
      <c r="O524" s="324"/>
      <c r="P524" s="324"/>
      <c r="Q524" s="324"/>
      <c r="R524" s="324"/>
      <c r="S524" s="324"/>
      <c r="T524" s="324"/>
      <c r="U524" s="324"/>
      <c r="V524" s="324"/>
      <c r="W524" s="324"/>
      <c r="X524" s="324"/>
      <c r="Y524" s="337"/>
      <c r="Z524" s="338"/>
      <c r="AA524" s="339"/>
    </row>
    <row r="525" spans="1:27" ht="29.25" customHeight="1">
      <c r="A525" s="292" t="s">
        <v>45</v>
      </c>
      <c r="B525" s="324" t="s">
        <v>568</v>
      </c>
      <c r="C525" s="324"/>
      <c r="D525" s="324"/>
      <c r="E525" s="324"/>
      <c r="F525" s="324"/>
      <c r="G525" s="324"/>
      <c r="H525" s="324"/>
      <c r="I525" s="324"/>
      <c r="J525" s="324"/>
      <c r="K525" s="324"/>
      <c r="L525" s="324"/>
      <c r="M525" s="324"/>
      <c r="N525" s="324"/>
      <c r="O525" s="324"/>
      <c r="P525" s="324"/>
      <c r="Q525" s="324"/>
      <c r="R525" s="324"/>
      <c r="S525" s="324"/>
      <c r="T525" s="324"/>
      <c r="U525" s="324"/>
      <c r="V525" s="324"/>
      <c r="W525" s="324"/>
      <c r="X525" s="324"/>
      <c r="Y525" s="325"/>
      <c r="Z525" s="326"/>
      <c r="AA525" s="327"/>
    </row>
    <row r="526" spans="1:27" ht="45.75" customHeight="1">
      <c r="A526" s="292" t="s">
        <v>271</v>
      </c>
      <c r="B526" s="324" t="s">
        <v>569</v>
      </c>
      <c r="C526" s="324"/>
      <c r="D526" s="324"/>
      <c r="E526" s="324"/>
      <c r="F526" s="324"/>
      <c r="G526" s="324"/>
      <c r="H526" s="324"/>
      <c r="I526" s="324"/>
      <c r="J526" s="324"/>
      <c r="K526" s="324"/>
      <c r="L526" s="324"/>
      <c r="M526" s="324"/>
      <c r="N526" s="324"/>
      <c r="O526" s="324"/>
      <c r="P526" s="324"/>
      <c r="Q526" s="324"/>
      <c r="R526" s="324"/>
      <c r="S526" s="324"/>
      <c r="T526" s="324"/>
      <c r="U526" s="324"/>
      <c r="V526" s="324"/>
      <c r="W526" s="324"/>
      <c r="X526" s="324"/>
      <c r="Y526" s="325"/>
      <c r="Z526" s="326"/>
      <c r="AA526" s="327"/>
    </row>
    <row r="527" spans="1:27" ht="30.75" customHeight="1">
      <c r="A527" s="298" t="s">
        <v>567</v>
      </c>
      <c r="B527" s="347" t="s">
        <v>684</v>
      </c>
      <c r="C527" s="347"/>
      <c r="D527" s="347"/>
      <c r="E527" s="347"/>
      <c r="F527" s="347"/>
      <c r="G527" s="347"/>
      <c r="H527" s="347"/>
      <c r="I527" s="347"/>
      <c r="J527" s="347"/>
      <c r="K527" s="347"/>
      <c r="L527" s="347"/>
      <c r="M527" s="347"/>
      <c r="N527" s="347"/>
      <c r="O527" s="347"/>
      <c r="P527" s="347"/>
      <c r="Q527" s="347"/>
      <c r="R527" s="347"/>
      <c r="S527" s="347"/>
      <c r="T527" s="347"/>
      <c r="U527" s="347"/>
      <c r="V527" s="347"/>
      <c r="W527" s="347"/>
      <c r="X527" s="347"/>
      <c r="Y527" s="354"/>
      <c r="Z527" s="354"/>
      <c r="AA527" s="354"/>
    </row>
    <row r="528" spans="1:27" s="64" customFormat="1" ht="20.149999999999999" customHeight="1">
      <c r="A528" s="120" t="s">
        <v>4</v>
      </c>
      <c r="C528" s="63"/>
      <c r="D528" s="63"/>
      <c r="E528" s="63"/>
      <c r="F528" s="63"/>
      <c r="G528" s="63"/>
      <c r="H528" s="63"/>
      <c r="I528" s="63"/>
      <c r="Y528" s="124"/>
      <c r="Z528" s="124"/>
      <c r="AA528" s="300"/>
    </row>
    <row r="529" spans="1:32" ht="15.75" customHeight="1">
      <c r="A529" s="351" t="s">
        <v>1</v>
      </c>
      <c r="B529" s="355" t="s">
        <v>719</v>
      </c>
      <c r="C529" s="356"/>
      <c r="D529" s="356"/>
      <c r="E529" s="356"/>
      <c r="F529" s="356"/>
      <c r="G529" s="356"/>
      <c r="H529" s="356"/>
      <c r="I529" s="356"/>
      <c r="J529" s="356"/>
      <c r="K529" s="356"/>
      <c r="L529" s="356"/>
      <c r="M529" s="356"/>
      <c r="N529" s="356"/>
      <c r="O529" s="356"/>
      <c r="P529" s="356"/>
      <c r="Q529" s="356"/>
      <c r="R529" s="356"/>
      <c r="S529" s="356"/>
      <c r="T529" s="356"/>
      <c r="U529" s="356"/>
      <c r="V529" s="356"/>
      <c r="W529" s="356"/>
      <c r="X529" s="357"/>
      <c r="Y529" s="325"/>
      <c r="Z529" s="326"/>
      <c r="AA529" s="327"/>
    </row>
    <row r="530" spans="1:32" ht="15.75" customHeight="1">
      <c r="A530" s="384"/>
      <c r="B530" s="372"/>
      <c r="C530" s="373"/>
      <c r="D530" s="373"/>
      <c r="E530" s="373"/>
      <c r="F530" s="373"/>
      <c r="G530" s="373"/>
      <c r="H530" s="373"/>
      <c r="I530" s="373"/>
      <c r="J530" s="373"/>
      <c r="K530" s="373"/>
      <c r="L530" s="373"/>
      <c r="M530" s="373"/>
      <c r="N530" s="373"/>
      <c r="O530" s="373"/>
      <c r="P530" s="373"/>
      <c r="Q530" s="373"/>
      <c r="R530" s="373"/>
      <c r="S530" s="373"/>
      <c r="T530" s="373"/>
      <c r="U530" s="373"/>
      <c r="V530" s="373"/>
      <c r="W530" s="373"/>
      <c r="X530" s="374"/>
      <c r="Y530" s="334"/>
      <c r="Z530" s="335"/>
      <c r="AA530" s="336"/>
      <c r="AF530" s="37"/>
    </row>
    <row r="531" spans="1:32" s="66" customFormat="1" ht="36.75" customHeight="1">
      <c r="A531" s="384"/>
      <c r="B531" s="125" t="s">
        <v>173</v>
      </c>
      <c r="C531" s="587" t="s">
        <v>529</v>
      </c>
      <c r="D531" s="587"/>
      <c r="E531" s="587"/>
      <c r="F531" s="587"/>
      <c r="G531" s="587"/>
      <c r="H531" s="587"/>
      <c r="I531" s="587"/>
      <c r="J531" s="587"/>
      <c r="K531" s="587"/>
      <c r="L531" s="587"/>
      <c r="M531" s="587"/>
      <c r="N531" s="587"/>
      <c r="O531" s="587"/>
      <c r="P531" s="587"/>
      <c r="Q531" s="587"/>
      <c r="R531" s="587"/>
      <c r="S531" s="587"/>
      <c r="T531" s="587"/>
      <c r="U531" s="587"/>
      <c r="V531" s="587"/>
      <c r="W531" s="587"/>
      <c r="X531" s="588"/>
      <c r="Y531" s="334"/>
      <c r="Z531" s="335"/>
      <c r="AA531" s="336"/>
      <c r="AF531" s="51"/>
    </row>
    <row r="532" spans="1:32" s="66" customFormat="1" ht="36.75" customHeight="1">
      <c r="A532" s="384"/>
      <c r="B532" s="126"/>
      <c r="C532" s="587"/>
      <c r="D532" s="587"/>
      <c r="E532" s="587"/>
      <c r="F532" s="587"/>
      <c r="G532" s="587"/>
      <c r="H532" s="587"/>
      <c r="I532" s="587"/>
      <c r="J532" s="587"/>
      <c r="K532" s="587"/>
      <c r="L532" s="587"/>
      <c r="M532" s="587"/>
      <c r="N532" s="587"/>
      <c r="O532" s="587"/>
      <c r="P532" s="587"/>
      <c r="Q532" s="587"/>
      <c r="R532" s="587"/>
      <c r="S532" s="587"/>
      <c r="T532" s="587"/>
      <c r="U532" s="587"/>
      <c r="V532" s="587"/>
      <c r="W532" s="587"/>
      <c r="X532" s="588"/>
      <c r="Y532" s="334"/>
      <c r="Z532" s="335"/>
      <c r="AA532" s="336"/>
      <c r="AF532" s="51"/>
    </row>
    <row r="533" spans="1:32" s="66" customFormat="1" ht="36" customHeight="1">
      <c r="A533" s="384"/>
      <c r="B533" s="125" t="s">
        <v>174</v>
      </c>
      <c r="C533" s="587" t="s">
        <v>531</v>
      </c>
      <c r="D533" s="587"/>
      <c r="E533" s="587"/>
      <c r="F533" s="587"/>
      <c r="G533" s="587"/>
      <c r="H533" s="587"/>
      <c r="I533" s="587"/>
      <c r="J533" s="587"/>
      <c r="K533" s="587"/>
      <c r="L533" s="587"/>
      <c r="M533" s="587"/>
      <c r="N533" s="587"/>
      <c r="O533" s="587"/>
      <c r="P533" s="587"/>
      <c r="Q533" s="587"/>
      <c r="R533" s="587"/>
      <c r="S533" s="587"/>
      <c r="T533" s="587"/>
      <c r="U533" s="587"/>
      <c r="V533" s="587"/>
      <c r="W533" s="587"/>
      <c r="X533" s="588"/>
      <c r="Y533" s="334"/>
      <c r="Z533" s="335"/>
      <c r="AA533" s="336"/>
      <c r="AF533" s="51"/>
    </row>
    <row r="534" spans="1:32" s="66" customFormat="1" ht="36" customHeight="1">
      <c r="A534" s="384"/>
      <c r="B534" s="169"/>
      <c r="C534" s="587"/>
      <c r="D534" s="587"/>
      <c r="E534" s="587"/>
      <c r="F534" s="587"/>
      <c r="G534" s="587"/>
      <c r="H534" s="587"/>
      <c r="I534" s="587"/>
      <c r="J534" s="587"/>
      <c r="K534" s="587"/>
      <c r="L534" s="587"/>
      <c r="M534" s="587"/>
      <c r="N534" s="587"/>
      <c r="O534" s="587"/>
      <c r="P534" s="587"/>
      <c r="Q534" s="587"/>
      <c r="R534" s="587"/>
      <c r="S534" s="587"/>
      <c r="T534" s="587"/>
      <c r="U534" s="587"/>
      <c r="V534" s="587"/>
      <c r="W534" s="587"/>
      <c r="X534" s="588"/>
      <c r="Y534" s="334"/>
      <c r="Z534" s="335"/>
      <c r="AA534" s="336"/>
      <c r="AF534" s="51"/>
    </row>
    <row r="535" spans="1:32" s="66" customFormat="1" ht="36" customHeight="1">
      <c r="A535" s="384"/>
      <c r="B535" s="170" t="s">
        <v>272</v>
      </c>
      <c r="C535" s="598" t="s">
        <v>530</v>
      </c>
      <c r="D535" s="598"/>
      <c r="E535" s="598"/>
      <c r="F535" s="598"/>
      <c r="G535" s="598"/>
      <c r="H535" s="598"/>
      <c r="I535" s="598"/>
      <c r="J535" s="598"/>
      <c r="K535" s="598"/>
      <c r="L535" s="598"/>
      <c r="M535" s="598"/>
      <c r="N535" s="598"/>
      <c r="O535" s="598"/>
      <c r="P535" s="598"/>
      <c r="Q535" s="598"/>
      <c r="R535" s="598"/>
      <c r="S535" s="598"/>
      <c r="T535" s="598"/>
      <c r="U535" s="598"/>
      <c r="V535" s="598"/>
      <c r="W535" s="598"/>
      <c r="X535" s="599"/>
      <c r="Y535" s="334"/>
      <c r="Z535" s="335"/>
      <c r="AA535" s="336"/>
      <c r="AF535" s="51"/>
    </row>
    <row r="536" spans="1:32" s="66" customFormat="1" ht="21" customHeight="1">
      <c r="A536" s="384"/>
      <c r="B536" s="169"/>
      <c r="C536" s="598"/>
      <c r="D536" s="598"/>
      <c r="E536" s="598"/>
      <c r="F536" s="598"/>
      <c r="G536" s="598"/>
      <c r="H536" s="598"/>
      <c r="I536" s="598"/>
      <c r="J536" s="598"/>
      <c r="K536" s="598"/>
      <c r="L536" s="598"/>
      <c r="M536" s="598"/>
      <c r="N536" s="598"/>
      <c r="O536" s="598"/>
      <c r="P536" s="598"/>
      <c r="Q536" s="598"/>
      <c r="R536" s="598"/>
      <c r="S536" s="598"/>
      <c r="T536" s="598"/>
      <c r="U536" s="598"/>
      <c r="V536" s="598"/>
      <c r="W536" s="598"/>
      <c r="X536" s="599"/>
      <c r="Y536" s="334"/>
      <c r="Z536" s="335"/>
      <c r="AA536" s="336"/>
      <c r="AF536" s="51"/>
    </row>
    <row r="537" spans="1:32" s="66" customFormat="1" ht="36.5" customHeight="1">
      <c r="A537" s="352"/>
      <c r="B537" s="310" t="s">
        <v>566</v>
      </c>
      <c r="C537" s="358" t="s">
        <v>565</v>
      </c>
      <c r="D537" s="358"/>
      <c r="E537" s="358"/>
      <c r="F537" s="358"/>
      <c r="G537" s="358"/>
      <c r="H537" s="358"/>
      <c r="I537" s="358"/>
      <c r="J537" s="358"/>
      <c r="K537" s="358"/>
      <c r="L537" s="358"/>
      <c r="M537" s="358"/>
      <c r="N537" s="358"/>
      <c r="O537" s="358"/>
      <c r="P537" s="358"/>
      <c r="Q537" s="358"/>
      <c r="R537" s="358"/>
      <c r="S537" s="358"/>
      <c r="T537" s="358"/>
      <c r="U537" s="358"/>
      <c r="V537" s="358"/>
      <c r="W537" s="358"/>
      <c r="X537" s="359"/>
      <c r="Y537" s="337"/>
      <c r="Z537" s="338"/>
      <c r="AA537" s="339"/>
      <c r="AF537" s="51"/>
    </row>
    <row r="538" spans="1:32" s="64" customFormat="1" ht="20.149999999999999" customHeight="1">
      <c r="A538" s="16" t="s">
        <v>5</v>
      </c>
      <c r="C538" s="63"/>
      <c r="D538" s="63"/>
      <c r="E538" s="63"/>
      <c r="F538" s="63"/>
      <c r="G538" s="63"/>
      <c r="H538" s="63"/>
      <c r="I538" s="63"/>
      <c r="Y538" s="124"/>
      <c r="Z538" s="124"/>
      <c r="AA538" s="124"/>
    </row>
    <row r="539" spans="1:32" ht="29.25" customHeight="1">
      <c r="A539" s="502" t="s">
        <v>1</v>
      </c>
      <c r="B539" s="376" t="s">
        <v>563</v>
      </c>
      <c r="C539" s="377"/>
      <c r="D539" s="377"/>
      <c r="E539" s="377"/>
      <c r="F539" s="377"/>
      <c r="G539" s="377"/>
      <c r="H539" s="377"/>
      <c r="I539" s="377"/>
      <c r="J539" s="377"/>
      <c r="K539" s="377"/>
      <c r="L539" s="377"/>
      <c r="M539" s="377"/>
      <c r="N539" s="377"/>
      <c r="O539" s="377"/>
      <c r="P539" s="377"/>
      <c r="Q539" s="377"/>
      <c r="R539" s="377"/>
      <c r="S539" s="377"/>
      <c r="T539" s="377"/>
      <c r="U539" s="377"/>
      <c r="V539" s="377"/>
      <c r="W539" s="377"/>
      <c r="X539" s="378"/>
      <c r="Y539" s="325"/>
      <c r="Z539" s="326"/>
      <c r="AA539" s="327"/>
      <c r="AF539" s="37"/>
    </row>
    <row r="540" spans="1:32" ht="67.5" customHeight="1">
      <c r="A540" s="502"/>
      <c r="B540" s="311" t="s">
        <v>564</v>
      </c>
      <c r="C540" s="602" t="s">
        <v>740</v>
      </c>
      <c r="D540" s="602"/>
      <c r="E540" s="602"/>
      <c r="F540" s="602"/>
      <c r="G540" s="602"/>
      <c r="H540" s="602"/>
      <c r="I540" s="602"/>
      <c r="J540" s="602"/>
      <c r="K540" s="602"/>
      <c r="L540" s="602"/>
      <c r="M540" s="602"/>
      <c r="N540" s="602"/>
      <c r="O540" s="602"/>
      <c r="P540" s="602"/>
      <c r="Q540" s="602"/>
      <c r="R540" s="602"/>
      <c r="S540" s="602"/>
      <c r="T540" s="602"/>
      <c r="U540" s="602"/>
      <c r="V540" s="602"/>
      <c r="W540" s="602"/>
      <c r="X540" s="603"/>
      <c r="Y540" s="334"/>
      <c r="Z540" s="335"/>
      <c r="AA540" s="336"/>
      <c r="AF540" s="37"/>
    </row>
    <row r="541" spans="1:32" ht="99" customHeight="1">
      <c r="A541" s="502"/>
      <c r="B541" s="312" t="s">
        <v>174</v>
      </c>
      <c r="C541" s="600" t="s">
        <v>741</v>
      </c>
      <c r="D541" s="600"/>
      <c r="E541" s="600"/>
      <c r="F541" s="600"/>
      <c r="G541" s="600"/>
      <c r="H541" s="600"/>
      <c r="I541" s="600"/>
      <c r="J541" s="600"/>
      <c r="K541" s="600"/>
      <c r="L541" s="600"/>
      <c r="M541" s="600"/>
      <c r="N541" s="600"/>
      <c r="O541" s="600"/>
      <c r="P541" s="600"/>
      <c r="Q541" s="600"/>
      <c r="R541" s="600"/>
      <c r="S541" s="600"/>
      <c r="T541" s="600"/>
      <c r="U541" s="600"/>
      <c r="V541" s="600"/>
      <c r="W541" s="600"/>
      <c r="X541" s="601"/>
      <c r="Y541" s="337"/>
      <c r="Z541" s="338"/>
      <c r="AA541" s="339"/>
      <c r="AF541" s="37"/>
    </row>
    <row r="542" spans="1:32" s="64" customFormat="1" ht="18" customHeight="1">
      <c r="A542" s="120" t="s">
        <v>6</v>
      </c>
      <c r="C542" s="63"/>
      <c r="D542" s="63"/>
      <c r="E542" s="63"/>
      <c r="F542" s="63"/>
      <c r="G542" s="63"/>
      <c r="H542" s="63"/>
      <c r="I542" s="63"/>
      <c r="Y542" s="124"/>
      <c r="Z542" s="124"/>
      <c r="AA542" s="124"/>
    </row>
    <row r="543" spans="1:32" ht="15" customHeight="1">
      <c r="A543" s="351" t="s">
        <v>22</v>
      </c>
      <c r="B543" s="355" t="s">
        <v>297</v>
      </c>
      <c r="C543" s="356"/>
      <c r="D543" s="356"/>
      <c r="E543" s="356"/>
      <c r="F543" s="356"/>
      <c r="G543" s="356"/>
      <c r="H543" s="356"/>
      <c r="I543" s="356"/>
      <c r="J543" s="356"/>
      <c r="K543" s="356"/>
      <c r="L543" s="356"/>
      <c r="M543" s="356"/>
      <c r="N543" s="356"/>
      <c r="O543" s="356"/>
      <c r="P543" s="356"/>
      <c r="Q543" s="356"/>
      <c r="R543" s="356"/>
      <c r="S543" s="356"/>
      <c r="T543" s="356"/>
      <c r="U543" s="356"/>
      <c r="V543" s="356"/>
      <c r="W543" s="356"/>
      <c r="X543" s="357"/>
      <c r="Y543" s="325"/>
      <c r="Z543" s="326"/>
      <c r="AA543" s="327"/>
    </row>
    <row r="544" spans="1:32" ht="15" customHeight="1">
      <c r="A544" s="384"/>
      <c r="B544" s="372"/>
      <c r="C544" s="373"/>
      <c r="D544" s="373"/>
      <c r="E544" s="373"/>
      <c r="F544" s="373"/>
      <c r="G544" s="373"/>
      <c r="H544" s="373"/>
      <c r="I544" s="373"/>
      <c r="J544" s="373"/>
      <c r="K544" s="373"/>
      <c r="L544" s="373"/>
      <c r="M544" s="373"/>
      <c r="N544" s="373"/>
      <c r="O544" s="373"/>
      <c r="P544" s="373"/>
      <c r="Q544" s="373"/>
      <c r="R544" s="373"/>
      <c r="S544" s="373"/>
      <c r="T544" s="373"/>
      <c r="U544" s="373"/>
      <c r="V544" s="373"/>
      <c r="W544" s="373"/>
      <c r="X544" s="374"/>
      <c r="Y544" s="334"/>
      <c r="Z544" s="335"/>
      <c r="AA544" s="336"/>
    </row>
    <row r="545" spans="1:27" s="66" customFormat="1" ht="15" customHeight="1">
      <c r="A545" s="384"/>
      <c r="B545" s="796" t="s">
        <v>742</v>
      </c>
      <c r="C545" s="373" t="s">
        <v>176</v>
      </c>
      <c r="D545" s="373"/>
      <c r="E545" s="373"/>
      <c r="F545" s="373"/>
      <c r="G545" s="373"/>
      <c r="H545" s="373"/>
      <c r="I545" s="373"/>
      <c r="J545" s="373"/>
      <c r="K545" s="373"/>
      <c r="L545" s="373"/>
      <c r="M545" s="373"/>
      <c r="N545" s="373"/>
      <c r="O545" s="373"/>
      <c r="P545" s="373"/>
      <c r="Q545" s="373"/>
      <c r="R545" s="373"/>
      <c r="S545" s="373"/>
      <c r="T545" s="373"/>
      <c r="U545" s="373"/>
      <c r="V545" s="373"/>
      <c r="W545" s="373"/>
      <c r="X545" s="374"/>
      <c r="Y545" s="334"/>
      <c r="Z545" s="335"/>
      <c r="AA545" s="336"/>
    </row>
    <row r="546" spans="1:27" s="66" customFormat="1" ht="15" customHeight="1">
      <c r="A546" s="384"/>
      <c r="B546" s="334"/>
      <c r="C546" s="373"/>
      <c r="D546" s="373"/>
      <c r="E546" s="373"/>
      <c r="F546" s="373"/>
      <c r="G546" s="373"/>
      <c r="H546" s="373"/>
      <c r="I546" s="373"/>
      <c r="J546" s="373"/>
      <c r="K546" s="373"/>
      <c r="L546" s="373"/>
      <c r="M546" s="373"/>
      <c r="N546" s="373"/>
      <c r="O546" s="373"/>
      <c r="P546" s="373"/>
      <c r="Q546" s="373"/>
      <c r="R546" s="373"/>
      <c r="S546" s="373"/>
      <c r="T546" s="373"/>
      <c r="U546" s="373"/>
      <c r="V546" s="373"/>
      <c r="W546" s="373"/>
      <c r="X546" s="374"/>
      <c r="Y546" s="334"/>
      <c r="Z546" s="335"/>
      <c r="AA546" s="336"/>
    </row>
    <row r="547" spans="1:27" s="66" customFormat="1" ht="29.25" customHeight="1">
      <c r="A547" s="384"/>
      <c r="B547" s="796" t="s">
        <v>743</v>
      </c>
      <c r="C547" s="373" t="s">
        <v>175</v>
      </c>
      <c r="D547" s="373"/>
      <c r="E547" s="373"/>
      <c r="F547" s="373"/>
      <c r="G547" s="373"/>
      <c r="H547" s="373"/>
      <c r="I547" s="373"/>
      <c r="J547" s="373"/>
      <c r="K547" s="373"/>
      <c r="L547" s="373"/>
      <c r="M547" s="373"/>
      <c r="N547" s="373"/>
      <c r="O547" s="373"/>
      <c r="P547" s="373"/>
      <c r="Q547" s="373"/>
      <c r="R547" s="373"/>
      <c r="S547" s="373"/>
      <c r="T547" s="373"/>
      <c r="U547" s="373"/>
      <c r="V547" s="373"/>
      <c r="W547" s="373"/>
      <c r="X547" s="374"/>
      <c r="Y547" s="334"/>
      <c r="Z547" s="335"/>
      <c r="AA547" s="336"/>
    </row>
    <row r="548" spans="1:27" s="66" customFormat="1" ht="29.25" customHeight="1">
      <c r="A548" s="352"/>
      <c r="B548" s="337"/>
      <c r="C548" s="364"/>
      <c r="D548" s="364"/>
      <c r="E548" s="364"/>
      <c r="F548" s="364"/>
      <c r="G548" s="364"/>
      <c r="H548" s="364"/>
      <c r="I548" s="364"/>
      <c r="J548" s="364"/>
      <c r="K548" s="364"/>
      <c r="L548" s="364"/>
      <c r="M548" s="364"/>
      <c r="N548" s="364"/>
      <c r="O548" s="364"/>
      <c r="P548" s="364"/>
      <c r="Q548" s="364"/>
      <c r="R548" s="364"/>
      <c r="S548" s="364"/>
      <c r="T548" s="364"/>
      <c r="U548" s="364"/>
      <c r="V548" s="364"/>
      <c r="W548" s="364"/>
      <c r="X548" s="365"/>
      <c r="Y548" s="337"/>
      <c r="Z548" s="338"/>
      <c r="AA548" s="339"/>
    </row>
    <row r="549" spans="1:27" ht="8.25" customHeight="1">
      <c r="A549" s="36"/>
      <c r="B549" s="36"/>
      <c r="C549" s="37"/>
      <c r="D549" s="36"/>
      <c r="E549" s="36"/>
      <c r="F549" s="36"/>
      <c r="G549" s="36"/>
      <c r="H549" s="36"/>
      <c r="I549" s="36"/>
      <c r="J549" s="37"/>
      <c r="K549" s="37"/>
      <c r="L549" s="37"/>
      <c r="M549" s="37"/>
      <c r="N549" s="37"/>
      <c r="O549" s="37"/>
      <c r="P549" s="37"/>
      <c r="Q549" s="37"/>
      <c r="R549" s="37"/>
      <c r="S549" s="37"/>
      <c r="T549" s="37"/>
      <c r="U549" s="37"/>
      <c r="V549" s="37"/>
      <c r="W549" s="37"/>
      <c r="X549" s="37"/>
      <c r="Y549" s="36"/>
      <c r="Z549" s="36"/>
      <c r="AA549" s="36"/>
    </row>
    <row r="550" spans="1:27" s="64" customFormat="1" ht="20.149999999999999" customHeight="1">
      <c r="A550" s="16" t="s">
        <v>185</v>
      </c>
      <c r="B550" s="62"/>
      <c r="C550" s="63"/>
      <c r="D550" s="63"/>
      <c r="E550" s="63"/>
      <c r="F550" s="63"/>
      <c r="G550" s="63"/>
      <c r="H550" s="63"/>
      <c r="I550" s="63"/>
      <c r="Y550" s="60"/>
      <c r="Z550" s="60"/>
      <c r="AA550" s="300"/>
    </row>
    <row r="551" spans="1:27" ht="30" customHeight="1">
      <c r="A551" s="351" t="s">
        <v>22</v>
      </c>
      <c r="B551" s="347" t="s">
        <v>253</v>
      </c>
      <c r="C551" s="347"/>
      <c r="D551" s="347"/>
      <c r="E551" s="347"/>
      <c r="F551" s="347"/>
      <c r="G551" s="347"/>
      <c r="H551" s="347"/>
      <c r="I551" s="347"/>
      <c r="J551" s="347"/>
      <c r="K551" s="347"/>
      <c r="L551" s="347"/>
      <c r="M551" s="347"/>
      <c r="N551" s="347"/>
      <c r="O551" s="347"/>
      <c r="P551" s="347"/>
      <c r="Q551" s="347"/>
      <c r="R551" s="347"/>
      <c r="S551" s="347"/>
      <c r="T551" s="347"/>
      <c r="U551" s="347"/>
      <c r="V551" s="347"/>
      <c r="W551" s="347"/>
      <c r="X551" s="347"/>
      <c r="Y551" s="325"/>
      <c r="Z551" s="326"/>
      <c r="AA551" s="327"/>
    </row>
    <row r="552" spans="1:27" ht="30" customHeight="1">
      <c r="A552" s="384"/>
      <c r="B552" s="347"/>
      <c r="C552" s="347"/>
      <c r="D552" s="347"/>
      <c r="E552" s="347"/>
      <c r="F552" s="347"/>
      <c r="G552" s="347"/>
      <c r="H552" s="347"/>
      <c r="I552" s="347"/>
      <c r="J552" s="347"/>
      <c r="K552" s="347"/>
      <c r="L552" s="347"/>
      <c r="M552" s="347"/>
      <c r="N552" s="347"/>
      <c r="O552" s="347"/>
      <c r="P552" s="347"/>
      <c r="Q552" s="347"/>
      <c r="R552" s="347"/>
      <c r="S552" s="347"/>
      <c r="T552" s="347"/>
      <c r="U552" s="347"/>
      <c r="V552" s="347"/>
      <c r="W552" s="347"/>
      <c r="X552" s="347"/>
      <c r="Y552" s="334"/>
      <c r="Z552" s="335"/>
      <c r="AA552" s="336"/>
    </row>
    <row r="553" spans="1:27" ht="10.5" customHeight="1">
      <c r="A553" s="502" t="s">
        <v>23</v>
      </c>
      <c r="B553" s="353" t="s">
        <v>720</v>
      </c>
      <c r="C553" s="353"/>
      <c r="D553" s="353"/>
      <c r="E553" s="353"/>
      <c r="F553" s="353"/>
      <c r="G553" s="353"/>
      <c r="H553" s="353"/>
      <c r="I553" s="353"/>
      <c r="J553" s="353"/>
      <c r="K553" s="353"/>
      <c r="L553" s="353"/>
      <c r="M553" s="353"/>
      <c r="N553" s="353"/>
      <c r="O553" s="353"/>
      <c r="P553" s="353"/>
      <c r="Q553" s="353"/>
      <c r="R553" s="353"/>
      <c r="S553" s="353"/>
      <c r="T553" s="353"/>
      <c r="U553" s="353"/>
      <c r="V553" s="353"/>
      <c r="W553" s="353"/>
      <c r="X553" s="353"/>
      <c r="Y553" s="354"/>
      <c r="Z553" s="354"/>
      <c r="AA553" s="354"/>
    </row>
    <row r="554" spans="1:27" ht="10.5" customHeight="1">
      <c r="A554" s="502"/>
      <c r="B554" s="353"/>
      <c r="C554" s="353"/>
      <c r="D554" s="353"/>
      <c r="E554" s="353"/>
      <c r="F554" s="353"/>
      <c r="G554" s="353"/>
      <c r="H554" s="353"/>
      <c r="I554" s="353"/>
      <c r="J554" s="353"/>
      <c r="K554" s="353"/>
      <c r="L554" s="353"/>
      <c r="M554" s="353"/>
      <c r="N554" s="353"/>
      <c r="O554" s="353"/>
      <c r="P554" s="353"/>
      <c r="Q554" s="353"/>
      <c r="R554" s="353"/>
      <c r="S554" s="353"/>
      <c r="T554" s="353"/>
      <c r="U554" s="353"/>
      <c r="V554" s="353"/>
      <c r="W554" s="353"/>
      <c r="X554" s="353"/>
      <c r="Y554" s="354"/>
      <c r="Z554" s="354"/>
      <c r="AA554" s="354"/>
    </row>
    <row r="555" spans="1:27" ht="10.5" customHeight="1">
      <c r="A555" s="502" t="s">
        <v>24</v>
      </c>
      <c r="B555" s="353" t="s">
        <v>88</v>
      </c>
      <c r="C555" s="353"/>
      <c r="D555" s="353"/>
      <c r="E555" s="353"/>
      <c r="F555" s="353"/>
      <c r="G555" s="353"/>
      <c r="H555" s="353"/>
      <c r="I555" s="353"/>
      <c r="J555" s="353"/>
      <c r="K555" s="353"/>
      <c r="L555" s="353"/>
      <c r="M555" s="353"/>
      <c r="N555" s="353"/>
      <c r="O555" s="353"/>
      <c r="P555" s="353"/>
      <c r="Q555" s="353"/>
      <c r="R555" s="353"/>
      <c r="S555" s="353"/>
      <c r="T555" s="353"/>
      <c r="U555" s="353"/>
      <c r="V555" s="353"/>
      <c r="W555" s="353"/>
      <c r="X555" s="353"/>
      <c r="Y555" s="354"/>
      <c r="Z555" s="354"/>
      <c r="AA555" s="354"/>
    </row>
    <row r="556" spans="1:27" ht="10.5" customHeight="1">
      <c r="A556" s="502"/>
      <c r="B556" s="353"/>
      <c r="C556" s="353"/>
      <c r="D556" s="353"/>
      <c r="E556" s="353"/>
      <c r="F556" s="353"/>
      <c r="G556" s="353"/>
      <c r="H556" s="353"/>
      <c r="I556" s="353"/>
      <c r="J556" s="353"/>
      <c r="K556" s="353"/>
      <c r="L556" s="353"/>
      <c r="M556" s="353"/>
      <c r="N556" s="353"/>
      <c r="O556" s="353"/>
      <c r="P556" s="353"/>
      <c r="Q556" s="353"/>
      <c r="R556" s="353"/>
      <c r="S556" s="353"/>
      <c r="T556" s="353"/>
      <c r="U556" s="353"/>
      <c r="V556" s="353"/>
      <c r="W556" s="353"/>
      <c r="X556" s="353"/>
      <c r="Y556" s="354"/>
      <c r="Z556" s="354"/>
      <c r="AA556" s="354"/>
    </row>
    <row r="557" spans="1:27" ht="22.5" customHeight="1">
      <c r="A557" s="384" t="s">
        <v>25</v>
      </c>
      <c r="B557" s="372" t="s">
        <v>177</v>
      </c>
      <c r="C557" s="373"/>
      <c r="D557" s="373"/>
      <c r="E557" s="373"/>
      <c r="F557" s="373"/>
      <c r="G557" s="373"/>
      <c r="H557" s="373"/>
      <c r="I557" s="373"/>
      <c r="J557" s="373"/>
      <c r="K557" s="373"/>
      <c r="L557" s="373"/>
      <c r="M557" s="373"/>
      <c r="N557" s="373"/>
      <c r="O557" s="373"/>
      <c r="P557" s="373"/>
      <c r="Q557" s="373"/>
      <c r="R557" s="373"/>
      <c r="S557" s="373"/>
      <c r="T557" s="373"/>
      <c r="U557" s="373"/>
      <c r="V557" s="373"/>
      <c r="W557" s="373"/>
      <c r="X557" s="374"/>
      <c r="Y557" s="325"/>
      <c r="Z557" s="326"/>
      <c r="AA557" s="327"/>
    </row>
    <row r="558" spans="1:27" ht="22.5" customHeight="1">
      <c r="A558" s="384"/>
      <c r="B558" s="372"/>
      <c r="C558" s="373"/>
      <c r="D558" s="373"/>
      <c r="E558" s="373"/>
      <c r="F558" s="373"/>
      <c r="G558" s="373"/>
      <c r="H558" s="373"/>
      <c r="I558" s="373"/>
      <c r="J558" s="373"/>
      <c r="K558" s="373"/>
      <c r="L558" s="373"/>
      <c r="M558" s="373"/>
      <c r="N558" s="373"/>
      <c r="O558" s="373"/>
      <c r="P558" s="373"/>
      <c r="Q558" s="373"/>
      <c r="R558" s="373"/>
      <c r="S558" s="373"/>
      <c r="T558" s="373"/>
      <c r="U558" s="373"/>
      <c r="V558" s="373"/>
      <c r="W558" s="373"/>
      <c r="X558" s="374"/>
      <c r="Y558" s="334"/>
      <c r="Z558" s="335"/>
      <c r="AA558" s="336"/>
    </row>
    <row r="559" spans="1:27" ht="19.5" customHeight="1">
      <c r="A559" s="384"/>
      <c r="B559" s="127" t="s">
        <v>179</v>
      </c>
      <c r="C559" s="621" t="s">
        <v>178</v>
      </c>
      <c r="D559" s="621"/>
      <c r="E559" s="621"/>
      <c r="F559" s="621"/>
      <c r="G559" s="621"/>
      <c r="H559" s="621"/>
      <c r="I559" s="621"/>
      <c r="J559" s="621"/>
      <c r="K559" s="621"/>
      <c r="L559" s="621"/>
      <c r="M559" s="621"/>
      <c r="N559" s="621"/>
      <c r="O559" s="621"/>
      <c r="P559" s="621"/>
      <c r="Q559" s="621"/>
      <c r="R559" s="621"/>
      <c r="S559" s="621"/>
      <c r="T559" s="621"/>
      <c r="U559" s="621"/>
      <c r="V559" s="621"/>
      <c r="W559" s="621"/>
      <c r="X559" s="622"/>
      <c r="Y559" s="334"/>
      <c r="Z559" s="335"/>
      <c r="AA559" s="336"/>
    </row>
    <row r="560" spans="1:27" ht="19.5" customHeight="1">
      <c r="A560" s="352"/>
      <c r="C560" s="621"/>
      <c r="D560" s="621"/>
      <c r="E560" s="621"/>
      <c r="F560" s="621"/>
      <c r="G560" s="621"/>
      <c r="H560" s="621"/>
      <c r="I560" s="621"/>
      <c r="J560" s="621"/>
      <c r="K560" s="621"/>
      <c r="L560" s="621"/>
      <c r="M560" s="621"/>
      <c r="N560" s="621"/>
      <c r="O560" s="621"/>
      <c r="P560" s="621"/>
      <c r="Q560" s="621"/>
      <c r="R560" s="621"/>
      <c r="S560" s="621"/>
      <c r="T560" s="621"/>
      <c r="U560" s="621"/>
      <c r="V560" s="621"/>
      <c r="W560" s="621"/>
      <c r="X560" s="622"/>
      <c r="Y560" s="337"/>
      <c r="Z560" s="338"/>
      <c r="AA560" s="339"/>
    </row>
    <row r="561" spans="1:27" ht="22.5" customHeight="1">
      <c r="A561" s="351" t="s">
        <v>26</v>
      </c>
      <c r="B561" s="347" t="s">
        <v>180</v>
      </c>
      <c r="C561" s="347"/>
      <c r="D561" s="347"/>
      <c r="E561" s="347"/>
      <c r="F561" s="347"/>
      <c r="G561" s="347"/>
      <c r="H561" s="347"/>
      <c r="I561" s="347"/>
      <c r="J561" s="347"/>
      <c r="K561" s="347"/>
      <c r="L561" s="347"/>
      <c r="M561" s="347"/>
      <c r="N561" s="347"/>
      <c r="O561" s="347"/>
      <c r="P561" s="347"/>
      <c r="Q561" s="347"/>
      <c r="R561" s="347"/>
      <c r="S561" s="347"/>
      <c r="T561" s="347"/>
      <c r="U561" s="347"/>
      <c r="V561" s="347"/>
      <c r="W561" s="347"/>
      <c r="X561" s="347"/>
      <c r="Y561" s="325"/>
      <c r="Z561" s="326"/>
      <c r="AA561" s="327"/>
    </row>
    <row r="562" spans="1:27" ht="22.5" customHeight="1">
      <c r="A562" s="352"/>
      <c r="B562" s="347"/>
      <c r="C562" s="347"/>
      <c r="D562" s="347"/>
      <c r="E562" s="347"/>
      <c r="F562" s="347"/>
      <c r="G562" s="347"/>
      <c r="H562" s="347"/>
      <c r="I562" s="347"/>
      <c r="J562" s="347"/>
      <c r="K562" s="347"/>
      <c r="L562" s="347"/>
      <c r="M562" s="347"/>
      <c r="N562" s="347"/>
      <c r="O562" s="347"/>
      <c r="P562" s="347"/>
      <c r="Q562" s="347"/>
      <c r="R562" s="347"/>
      <c r="S562" s="347"/>
      <c r="T562" s="347"/>
      <c r="U562" s="347"/>
      <c r="V562" s="347"/>
      <c r="W562" s="347"/>
      <c r="X562" s="347"/>
      <c r="Y562" s="337"/>
      <c r="Z562" s="338"/>
      <c r="AA562" s="339"/>
    </row>
    <row r="563" spans="1:27" ht="22.5" customHeight="1">
      <c r="A563" s="351" t="s">
        <v>27</v>
      </c>
      <c r="B563" s="347" t="s">
        <v>721</v>
      </c>
      <c r="C563" s="347"/>
      <c r="D563" s="347"/>
      <c r="E563" s="347"/>
      <c r="F563" s="347"/>
      <c r="G563" s="347"/>
      <c r="H563" s="347"/>
      <c r="I563" s="347"/>
      <c r="J563" s="347"/>
      <c r="K563" s="347"/>
      <c r="L563" s="347"/>
      <c r="M563" s="347"/>
      <c r="N563" s="347"/>
      <c r="O563" s="347"/>
      <c r="P563" s="347"/>
      <c r="Q563" s="347"/>
      <c r="R563" s="347"/>
      <c r="S563" s="347"/>
      <c r="T563" s="347"/>
      <c r="U563" s="347"/>
      <c r="V563" s="347"/>
      <c r="W563" s="347"/>
      <c r="X563" s="347"/>
      <c r="Y563" s="325"/>
      <c r="Z563" s="326"/>
      <c r="AA563" s="327"/>
    </row>
    <row r="564" spans="1:27" ht="22.5" customHeight="1">
      <c r="A564" s="352"/>
      <c r="B564" s="347"/>
      <c r="C564" s="347"/>
      <c r="D564" s="347"/>
      <c r="E564" s="347"/>
      <c r="F564" s="347"/>
      <c r="G564" s="347"/>
      <c r="H564" s="347"/>
      <c r="I564" s="347"/>
      <c r="J564" s="347"/>
      <c r="K564" s="347"/>
      <c r="L564" s="347"/>
      <c r="M564" s="347"/>
      <c r="N564" s="347"/>
      <c r="O564" s="347"/>
      <c r="P564" s="347"/>
      <c r="Q564" s="347"/>
      <c r="R564" s="347"/>
      <c r="S564" s="347"/>
      <c r="T564" s="347"/>
      <c r="U564" s="347"/>
      <c r="V564" s="347"/>
      <c r="W564" s="347"/>
      <c r="X564" s="347"/>
      <c r="Y564" s="337"/>
      <c r="Z564" s="338"/>
      <c r="AA564" s="339"/>
    </row>
    <row r="565" spans="1:27" ht="14.25" customHeight="1">
      <c r="A565" s="351" t="s">
        <v>95</v>
      </c>
      <c r="B565" s="347" t="s">
        <v>532</v>
      </c>
      <c r="C565" s="347"/>
      <c r="D565" s="347"/>
      <c r="E565" s="347"/>
      <c r="F565" s="347"/>
      <c r="G565" s="347"/>
      <c r="H565" s="347"/>
      <c r="I565" s="347"/>
      <c r="J565" s="347"/>
      <c r="K565" s="347"/>
      <c r="L565" s="347"/>
      <c r="M565" s="347"/>
      <c r="N565" s="347"/>
      <c r="O565" s="347"/>
      <c r="P565" s="347"/>
      <c r="Q565" s="347"/>
      <c r="R565" s="347"/>
      <c r="S565" s="347"/>
      <c r="T565" s="347"/>
      <c r="U565" s="347"/>
      <c r="V565" s="347"/>
      <c r="W565" s="347"/>
      <c r="X565" s="347"/>
      <c r="Y565" s="325"/>
      <c r="Z565" s="326"/>
      <c r="AA565" s="327"/>
    </row>
    <row r="566" spans="1:27" ht="14.25" customHeight="1">
      <c r="A566" s="352"/>
      <c r="B566" s="347"/>
      <c r="C566" s="347"/>
      <c r="D566" s="347"/>
      <c r="E566" s="347"/>
      <c r="F566" s="347"/>
      <c r="G566" s="347"/>
      <c r="H566" s="347"/>
      <c r="I566" s="347"/>
      <c r="J566" s="347"/>
      <c r="K566" s="347"/>
      <c r="L566" s="347"/>
      <c r="M566" s="347"/>
      <c r="N566" s="347"/>
      <c r="O566" s="347"/>
      <c r="P566" s="347"/>
      <c r="Q566" s="347"/>
      <c r="R566" s="347"/>
      <c r="S566" s="347"/>
      <c r="T566" s="347"/>
      <c r="U566" s="347"/>
      <c r="V566" s="347"/>
      <c r="W566" s="347"/>
      <c r="X566" s="347"/>
      <c r="Y566" s="337"/>
      <c r="Z566" s="338"/>
      <c r="AA566" s="339"/>
    </row>
    <row r="567" spans="1:27" s="64" customFormat="1" ht="20.149999999999999" customHeight="1">
      <c r="A567" s="16" t="s">
        <v>110</v>
      </c>
      <c r="B567" s="62"/>
      <c r="C567" s="63"/>
      <c r="D567" s="63"/>
      <c r="E567" s="63"/>
      <c r="F567" s="63"/>
      <c r="G567" s="63"/>
      <c r="H567" s="63"/>
      <c r="I567" s="63"/>
      <c r="Y567" s="60"/>
      <c r="Z567" s="60"/>
      <c r="AA567" s="60"/>
    </row>
    <row r="568" spans="1:27" ht="30" customHeight="1">
      <c r="A568" s="351" t="s">
        <v>22</v>
      </c>
      <c r="B568" s="347" t="s">
        <v>184</v>
      </c>
      <c r="C568" s="347"/>
      <c r="D568" s="347"/>
      <c r="E568" s="347"/>
      <c r="F568" s="347"/>
      <c r="G568" s="347"/>
      <c r="H568" s="347"/>
      <c r="I568" s="347"/>
      <c r="J568" s="347"/>
      <c r="K568" s="347"/>
      <c r="L568" s="347"/>
      <c r="M568" s="347"/>
      <c r="N568" s="347"/>
      <c r="O568" s="347"/>
      <c r="P568" s="347"/>
      <c r="Q568" s="347"/>
      <c r="R568" s="347"/>
      <c r="S568" s="347"/>
      <c r="T568" s="347"/>
      <c r="U568" s="347"/>
      <c r="V568" s="347"/>
      <c r="W568" s="347"/>
      <c r="X568" s="347"/>
      <c r="Y568" s="325"/>
      <c r="Z568" s="326"/>
      <c r="AA568" s="327"/>
    </row>
    <row r="569" spans="1:27" ht="30" customHeight="1">
      <c r="A569" s="352"/>
      <c r="B569" s="347"/>
      <c r="C569" s="347"/>
      <c r="D569" s="347"/>
      <c r="E569" s="347"/>
      <c r="F569" s="347"/>
      <c r="G569" s="347"/>
      <c r="H569" s="347"/>
      <c r="I569" s="347"/>
      <c r="J569" s="347"/>
      <c r="K569" s="347"/>
      <c r="L569" s="347"/>
      <c r="M569" s="347"/>
      <c r="N569" s="347"/>
      <c r="O569" s="347"/>
      <c r="P569" s="347"/>
      <c r="Q569" s="347"/>
      <c r="R569" s="347"/>
      <c r="S569" s="347"/>
      <c r="T569" s="347"/>
      <c r="U569" s="347"/>
      <c r="V569" s="347"/>
      <c r="W569" s="347"/>
      <c r="X569" s="347"/>
      <c r="Y569" s="337"/>
      <c r="Z569" s="338"/>
      <c r="AA569" s="339"/>
    </row>
    <row r="570" spans="1:27" ht="15" customHeight="1">
      <c r="A570" s="351" t="s">
        <v>94</v>
      </c>
      <c r="B570" s="347" t="s">
        <v>534</v>
      </c>
      <c r="C570" s="347"/>
      <c r="D570" s="347"/>
      <c r="E570" s="347"/>
      <c r="F570" s="347"/>
      <c r="G570" s="347"/>
      <c r="H570" s="347"/>
      <c r="I570" s="347"/>
      <c r="J570" s="347"/>
      <c r="K570" s="347"/>
      <c r="L570" s="347"/>
      <c r="M570" s="347"/>
      <c r="N570" s="347"/>
      <c r="O570" s="347"/>
      <c r="P570" s="347"/>
      <c r="Q570" s="347"/>
      <c r="R570" s="347"/>
      <c r="S570" s="347"/>
      <c r="T570" s="347"/>
      <c r="U570" s="347"/>
      <c r="V570" s="347"/>
      <c r="W570" s="347"/>
      <c r="X570" s="347"/>
      <c r="Y570" s="325"/>
      <c r="Z570" s="326"/>
      <c r="AA570" s="327"/>
    </row>
    <row r="571" spans="1:27" ht="15" customHeight="1">
      <c r="A571" s="352"/>
      <c r="B571" s="347"/>
      <c r="C571" s="347"/>
      <c r="D571" s="347"/>
      <c r="E571" s="347"/>
      <c r="F571" s="347"/>
      <c r="G571" s="347"/>
      <c r="H571" s="347"/>
      <c r="I571" s="347"/>
      <c r="J571" s="347"/>
      <c r="K571" s="347"/>
      <c r="L571" s="347"/>
      <c r="M571" s="347"/>
      <c r="N571" s="347"/>
      <c r="O571" s="347"/>
      <c r="P571" s="347"/>
      <c r="Q571" s="347"/>
      <c r="R571" s="347"/>
      <c r="S571" s="347"/>
      <c r="T571" s="347"/>
      <c r="U571" s="347"/>
      <c r="V571" s="347"/>
      <c r="W571" s="347"/>
      <c r="X571" s="347"/>
      <c r="Y571" s="334"/>
      <c r="Z571" s="335"/>
      <c r="AA571" s="336"/>
    </row>
    <row r="572" spans="1:27" ht="15" customHeight="1">
      <c r="A572" s="351" t="s">
        <v>24</v>
      </c>
      <c r="B572" s="347" t="s">
        <v>533</v>
      </c>
      <c r="C572" s="347"/>
      <c r="D572" s="347"/>
      <c r="E572" s="347"/>
      <c r="F572" s="347"/>
      <c r="G572" s="347"/>
      <c r="H572" s="347"/>
      <c r="I572" s="347"/>
      <c r="J572" s="347"/>
      <c r="K572" s="347"/>
      <c r="L572" s="347"/>
      <c r="M572" s="347"/>
      <c r="N572" s="347"/>
      <c r="O572" s="347"/>
      <c r="P572" s="347"/>
      <c r="Q572" s="347"/>
      <c r="R572" s="347"/>
      <c r="S572" s="347"/>
      <c r="T572" s="347"/>
      <c r="U572" s="347"/>
      <c r="V572" s="347"/>
      <c r="W572" s="347"/>
      <c r="X572" s="347"/>
      <c r="Y572" s="325"/>
      <c r="Z572" s="326"/>
      <c r="AA572" s="327"/>
    </row>
    <row r="573" spans="1:27" ht="15" customHeight="1">
      <c r="A573" s="352"/>
      <c r="B573" s="347"/>
      <c r="C573" s="347"/>
      <c r="D573" s="347"/>
      <c r="E573" s="347"/>
      <c r="F573" s="347"/>
      <c r="G573" s="347"/>
      <c r="H573" s="347"/>
      <c r="I573" s="347"/>
      <c r="J573" s="347"/>
      <c r="K573" s="347"/>
      <c r="L573" s="347"/>
      <c r="M573" s="347"/>
      <c r="N573" s="347"/>
      <c r="O573" s="347"/>
      <c r="P573" s="347"/>
      <c r="Q573" s="347"/>
      <c r="R573" s="347"/>
      <c r="S573" s="347"/>
      <c r="T573" s="347"/>
      <c r="U573" s="347"/>
      <c r="V573" s="347"/>
      <c r="W573" s="347"/>
      <c r="X573" s="347"/>
      <c r="Y573" s="337"/>
      <c r="Z573" s="338"/>
      <c r="AA573" s="339"/>
    </row>
    <row r="574" spans="1:27" ht="6" customHeight="1">
      <c r="A574" s="59"/>
      <c r="B574" s="150"/>
      <c r="C574" s="150"/>
      <c r="D574" s="150"/>
      <c r="E574" s="150"/>
      <c r="F574" s="150"/>
      <c r="G574" s="150"/>
      <c r="H574" s="150"/>
      <c r="I574" s="150"/>
      <c r="J574" s="150"/>
      <c r="K574" s="150"/>
      <c r="L574" s="150"/>
      <c r="M574" s="150"/>
      <c r="N574" s="150"/>
      <c r="O574" s="150"/>
      <c r="P574" s="150"/>
      <c r="Q574" s="150"/>
      <c r="R574" s="150"/>
      <c r="S574" s="150"/>
      <c r="T574" s="150"/>
      <c r="U574" s="150"/>
      <c r="V574" s="150"/>
      <c r="W574" s="150"/>
      <c r="X574" s="150"/>
      <c r="Y574" s="36"/>
      <c r="Z574" s="36"/>
      <c r="AA574" s="36"/>
    </row>
    <row r="575" spans="1:27" ht="18.75" customHeight="1">
      <c r="A575" s="16" t="s">
        <v>303</v>
      </c>
      <c r="B575" s="62"/>
      <c r="C575" s="63"/>
      <c r="D575" s="63"/>
      <c r="E575" s="63"/>
      <c r="F575" s="63"/>
      <c r="G575" s="63"/>
      <c r="H575" s="63"/>
      <c r="I575" s="63"/>
      <c r="J575" s="64"/>
      <c r="K575" s="64"/>
      <c r="L575" s="64"/>
      <c r="M575" s="64"/>
      <c r="N575" s="64"/>
      <c r="O575" s="64"/>
      <c r="P575" s="64"/>
      <c r="Q575" s="64"/>
      <c r="R575" s="64"/>
      <c r="S575" s="64"/>
      <c r="T575" s="64"/>
      <c r="U575" s="64"/>
      <c r="V575" s="64"/>
      <c r="W575" s="64"/>
      <c r="X575" s="64"/>
      <c r="Y575" s="60"/>
      <c r="Z575" s="60"/>
      <c r="AA575" s="60"/>
    </row>
    <row r="576" spans="1:27" ht="60" customHeight="1">
      <c r="A576" s="351" t="s">
        <v>22</v>
      </c>
      <c r="B576" s="347" t="s">
        <v>722</v>
      </c>
      <c r="C576" s="347"/>
      <c r="D576" s="347"/>
      <c r="E576" s="347"/>
      <c r="F576" s="347"/>
      <c r="G576" s="347"/>
      <c r="H576" s="347"/>
      <c r="I576" s="347"/>
      <c r="J576" s="347"/>
      <c r="K576" s="347"/>
      <c r="L576" s="347"/>
      <c r="M576" s="347"/>
      <c r="N576" s="347"/>
      <c r="O576" s="347"/>
      <c r="P576" s="347"/>
      <c r="Q576" s="347"/>
      <c r="R576" s="347"/>
      <c r="S576" s="347"/>
      <c r="T576" s="347"/>
      <c r="U576" s="347"/>
      <c r="V576" s="347"/>
      <c r="W576" s="347"/>
      <c r="X576" s="347"/>
      <c r="Y576" s="325"/>
      <c r="Z576" s="326"/>
      <c r="AA576" s="327"/>
    </row>
    <row r="577" spans="1:32" ht="90.75" customHeight="1">
      <c r="A577" s="352"/>
      <c r="B577" s="347"/>
      <c r="C577" s="347"/>
      <c r="D577" s="347"/>
      <c r="E577" s="347"/>
      <c r="F577" s="347"/>
      <c r="G577" s="347"/>
      <c r="H577" s="347"/>
      <c r="I577" s="347"/>
      <c r="J577" s="347"/>
      <c r="K577" s="347"/>
      <c r="L577" s="347"/>
      <c r="M577" s="347"/>
      <c r="N577" s="347"/>
      <c r="O577" s="347"/>
      <c r="P577" s="347"/>
      <c r="Q577" s="347"/>
      <c r="R577" s="347"/>
      <c r="S577" s="347"/>
      <c r="T577" s="347"/>
      <c r="U577" s="347"/>
      <c r="V577" s="347"/>
      <c r="W577" s="347"/>
      <c r="X577" s="347"/>
      <c r="Y577" s="337"/>
      <c r="Z577" s="338"/>
      <c r="AA577" s="339"/>
    </row>
    <row r="578" spans="1:32" ht="17.25" customHeight="1">
      <c r="A578" s="351" t="s">
        <v>94</v>
      </c>
      <c r="B578" s="324" t="s">
        <v>535</v>
      </c>
      <c r="C578" s="324"/>
      <c r="D578" s="324"/>
      <c r="E578" s="324"/>
      <c r="F578" s="324"/>
      <c r="G578" s="324"/>
      <c r="H578" s="324"/>
      <c r="I578" s="324"/>
      <c r="J578" s="324"/>
      <c r="K578" s="324"/>
      <c r="L578" s="324"/>
      <c r="M578" s="324"/>
      <c r="N578" s="324"/>
      <c r="O578" s="324"/>
      <c r="P578" s="324"/>
      <c r="Q578" s="324"/>
      <c r="R578" s="324"/>
      <c r="S578" s="324"/>
      <c r="T578" s="324"/>
      <c r="U578" s="324"/>
      <c r="V578" s="324"/>
      <c r="W578" s="324"/>
      <c r="X578" s="324"/>
      <c r="Y578" s="325"/>
      <c r="Z578" s="326"/>
      <c r="AA578" s="327"/>
    </row>
    <row r="579" spans="1:32" ht="51" customHeight="1">
      <c r="A579" s="352"/>
      <c r="B579" s="324"/>
      <c r="C579" s="324"/>
      <c r="D579" s="324"/>
      <c r="E579" s="324"/>
      <c r="F579" s="324"/>
      <c r="G579" s="324"/>
      <c r="H579" s="324"/>
      <c r="I579" s="324"/>
      <c r="J579" s="324"/>
      <c r="K579" s="324"/>
      <c r="L579" s="324"/>
      <c r="M579" s="324"/>
      <c r="N579" s="324"/>
      <c r="O579" s="324"/>
      <c r="P579" s="324"/>
      <c r="Q579" s="324"/>
      <c r="R579" s="324"/>
      <c r="S579" s="324"/>
      <c r="T579" s="324"/>
      <c r="U579" s="324"/>
      <c r="V579" s="324"/>
      <c r="W579" s="324"/>
      <c r="X579" s="324"/>
      <c r="Y579" s="334"/>
      <c r="Z579" s="335"/>
      <c r="AA579" s="336"/>
      <c r="AF579" s="313"/>
    </row>
    <row r="580" spans="1:32" ht="15" customHeight="1">
      <c r="A580" s="351" t="s">
        <v>24</v>
      </c>
      <c r="B580" s="324" t="s">
        <v>536</v>
      </c>
      <c r="C580" s="324"/>
      <c r="D580" s="324"/>
      <c r="E580" s="324"/>
      <c r="F580" s="324"/>
      <c r="G580" s="324"/>
      <c r="H580" s="324"/>
      <c r="I580" s="324"/>
      <c r="J580" s="324"/>
      <c r="K580" s="324"/>
      <c r="L580" s="324"/>
      <c r="M580" s="324"/>
      <c r="N580" s="324"/>
      <c r="O580" s="324"/>
      <c r="P580" s="324"/>
      <c r="Q580" s="324"/>
      <c r="R580" s="324"/>
      <c r="S580" s="324"/>
      <c r="T580" s="324"/>
      <c r="U580" s="324"/>
      <c r="V580" s="324"/>
      <c r="W580" s="324"/>
      <c r="X580" s="324"/>
      <c r="Y580" s="325"/>
      <c r="Z580" s="326"/>
      <c r="AA580" s="327"/>
    </row>
    <row r="581" spans="1:32" ht="58.5" customHeight="1">
      <c r="A581" s="352"/>
      <c r="B581" s="324"/>
      <c r="C581" s="324"/>
      <c r="D581" s="324"/>
      <c r="E581" s="324"/>
      <c r="F581" s="324"/>
      <c r="G581" s="324"/>
      <c r="H581" s="324"/>
      <c r="I581" s="324"/>
      <c r="J581" s="324"/>
      <c r="K581" s="324"/>
      <c r="L581" s="324"/>
      <c r="M581" s="324"/>
      <c r="N581" s="324"/>
      <c r="O581" s="324"/>
      <c r="P581" s="324"/>
      <c r="Q581" s="324"/>
      <c r="R581" s="324"/>
      <c r="S581" s="324"/>
      <c r="T581" s="324"/>
      <c r="U581" s="324"/>
      <c r="V581" s="324"/>
      <c r="W581" s="324"/>
      <c r="X581" s="324"/>
      <c r="Y581" s="337"/>
      <c r="Z581" s="338"/>
      <c r="AA581" s="339"/>
    </row>
    <row r="582" spans="1:32" ht="15" customHeight="1">
      <c r="A582" s="384" t="s">
        <v>347</v>
      </c>
      <c r="B582" s="586" t="s">
        <v>537</v>
      </c>
      <c r="C582" s="587"/>
      <c r="D582" s="587"/>
      <c r="E582" s="587"/>
      <c r="F582" s="587"/>
      <c r="G582" s="587"/>
      <c r="H582" s="587"/>
      <c r="I582" s="587"/>
      <c r="J582" s="587"/>
      <c r="K582" s="587"/>
      <c r="L582" s="587"/>
      <c r="M582" s="587"/>
      <c r="N582" s="587"/>
      <c r="O582" s="587"/>
      <c r="P582" s="587"/>
      <c r="Q582" s="587"/>
      <c r="R582" s="587"/>
      <c r="S582" s="587"/>
      <c r="T582" s="587"/>
      <c r="U582" s="587"/>
      <c r="V582" s="587"/>
      <c r="W582" s="587"/>
      <c r="X582" s="588"/>
      <c r="Y582" s="334"/>
      <c r="Z582" s="335"/>
      <c r="AA582" s="336"/>
    </row>
    <row r="583" spans="1:32" ht="15" customHeight="1">
      <c r="A583" s="384"/>
      <c r="B583" s="586" t="s">
        <v>268</v>
      </c>
      <c r="C583" s="587"/>
      <c r="D583" s="587"/>
      <c r="E583" s="587"/>
      <c r="F583" s="587"/>
      <c r="G583" s="587"/>
      <c r="H583" s="587"/>
      <c r="I583" s="587"/>
      <c r="J583" s="587"/>
      <c r="K583" s="587"/>
      <c r="L583" s="587"/>
      <c r="M583" s="587"/>
      <c r="N583" s="587"/>
      <c r="O583" s="587"/>
      <c r="P583" s="587"/>
      <c r="Q583" s="587"/>
      <c r="R583" s="587"/>
      <c r="S583" s="587"/>
      <c r="T583" s="587"/>
      <c r="U583" s="587"/>
      <c r="V583" s="587"/>
      <c r="W583" s="587"/>
      <c r="X583" s="588"/>
      <c r="Y583" s="334"/>
      <c r="Z583" s="335"/>
      <c r="AA583" s="336"/>
    </row>
    <row r="584" spans="1:32" ht="30" customHeight="1">
      <c r="A584" s="384"/>
      <c r="B584" s="586" t="s">
        <v>278</v>
      </c>
      <c r="C584" s="587"/>
      <c r="D584" s="587"/>
      <c r="E584" s="587"/>
      <c r="F584" s="587"/>
      <c r="G584" s="587"/>
      <c r="H584" s="587"/>
      <c r="I584" s="587"/>
      <c r="J584" s="587"/>
      <c r="K584" s="587"/>
      <c r="L584" s="587"/>
      <c r="M584" s="587"/>
      <c r="N584" s="587"/>
      <c r="O584" s="587"/>
      <c r="P584" s="587"/>
      <c r="Q584" s="587"/>
      <c r="R584" s="587"/>
      <c r="S584" s="587"/>
      <c r="T584" s="587"/>
      <c r="U584" s="587"/>
      <c r="V584" s="587"/>
      <c r="W584" s="587"/>
      <c r="X584" s="588"/>
      <c r="Y584" s="334"/>
      <c r="Z584" s="335"/>
      <c r="AA584" s="336"/>
    </row>
    <row r="585" spans="1:32" ht="15" customHeight="1">
      <c r="A585" s="384"/>
      <c r="B585" s="586" t="s">
        <v>269</v>
      </c>
      <c r="C585" s="587"/>
      <c r="D585" s="587"/>
      <c r="E585" s="587"/>
      <c r="F585" s="587"/>
      <c r="G585" s="587"/>
      <c r="H585" s="587"/>
      <c r="I585" s="587"/>
      <c r="J585" s="587"/>
      <c r="K585" s="587"/>
      <c r="L585" s="587"/>
      <c r="M585" s="587"/>
      <c r="N585" s="587"/>
      <c r="O585" s="587"/>
      <c r="P585" s="587"/>
      <c r="Q585" s="587"/>
      <c r="R585" s="587"/>
      <c r="S585" s="587"/>
      <c r="T585" s="587"/>
      <c r="U585" s="587"/>
      <c r="V585" s="587"/>
      <c r="W585" s="587"/>
      <c r="X585" s="588"/>
      <c r="Y585" s="334"/>
      <c r="Z585" s="335"/>
      <c r="AA585" s="336"/>
    </row>
    <row r="586" spans="1:32" ht="15" customHeight="1">
      <c r="A586" s="352"/>
      <c r="B586" s="589" t="s">
        <v>270</v>
      </c>
      <c r="C586" s="590"/>
      <c r="D586" s="590"/>
      <c r="E586" s="590"/>
      <c r="F586" s="590"/>
      <c r="G586" s="590"/>
      <c r="H586" s="590"/>
      <c r="I586" s="590"/>
      <c r="J586" s="590"/>
      <c r="K586" s="590"/>
      <c r="L586" s="590"/>
      <c r="M586" s="590"/>
      <c r="N586" s="590"/>
      <c r="O586" s="590"/>
      <c r="P586" s="590"/>
      <c r="Q586" s="590"/>
      <c r="R586" s="590"/>
      <c r="S586" s="590"/>
      <c r="T586" s="590"/>
      <c r="U586" s="590"/>
      <c r="V586" s="590"/>
      <c r="W586" s="590"/>
      <c r="X586" s="591"/>
      <c r="Y586" s="337"/>
      <c r="Z586" s="338"/>
      <c r="AA586" s="339"/>
    </row>
    <row r="587" spans="1:32" ht="6.5" customHeight="1">
      <c r="A587" s="59"/>
      <c r="B587" s="301"/>
      <c r="C587" s="301"/>
      <c r="D587" s="301"/>
      <c r="E587" s="301"/>
      <c r="F587" s="301"/>
      <c r="G587" s="301"/>
      <c r="H587" s="301"/>
      <c r="I587" s="301"/>
      <c r="J587" s="301"/>
      <c r="K587" s="301"/>
      <c r="L587" s="301"/>
      <c r="M587" s="301"/>
      <c r="N587" s="301"/>
      <c r="O587" s="301"/>
      <c r="P587" s="301"/>
      <c r="Q587" s="301"/>
      <c r="R587" s="301"/>
      <c r="S587" s="301"/>
      <c r="T587" s="301"/>
      <c r="U587" s="301"/>
      <c r="V587" s="301"/>
      <c r="W587" s="301"/>
      <c r="X587" s="301"/>
      <c r="Y587" s="36"/>
      <c r="Z587" s="36"/>
      <c r="AA587" s="36"/>
    </row>
    <row r="588" spans="1:32" ht="18.75" customHeight="1">
      <c r="A588" s="592" t="s">
        <v>380</v>
      </c>
      <c r="B588" s="592"/>
      <c r="C588" s="592"/>
      <c r="D588" s="592"/>
      <c r="E588" s="592"/>
      <c r="F588" s="592"/>
      <c r="G588" s="592"/>
      <c r="H588" s="592"/>
      <c r="I588" s="592"/>
      <c r="J588" s="592"/>
      <c r="K588" s="592"/>
      <c r="L588" s="592"/>
      <c r="M588" s="592"/>
      <c r="N588" s="150"/>
      <c r="O588" s="150"/>
      <c r="P588" s="150"/>
      <c r="Q588" s="150"/>
      <c r="R588" s="150"/>
      <c r="S588" s="150"/>
      <c r="T588" s="150"/>
      <c r="U588" s="150"/>
      <c r="V588" s="150"/>
      <c r="W588" s="150"/>
      <c r="X588" s="150"/>
      <c r="Y588" s="36"/>
      <c r="Z588" s="36"/>
      <c r="AA588" s="36"/>
    </row>
    <row r="589" spans="1:32" ht="71.25" customHeight="1">
      <c r="A589" s="298" t="s">
        <v>22</v>
      </c>
      <c r="B589" s="348" t="s">
        <v>734</v>
      </c>
      <c r="C589" s="349"/>
      <c r="D589" s="349"/>
      <c r="E589" s="349"/>
      <c r="F589" s="349"/>
      <c r="G589" s="349"/>
      <c r="H589" s="349"/>
      <c r="I589" s="349"/>
      <c r="J589" s="349"/>
      <c r="K589" s="349"/>
      <c r="L589" s="349"/>
      <c r="M589" s="349"/>
      <c r="N589" s="349"/>
      <c r="O589" s="349"/>
      <c r="P589" s="349"/>
      <c r="Q589" s="349"/>
      <c r="R589" s="349"/>
      <c r="S589" s="349"/>
      <c r="T589" s="349"/>
      <c r="U589" s="349"/>
      <c r="V589" s="349"/>
      <c r="W589" s="349"/>
      <c r="X589" s="350"/>
      <c r="Y589" s="626"/>
      <c r="Z589" s="627"/>
      <c r="AA589" s="628"/>
    </row>
    <row r="590" spans="1:32" ht="60" customHeight="1">
      <c r="A590" s="298" t="s">
        <v>23</v>
      </c>
      <c r="B590" s="589" t="s">
        <v>348</v>
      </c>
      <c r="C590" s="590"/>
      <c r="D590" s="590"/>
      <c r="E590" s="590"/>
      <c r="F590" s="590"/>
      <c r="G590" s="590"/>
      <c r="H590" s="590"/>
      <c r="I590" s="590"/>
      <c r="J590" s="590"/>
      <c r="K590" s="590"/>
      <c r="L590" s="590"/>
      <c r="M590" s="590"/>
      <c r="N590" s="590"/>
      <c r="O590" s="590"/>
      <c r="P590" s="590"/>
      <c r="Q590" s="590"/>
      <c r="R590" s="590"/>
      <c r="S590" s="590"/>
      <c r="T590" s="590"/>
      <c r="U590" s="590"/>
      <c r="V590" s="590"/>
      <c r="W590" s="590"/>
      <c r="X590" s="591"/>
      <c r="Y590" s="340"/>
      <c r="Z590" s="341"/>
      <c r="AA590" s="342"/>
    </row>
    <row r="591" spans="1:32" ht="165" customHeight="1">
      <c r="A591" s="298" t="s">
        <v>99</v>
      </c>
      <c r="B591" s="618" t="s">
        <v>538</v>
      </c>
      <c r="C591" s="619"/>
      <c r="D591" s="619"/>
      <c r="E591" s="619"/>
      <c r="F591" s="619"/>
      <c r="G591" s="619"/>
      <c r="H591" s="619"/>
      <c r="I591" s="619"/>
      <c r="J591" s="619"/>
      <c r="K591" s="619"/>
      <c r="L591" s="619"/>
      <c r="M591" s="619"/>
      <c r="N591" s="619"/>
      <c r="O591" s="619"/>
      <c r="P591" s="619"/>
      <c r="Q591" s="619"/>
      <c r="R591" s="619"/>
      <c r="S591" s="619"/>
      <c r="T591" s="619"/>
      <c r="U591" s="619"/>
      <c r="V591" s="619"/>
      <c r="W591" s="619"/>
      <c r="X591" s="620"/>
      <c r="Y591" s="340"/>
      <c r="Z591" s="341"/>
      <c r="AA591" s="342"/>
    </row>
    <row r="592" spans="1:32" ht="30" customHeight="1">
      <c r="A592" s="298" t="s">
        <v>7</v>
      </c>
      <c r="B592" s="618" t="s">
        <v>539</v>
      </c>
      <c r="C592" s="619"/>
      <c r="D592" s="619"/>
      <c r="E592" s="619"/>
      <c r="F592" s="619"/>
      <c r="G592" s="619"/>
      <c r="H592" s="619"/>
      <c r="I592" s="619"/>
      <c r="J592" s="619"/>
      <c r="K592" s="619"/>
      <c r="L592" s="619"/>
      <c r="M592" s="619"/>
      <c r="N592" s="619"/>
      <c r="O592" s="619"/>
      <c r="P592" s="619"/>
      <c r="Q592" s="619"/>
      <c r="R592" s="619"/>
      <c r="S592" s="619"/>
      <c r="T592" s="619"/>
      <c r="U592" s="619"/>
      <c r="V592" s="619"/>
      <c r="W592" s="619"/>
      <c r="X592" s="620"/>
      <c r="Y592" s="340"/>
      <c r="Z592" s="341"/>
      <c r="AA592" s="342"/>
    </row>
    <row r="593" spans="1:27" ht="57" customHeight="1">
      <c r="A593" s="298" t="s">
        <v>8</v>
      </c>
      <c r="B593" s="618" t="s">
        <v>540</v>
      </c>
      <c r="C593" s="619"/>
      <c r="D593" s="619"/>
      <c r="E593" s="619"/>
      <c r="F593" s="619"/>
      <c r="G593" s="619"/>
      <c r="H593" s="619"/>
      <c r="I593" s="619"/>
      <c r="J593" s="619"/>
      <c r="K593" s="619"/>
      <c r="L593" s="619"/>
      <c r="M593" s="619"/>
      <c r="N593" s="619"/>
      <c r="O593" s="619"/>
      <c r="P593" s="619"/>
      <c r="Q593" s="619"/>
      <c r="R593" s="619"/>
      <c r="S593" s="619"/>
      <c r="T593" s="619"/>
      <c r="U593" s="619"/>
      <c r="V593" s="619"/>
      <c r="W593" s="619"/>
      <c r="X593" s="620"/>
      <c r="Y593" s="340"/>
      <c r="Z593" s="341"/>
      <c r="AA593" s="342"/>
    </row>
    <row r="594" spans="1:27" ht="30" customHeight="1">
      <c r="A594" s="298" t="s">
        <v>93</v>
      </c>
      <c r="B594" s="618" t="s">
        <v>304</v>
      </c>
      <c r="C594" s="619"/>
      <c r="D594" s="619"/>
      <c r="E594" s="619"/>
      <c r="F594" s="619"/>
      <c r="G594" s="619"/>
      <c r="H594" s="619"/>
      <c r="I594" s="619"/>
      <c r="J594" s="619"/>
      <c r="K594" s="619"/>
      <c r="L594" s="619"/>
      <c r="M594" s="619"/>
      <c r="N594" s="619"/>
      <c r="O594" s="619"/>
      <c r="P594" s="619"/>
      <c r="Q594" s="619"/>
      <c r="R594" s="619"/>
      <c r="S594" s="619"/>
      <c r="T594" s="619"/>
      <c r="U594" s="619"/>
      <c r="V594" s="619"/>
      <c r="W594" s="619"/>
      <c r="X594" s="620"/>
      <c r="Y594" s="340"/>
      <c r="Z594" s="341"/>
      <c r="AA594" s="342"/>
    </row>
    <row r="595" spans="1:27" ht="12.75" customHeight="1">
      <c r="A595" s="59"/>
      <c r="B595" s="301"/>
      <c r="C595" s="301"/>
      <c r="D595" s="301"/>
      <c r="E595" s="301"/>
      <c r="F595" s="301"/>
      <c r="G595" s="301"/>
      <c r="H595" s="301"/>
      <c r="I595" s="301"/>
      <c r="J595" s="301"/>
      <c r="K595" s="301"/>
      <c r="L595" s="301"/>
      <c r="M595" s="301"/>
      <c r="N595" s="301"/>
      <c r="O595" s="301"/>
      <c r="P595" s="301"/>
      <c r="Q595" s="301"/>
      <c r="R595" s="301"/>
      <c r="S595" s="301"/>
      <c r="T595" s="301"/>
      <c r="U595" s="301"/>
      <c r="V595" s="301"/>
      <c r="W595" s="301"/>
      <c r="X595" s="301"/>
      <c r="Y595" s="36"/>
      <c r="Z595" s="36"/>
      <c r="AA595" s="36"/>
    </row>
    <row r="596" spans="1:27" ht="18.75" customHeight="1">
      <c r="A596" s="388" t="s">
        <v>381</v>
      </c>
      <c r="B596" s="388"/>
      <c r="C596" s="388"/>
      <c r="D596" s="388"/>
      <c r="E596" s="388"/>
      <c r="F596" s="388"/>
      <c r="G596" s="388"/>
      <c r="H596" s="388"/>
      <c r="I596" s="388"/>
      <c r="J596" s="388"/>
      <c r="K596" s="301"/>
      <c r="L596" s="301"/>
      <c r="M596" s="301"/>
      <c r="N596" s="301"/>
      <c r="O596" s="301"/>
      <c r="P596" s="301"/>
      <c r="Q596" s="301"/>
      <c r="R596" s="301"/>
      <c r="S596" s="301"/>
      <c r="T596" s="301"/>
      <c r="U596" s="301"/>
      <c r="V596" s="301"/>
      <c r="W596" s="301"/>
      <c r="X596" s="301"/>
      <c r="Y596" s="36"/>
      <c r="Z596" s="36"/>
      <c r="AA596" s="36"/>
    </row>
    <row r="597" spans="1:27" ht="22.5" customHeight="1">
      <c r="A597" s="351" t="s">
        <v>1</v>
      </c>
      <c r="B597" s="615" t="s">
        <v>723</v>
      </c>
      <c r="C597" s="616"/>
      <c r="D597" s="616"/>
      <c r="E597" s="616"/>
      <c r="F597" s="616"/>
      <c r="G597" s="616"/>
      <c r="H597" s="616"/>
      <c r="I597" s="616"/>
      <c r="J597" s="616"/>
      <c r="K597" s="616"/>
      <c r="L597" s="616"/>
      <c r="M597" s="616"/>
      <c r="N597" s="616"/>
      <c r="O597" s="616"/>
      <c r="P597" s="616"/>
      <c r="Q597" s="616"/>
      <c r="R597" s="616"/>
      <c r="S597" s="616"/>
      <c r="T597" s="616"/>
      <c r="U597" s="616"/>
      <c r="V597" s="616"/>
      <c r="W597" s="616"/>
      <c r="X597" s="617"/>
      <c r="Y597" s="325"/>
      <c r="Z597" s="326"/>
      <c r="AA597" s="327"/>
    </row>
    <row r="598" spans="1:27" ht="22.5" customHeight="1">
      <c r="A598" s="352"/>
      <c r="B598" s="623"/>
      <c r="C598" s="624"/>
      <c r="D598" s="624"/>
      <c r="E598" s="624"/>
      <c r="F598" s="624"/>
      <c r="G598" s="624"/>
      <c r="H598" s="624"/>
      <c r="I598" s="624"/>
      <c r="J598" s="624"/>
      <c r="K598" s="624"/>
      <c r="L598" s="624"/>
      <c r="M598" s="624"/>
      <c r="N598" s="624"/>
      <c r="O598" s="624"/>
      <c r="P598" s="624"/>
      <c r="Q598" s="624"/>
      <c r="R598" s="624"/>
      <c r="S598" s="624"/>
      <c r="T598" s="624"/>
      <c r="U598" s="624"/>
      <c r="V598" s="624"/>
      <c r="W598" s="624"/>
      <c r="X598" s="625"/>
      <c r="Y598" s="337"/>
      <c r="Z598" s="338"/>
      <c r="AA598" s="339"/>
    </row>
    <row r="599" spans="1:27" ht="60" customHeight="1">
      <c r="A599" s="298" t="s">
        <v>94</v>
      </c>
      <c r="B599" s="615" t="s">
        <v>735</v>
      </c>
      <c r="C599" s="616"/>
      <c r="D599" s="616"/>
      <c r="E599" s="616"/>
      <c r="F599" s="616"/>
      <c r="G599" s="616"/>
      <c r="H599" s="616"/>
      <c r="I599" s="616"/>
      <c r="J599" s="616"/>
      <c r="K599" s="616"/>
      <c r="L599" s="616"/>
      <c r="M599" s="616"/>
      <c r="N599" s="616"/>
      <c r="O599" s="616"/>
      <c r="P599" s="616"/>
      <c r="Q599" s="616"/>
      <c r="R599" s="616"/>
      <c r="S599" s="616"/>
      <c r="T599" s="616"/>
      <c r="U599" s="616"/>
      <c r="V599" s="616"/>
      <c r="W599" s="616"/>
      <c r="X599" s="617"/>
      <c r="Y599" s="325"/>
      <c r="Z599" s="326"/>
      <c r="AA599" s="327"/>
    </row>
    <row r="600" spans="1:27" ht="26.25" customHeight="1">
      <c r="A600" s="298" t="s">
        <v>99</v>
      </c>
      <c r="B600" s="594" t="s">
        <v>382</v>
      </c>
      <c r="C600" s="595"/>
      <c r="D600" s="595"/>
      <c r="E600" s="595"/>
      <c r="F600" s="595"/>
      <c r="G600" s="595"/>
      <c r="H600" s="595"/>
      <c r="I600" s="595"/>
      <c r="J600" s="595"/>
      <c r="K600" s="595"/>
      <c r="L600" s="595"/>
      <c r="M600" s="595"/>
      <c r="N600" s="595"/>
      <c r="O600" s="595"/>
      <c r="P600" s="595"/>
      <c r="Q600" s="595"/>
      <c r="R600" s="595"/>
      <c r="S600" s="595"/>
      <c r="T600" s="595"/>
      <c r="U600" s="595"/>
      <c r="V600" s="595"/>
      <c r="W600" s="595"/>
      <c r="X600" s="596"/>
      <c r="Y600" s="340"/>
      <c r="Z600" s="341"/>
      <c r="AA600" s="342"/>
    </row>
    <row r="601" spans="1:27" ht="12.75" customHeight="1">
      <c r="A601" s="59"/>
      <c r="B601" s="103"/>
      <c r="C601" s="103"/>
      <c r="D601" s="103"/>
      <c r="E601" s="103"/>
      <c r="F601" s="103"/>
      <c r="G601" s="103"/>
      <c r="H601" s="103"/>
      <c r="I601" s="103"/>
      <c r="J601" s="103"/>
      <c r="K601" s="103"/>
      <c r="L601" s="103"/>
      <c r="M601" s="103"/>
      <c r="N601" s="103"/>
      <c r="O601" s="103"/>
      <c r="P601" s="103"/>
      <c r="Q601" s="103"/>
      <c r="R601" s="103"/>
      <c r="S601" s="103"/>
      <c r="T601" s="103"/>
      <c r="U601" s="103"/>
      <c r="V601" s="103"/>
      <c r="W601" s="103"/>
      <c r="X601" s="103"/>
      <c r="Y601" s="36"/>
      <c r="Z601" s="36"/>
      <c r="AA601" s="36"/>
    </row>
    <row r="602" spans="1:27" ht="18.75" customHeight="1">
      <c r="A602" s="597" t="s">
        <v>383</v>
      </c>
      <c r="B602" s="597"/>
      <c r="C602" s="597"/>
      <c r="D602" s="597"/>
      <c r="E602" s="597"/>
      <c r="F602" s="597"/>
      <c r="G602" s="597"/>
      <c r="H602" s="597"/>
      <c r="I602" s="597"/>
      <c r="J602" s="597"/>
      <c r="K602" s="597"/>
      <c r="L602" s="301"/>
      <c r="M602" s="301"/>
      <c r="N602" s="301"/>
      <c r="O602" s="301"/>
      <c r="P602" s="301"/>
      <c r="Q602" s="301"/>
      <c r="R602" s="301"/>
      <c r="S602" s="301"/>
      <c r="T602" s="301"/>
      <c r="U602" s="301"/>
      <c r="V602" s="301"/>
      <c r="W602" s="301"/>
      <c r="X602" s="301"/>
      <c r="Y602" s="36"/>
      <c r="Z602" s="36"/>
      <c r="AA602" s="36"/>
    </row>
    <row r="603" spans="1:27" ht="28.5" customHeight="1">
      <c r="A603" s="298" t="s">
        <v>1</v>
      </c>
      <c r="B603" s="612" t="s">
        <v>552</v>
      </c>
      <c r="C603" s="613"/>
      <c r="D603" s="613"/>
      <c r="E603" s="613"/>
      <c r="F603" s="613"/>
      <c r="G603" s="613"/>
      <c r="H603" s="613"/>
      <c r="I603" s="613"/>
      <c r="J603" s="613"/>
      <c r="K603" s="613"/>
      <c r="L603" s="613"/>
      <c r="M603" s="613"/>
      <c r="N603" s="613"/>
      <c r="O603" s="613"/>
      <c r="P603" s="613"/>
      <c r="Q603" s="613"/>
      <c r="R603" s="613"/>
      <c r="S603" s="613"/>
      <c r="T603" s="613"/>
      <c r="U603" s="613"/>
      <c r="V603" s="613"/>
      <c r="W603" s="613"/>
      <c r="X603" s="614"/>
      <c r="Y603" s="340"/>
      <c r="Z603" s="341"/>
      <c r="AA603" s="342"/>
    </row>
    <row r="604" spans="1:27" ht="27.75" customHeight="1">
      <c r="A604" s="292" t="s">
        <v>94</v>
      </c>
      <c r="B604" s="615" t="s">
        <v>553</v>
      </c>
      <c r="C604" s="616"/>
      <c r="D604" s="616"/>
      <c r="E604" s="616"/>
      <c r="F604" s="616"/>
      <c r="G604" s="616"/>
      <c r="H604" s="616"/>
      <c r="I604" s="616"/>
      <c r="J604" s="616"/>
      <c r="K604" s="616"/>
      <c r="L604" s="616"/>
      <c r="M604" s="616"/>
      <c r="N604" s="616"/>
      <c r="O604" s="616"/>
      <c r="P604" s="616"/>
      <c r="Q604" s="616"/>
      <c r="R604" s="616"/>
      <c r="S604" s="616"/>
      <c r="T604" s="616"/>
      <c r="U604" s="616"/>
      <c r="V604" s="616"/>
      <c r="W604" s="616"/>
      <c r="X604" s="617"/>
      <c r="Y604" s="325"/>
      <c r="Z604" s="326"/>
      <c r="AA604" s="327"/>
    </row>
    <row r="605" spans="1:27" ht="27.75" customHeight="1">
      <c r="A605" s="292" t="s">
        <v>99</v>
      </c>
      <c r="B605" s="593" t="s">
        <v>736</v>
      </c>
      <c r="C605" s="593"/>
      <c r="D605" s="593"/>
      <c r="E605" s="593"/>
      <c r="F605" s="593"/>
      <c r="G605" s="593"/>
      <c r="H605" s="593"/>
      <c r="I605" s="593"/>
      <c r="J605" s="593"/>
      <c r="K605" s="593"/>
      <c r="L605" s="593"/>
      <c r="M605" s="593"/>
      <c r="N605" s="593"/>
      <c r="O605" s="593"/>
      <c r="P605" s="593"/>
      <c r="Q605" s="593"/>
      <c r="R605" s="593"/>
      <c r="S605" s="593"/>
      <c r="T605" s="593"/>
      <c r="U605" s="593"/>
      <c r="V605" s="593"/>
      <c r="W605" s="593"/>
      <c r="X605" s="593"/>
      <c r="Y605" s="325"/>
      <c r="Z605" s="326"/>
      <c r="AA605" s="327"/>
    </row>
    <row r="606" spans="1:27" ht="29.25" customHeight="1">
      <c r="A606" s="298" t="s">
        <v>7</v>
      </c>
      <c r="B606" s="593" t="s">
        <v>554</v>
      </c>
      <c r="C606" s="593"/>
      <c r="D606" s="593"/>
      <c r="E606" s="593"/>
      <c r="F606" s="593"/>
      <c r="G606" s="593"/>
      <c r="H606" s="593"/>
      <c r="I606" s="593"/>
      <c r="J606" s="593"/>
      <c r="K606" s="593"/>
      <c r="L606" s="593"/>
      <c r="M606" s="593"/>
      <c r="N606" s="593"/>
      <c r="O606" s="593"/>
      <c r="P606" s="593"/>
      <c r="Q606" s="593"/>
      <c r="R606" s="593"/>
      <c r="S606" s="593"/>
      <c r="T606" s="593"/>
      <c r="U606" s="593"/>
      <c r="V606" s="593"/>
      <c r="W606" s="593"/>
      <c r="X606" s="593"/>
      <c r="Y606" s="354"/>
      <c r="Z606" s="354"/>
      <c r="AA606" s="354"/>
    </row>
    <row r="607" spans="1:27" ht="12.75" customHeight="1">
      <c r="A607" s="59"/>
      <c r="B607" s="153"/>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36"/>
      <c r="Z607" s="36"/>
      <c r="AA607" s="36"/>
    </row>
    <row r="608" spans="1:27" s="64" customFormat="1" ht="20.149999999999999" customHeight="1">
      <c r="A608" s="16" t="s">
        <v>384</v>
      </c>
      <c r="B608" s="62"/>
      <c r="C608" s="63"/>
      <c r="D608" s="63"/>
      <c r="E608" s="63"/>
      <c r="F608" s="63"/>
      <c r="G608" s="63"/>
      <c r="H608" s="63"/>
      <c r="I608" s="63"/>
      <c r="Y608" s="60"/>
      <c r="Z608" s="60"/>
      <c r="AA608" s="300"/>
    </row>
    <row r="609" spans="1:27" ht="10.5" customHeight="1">
      <c r="A609" s="351" t="s">
        <v>22</v>
      </c>
      <c r="B609" s="353" t="s">
        <v>255</v>
      </c>
      <c r="C609" s="353"/>
      <c r="D609" s="353"/>
      <c r="E609" s="353"/>
      <c r="F609" s="353"/>
      <c r="G609" s="353"/>
      <c r="H609" s="353"/>
      <c r="I609" s="353"/>
      <c r="J609" s="353"/>
      <c r="K609" s="353"/>
      <c r="L609" s="353"/>
      <c r="M609" s="353"/>
      <c r="N609" s="353"/>
      <c r="O609" s="353"/>
      <c r="P609" s="353"/>
      <c r="Q609" s="353"/>
      <c r="R609" s="353"/>
      <c r="S609" s="353"/>
      <c r="T609" s="353"/>
      <c r="U609" s="353"/>
      <c r="V609" s="353"/>
      <c r="W609" s="353"/>
      <c r="X609" s="353"/>
      <c r="Y609" s="325"/>
      <c r="Z609" s="326"/>
      <c r="AA609" s="327"/>
    </row>
    <row r="610" spans="1:27" ht="10.5" customHeight="1">
      <c r="A610" s="352"/>
      <c r="B610" s="353"/>
      <c r="C610" s="353"/>
      <c r="D610" s="353"/>
      <c r="E610" s="353"/>
      <c r="F610" s="353"/>
      <c r="G610" s="353"/>
      <c r="H610" s="353"/>
      <c r="I610" s="353"/>
      <c r="J610" s="353"/>
      <c r="K610" s="353"/>
      <c r="L610" s="353"/>
      <c r="M610" s="353"/>
      <c r="N610" s="353"/>
      <c r="O610" s="353"/>
      <c r="P610" s="353"/>
      <c r="Q610" s="353"/>
      <c r="R610" s="353"/>
      <c r="S610" s="353"/>
      <c r="T610" s="353"/>
      <c r="U610" s="353"/>
      <c r="V610" s="353"/>
      <c r="W610" s="353"/>
      <c r="X610" s="353"/>
      <c r="Y610" s="337"/>
      <c r="Z610" s="338"/>
      <c r="AA610" s="339"/>
    </row>
    <row r="611" spans="1:27" ht="12.75" customHeight="1">
      <c r="A611" s="36"/>
      <c r="B611" s="296"/>
      <c r="C611" s="87" t="s">
        <v>89</v>
      </c>
      <c r="D611" s="88"/>
      <c r="E611" s="88"/>
      <c r="F611" s="88"/>
      <c r="G611" s="88"/>
      <c r="H611" s="88"/>
      <c r="I611" s="88"/>
      <c r="J611" s="87"/>
      <c r="K611" s="87"/>
      <c r="L611" s="87"/>
      <c r="M611" s="87"/>
      <c r="N611" s="87"/>
      <c r="O611" s="87"/>
      <c r="P611" s="87"/>
      <c r="Q611" s="87"/>
      <c r="R611" s="87"/>
      <c r="S611" s="87"/>
      <c r="T611" s="87"/>
      <c r="U611" s="87"/>
      <c r="V611" s="87"/>
      <c r="W611" s="87"/>
      <c r="X611" s="87"/>
      <c r="Y611" s="88"/>
      <c r="Z611" s="88"/>
      <c r="AA611" s="88"/>
    </row>
    <row r="612" spans="1:27" s="64" customFormat="1" ht="20.149999999999999" customHeight="1">
      <c r="A612" s="16" t="s">
        <v>385</v>
      </c>
      <c r="B612" s="44"/>
      <c r="C612" s="63"/>
      <c r="D612" s="63"/>
      <c r="E612" s="63"/>
      <c r="F612" s="63"/>
      <c r="G612" s="63"/>
      <c r="H612" s="63"/>
      <c r="I612" s="63"/>
      <c r="Y612" s="60"/>
      <c r="Z612" s="60"/>
      <c r="AA612" s="60"/>
    </row>
    <row r="613" spans="1:27" ht="15.75" customHeight="1">
      <c r="A613" s="351" t="s">
        <v>22</v>
      </c>
      <c r="B613" s="347" t="s">
        <v>183</v>
      </c>
      <c r="C613" s="347"/>
      <c r="D613" s="347"/>
      <c r="E613" s="347"/>
      <c r="F613" s="347"/>
      <c r="G613" s="347"/>
      <c r="H613" s="347"/>
      <c r="I613" s="347"/>
      <c r="J613" s="347"/>
      <c r="K613" s="347"/>
      <c r="L613" s="347"/>
      <c r="M613" s="347"/>
      <c r="N613" s="347"/>
      <c r="O613" s="347"/>
      <c r="P613" s="347"/>
      <c r="Q613" s="347"/>
      <c r="R613" s="347"/>
      <c r="S613" s="347"/>
      <c r="T613" s="347"/>
      <c r="U613" s="347"/>
      <c r="V613" s="347"/>
      <c r="W613" s="347"/>
      <c r="X613" s="347"/>
      <c r="Y613" s="325"/>
      <c r="Z613" s="326"/>
      <c r="AA613" s="327"/>
    </row>
    <row r="614" spans="1:27" ht="15" customHeight="1">
      <c r="A614" s="352"/>
      <c r="B614" s="347"/>
      <c r="C614" s="347"/>
      <c r="D614" s="347"/>
      <c r="E614" s="347"/>
      <c r="F614" s="347"/>
      <c r="G614" s="347"/>
      <c r="H614" s="347"/>
      <c r="I614" s="347"/>
      <c r="J614" s="347"/>
      <c r="K614" s="347"/>
      <c r="L614" s="347"/>
      <c r="M614" s="347"/>
      <c r="N614" s="347"/>
      <c r="O614" s="347"/>
      <c r="P614" s="347"/>
      <c r="Q614" s="347"/>
      <c r="R614" s="347"/>
      <c r="S614" s="347"/>
      <c r="T614" s="347"/>
      <c r="U614" s="347"/>
      <c r="V614" s="347"/>
      <c r="W614" s="347"/>
      <c r="X614" s="347"/>
      <c r="Y614" s="334"/>
      <c r="Z614" s="335"/>
      <c r="AA614" s="336"/>
    </row>
    <row r="615" spans="1:27" ht="15" customHeight="1">
      <c r="A615" s="351" t="s">
        <v>23</v>
      </c>
      <c r="B615" s="347" t="s">
        <v>349</v>
      </c>
      <c r="C615" s="347"/>
      <c r="D615" s="347"/>
      <c r="E615" s="347"/>
      <c r="F615" s="347"/>
      <c r="G615" s="347"/>
      <c r="H615" s="347"/>
      <c r="I615" s="347"/>
      <c r="J615" s="347"/>
      <c r="K615" s="347"/>
      <c r="L615" s="347"/>
      <c r="M615" s="347"/>
      <c r="N615" s="347"/>
      <c r="O615" s="347"/>
      <c r="P615" s="347"/>
      <c r="Q615" s="347"/>
      <c r="R615" s="347"/>
      <c r="S615" s="347"/>
      <c r="T615" s="347"/>
      <c r="U615" s="347"/>
      <c r="V615" s="347"/>
      <c r="W615" s="347"/>
      <c r="X615" s="347"/>
      <c r="Y615" s="325"/>
      <c r="Z615" s="326"/>
      <c r="AA615" s="327"/>
    </row>
    <row r="616" spans="1:27" ht="15" customHeight="1">
      <c r="A616" s="352"/>
      <c r="B616" s="347"/>
      <c r="C616" s="347"/>
      <c r="D616" s="347"/>
      <c r="E616" s="347"/>
      <c r="F616" s="347"/>
      <c r="G616" s="347"/>
      <c r="H616" s="347"/>
      <c r="I616" s="347"/>
      <c r="J616" s="347"/>
      <c r="K616" s="347"/>
      <c r="L616" s="347"/>
      <c r="M616" s="347"/>
      <c r="N616" s="347"/>
      <c r="O616" s="347"/>
      <c r="P616" s="347"/>
      <c r="Q616" s="347"/>
      <c r="R616" s="347"/>
      <c r="S616" s="347"/>
      <c r="T616" s="347"/>
      <c r="U616" s="347"/>
      <c r="V616" s="347"/>
      <c r="W616" s="347"/>
      <c r="X616" s="347"/>
      <c r="Y616" s="337"/>
      <c r="Z616" s="338"/>
      <c r="AA616" s="339"/>
    </row>
    <row r="617" spans="1:27" ht="12.75" customHeight="1">
      <c r="A617" s="36"/>
      <c r="B617" s="88"/>
      <c r="C617" s="87"/>
      <c r="D617" s="88"/>
      <c r="E617" s="88"/>
      <c r="F617" s="88"/>
      <c r="G617" s="88"/>
      <c r="H617" s="88"/>
      <c r="I617" s="88"/>
      <c r="J617" s="87"/>
      <c r="K617" s="87"/>
      <c r="L617" s="87"/>
      <c r="M617" s="87"/>
      <c r="N617" s="87"/>
      <c r="O617" s="87"/>
      <c r="P617" s="87"/>
      <c r="Q617" s="87"/>
      <c r="R617" s="87"/>
      <c r="S617" s="87"/>
      <c r="T617" s="87"/>
      <c r="U617" s="87"/>
      <c r="V617" s="87"/>
      <c r="W617" s="87"/>
      <c r="X617" s="87"/>
      <c r="Y617" s="88"/>
      <c r="Z617" s="88"/>
      <c r="AA617" s="88"/>
    </row>
    <row r="618" spans="1:27" s="64" customFormat="1" ht="20.149999999999999" customHeight="1">
      <c r="A618" s="16" t="s">
        <v>386</v>
      </c>
      <c r="B618" s="62"/>
      <c r="C618" s="63"/>
      <c r="D618" s="63"/>
      <c r="E618" s="63"/>
      <c r="F618" s="63"/>
      <c r="G618" s="63"/>
      <c r="H618" s="63"/>
      <c r="I618" s="63"/>
      <c r="Y618" s="60"/>
      <c r="Z618" s="60"/>
      <c r="AA618" s="60"/>
    </row>
    <row r="619" spans="1:27" ht="30" customHeight="1">
      <c r="A619" s="292" t="s">
        <v>22</v>
      </c>
      <c r="B619" s="347" t="s">
        <v>737</v>
      </c>
      <c r="C619" s="347"/>
      <c r="D619" s="347"/>
      <c r="E619" s="347"/>
      <c r="F619" s="347"/>
      <c r="G619" s="347"/>
      <c r="H619" s="347"/>
      <c r="I619" s="347"/>
      <c r="J619" s="347"/>
      <c r="K619" s="347"/>
      <c r="L619" s="347"/>
      <c r="M619" s="347"/>
      <c r="N619" s="347"/>
      <c r="O619" s="347"/>
      <c r="P619" s="347"/>
      <c r="Q619" s="347"/>
      <c r="R619" s="347"/>
      <c r="S619" s="347"/>
      <c r="T619" s="347"/>
      <c r="U619" s="347"/>
      <c r="V619" s="347"/>
      <c r="W619" s="347"/>
      <c r="X619" s="347"/>
      <c r="Y619" s="354"/>
      <c r="Z619" s="354"/>
      <c r="AA619" s="354"/>
    </row>
    <row r="620" spans="1:27" ht="30" customHeight="1">
      <c r="A620" s="292" t="s">
        <v>23</v>
      </c>
      <c r="B620" s="347" t="s">
        <v>182</v>
      </c>
      <c r="C620" s="347"/>
      <c r="D620" s="347"/>
      <c r="E620" s="347"/>
      <c r="F620" s="347"/>
      <c r="G620" s="347"/>
      <c r="H620" s="347"/>
      <c r="I620" s="347"/>
      <c r="J620" s="347"/>
      <c r="K620" s="347"/>
      <c r="L620" s="347"/>
      <c r="M620" s="347"/>
      <c r="N620" s="347"/>
      <c r="O620" s="347"/>
      <c r="P620" s="347"/>
      <c r="Q620" s="347"/>
      <c r="R620" s="347"/>
      <c r="S620" s="347"/>
      <c r="T620" s="347"/>
      <c r="U620" s="347"/>
      <c r="V620" s="347"/>
      <c r="W620" s="347"/>
      <c r="X620" s="347"/>
      <c r="Y620" s="325"/>
      <c r="Z620" s="326"/>
      <c r="AA620" s="327"/>
    </row>
    <row r="621" spans="1:27" ht="30" customHeight="1">
      <c r="A621" s="298" t="s">
        <v>24</v>
      </c>
      <c r="B621" s="353" t="s">
        <v>30</v>
      </c>
      <c r="C621" s="353"/>
      <c r="D621" s="353"/>
      <c r="E621" s="353"/>
      <c r="F621" s="353"/>
      <c r="G621" s="353"/>
      <c r="H621" s="353"/>
      <c r="I621" s="353"/>
      <c r="J621" s="353"/>
      <c r="K621" s="353"/>
      <c r="L621" s="353"/>
      <c r="M621" s="353"/>
      <c r="N621" s="353"/>
      <c r="O621" s="353"/>
      <c r="P621" s="353"/>
      <c r="Q621" s="353"/>
      <c r="R621" s="353"/>
      <c r="S621" s="353"/>
      <c r="T621" s="353"/>
      <c r="U621" s="353"/>
      <c r="V621" s="353"/>
      <c r="W621" s="353"/>
      <c r="X621" s="353"/>
      <c r="Y621" s="354"/>
      <c r="Z621" s="354"/>
      <c r="AA621" s="354"/>
    </row>
    <row r="622" spans="1:27" ht="12.75" customHeight="1">
      <c r="A622" s="19"/>
      <c r="B622" s="35"/>
      <c r="C622" s="35"/>
      <c r="D622" s="35"/>
      <c r="E622" s="35"/>
      <c r="F622" s="35"/>
      <c r="G622" s="35"/>
      <c r="H622" s="35"/>
      <c r="I622" s="35"/>
      <c r="J622" s="35"/>
      <c r="K622" s="35"/>
      <c r="L622" s="35"/>
      <c r="M622" s="35"/>
      <c r="N622" s="35"/>
      <c r="O622" s="35"/>
      <c r="P622" s="35"/>
      <c r="Q622" s="35"/>
      <c r="R622" s="35"/>
      <c r="S622" s="35"/>
      <c r="T622" s="35"/>
      <c r="U622" s="35"/>
      <c r="V622" s="35"/>
      <c r="W622" s="35"/>
      <c r="X622" s="35"/>
      <c r="Y622" s="36"/>
      <c r="Z622" s="36"/>
      <c r="AA622" s="36"/>
    </row>
    <row r="623" spans="1:27" s="64" customFormat="1" ht="20.149999999999999" customHeight="1">
      <c r="A623" s="16" t="s">
        <v>559</v>
      </c>
      <c r="B623" s="44"/>
      <c r="C623" s="63"/>
      <c r="D623" s="63"/>
      <c r="E623" s="63"/>
      <c r="F623" s="63"/>
      <c r="G623" s="63"/>
      <c r="H623" s="63"/>
      <c r="I623" s="63"/>
      <c r="Y623" s="60"/>
      <c r="Z623" s="60"/>
      <c r="AA623" s="60"/>
    </row>
    <row r="624" spans="1:27" ht="45" customHeight="1">
      <c r="A624" s="292" t="s">
        <v>22</v>
      </c>
      <c r="B624" s="347" t="s">
        <v>561</v>
      </c>
      <c r="C624" s="347"/>
      <c r="D624" s="347"/>
      <c r="E624" s="347"/>
      <c r="F624" s="347"/>
      <c r="G624" s="347"/>
      <c r="H624" s="347"/>
      <c r="I624" s="347"/>
      <c r="J624" s="347"/>
      <c r="K624" s="347"/>
      <c r="L624" s="347"/>
      <c r="M624" s="347"/>
      <c r="N624" s="347"/>
      <c r="O624" s="347"/>
      <c r="P624" s="347"/>
      <c r="Q624" s="347"/>
      <c r="R624" s="347"/>
      <c r="S624" s="347"/>
      <c r="T624" s="347"/>
      <c r="U624" s="347"/>
      <c r="V624" s="347"/>
      <c r="W624" s="347"/>
      <c r="X624" s="347"/>
      <c r="Y624" s="354"/>
      <c r="Z624" s="354"/>
      <c r="AA624" s="354"/>
    </row>
    <row r="625" spans="1:27" ht="58.5" customHeight="1">
      <c r="A625" s="298" t="s">
        <v>23</v>
      </c>
      <c r="B625" s="347" t="s">
        <v>560</v>
      </c>
      <c r="C625" s="347"/>
      <c r="D625" s="347"/>
      <c r="E625" s="347"/>
      <c r="F625" s="347"/>
      <c r="G625" s="347"/>
      <c r="H625" s="347"/>
      <c r="I625" s="347"/>
      <c r="J625" s="347"/>
      <c r="K625" s="347"/>
      <c r="L625" s="347"/>
      <c r="M625" s="347"/>
      <c r="N625" s="347"/>
      <c r="O625" s="347"/>
      <c r="P625" s="347"/>
      <c r="Q625" s="347"/>
      <c r="R625" s="347"/>
      <c r="S625" s="347"/>
      <c r="T625" s="347"/>
      <c r="U625" s="347"/>
      <c r="V625" s="347"/>
      <c r="W625" s="347"/>
      <c r="X625" s="347"/>
      <c r="Y625" s="354"/>
      <c r="Z625" s="354"/>
      <c r="AA625" s="354"/>
    </row>
    <row r="626" spans="1:27" ht="45" customHeight="1">
      <c r="A626" s="298" t="s">
        <v>24</v>
      </c>
      <c r="B626" s="347" t="s">
        <v>562</v>
      </c>
      <c r="C626" s="347"/>
      <c r="D626" s="347"/>
      <c r="E626" s="347"/>
      <c r="F626" s="347"/>
      <c r="G626" s="347"/>
      <c r="H626" s="347"/>
      <c r="I626" s="347"/>
      <c r="J626" s="347"/>
      <c r="K626" s="347"/>
      <c r="L626" s="347"/>
      <c r="M626" s="347"/>
      <c r="N626" s="347"/>
      <c r="O626" s="347"/>
      <c r="P626" s="347"/>
      <c r="Q626" s="347"/>
      <c r="R626" s="347"/>
      <c r="S626" s="347"/>
      <c r="T626" s="347"/>
      <c r="U626" s="347"/>
      <c r="V626" s="347"/>
      <c r="W626" s="347"/>
      <c r="X626" s="347"/>
      <c r="Y626" s="354"/>
      <c r="Z626" s="354"/>
      <c r="AA626" s="354"/>
    </row>
    <row r="627" spans="1:27" ht="170.25" customHeight="1">
      <c r="A627" s="298" t="s">
        <v>25</v>
      </c>
      <c r="B627" s="347" t="s">
        <v>738</v>
      </c>
      <c r="C627" s="347"/>
      <c r="D627" s="347"/>
      <c r="E627" s="347"/>
      <c r="F627" s="347"/>
      <c r="G627" s="347"/>
      <c r="H627" s="347"/>
      <c r="I627" s="347"/>
      <c r="J627" s="347"/>
      <c r="K627" s="347"/>
      <c r="L627" s="347"/>
      <c r="M627" s="347"/>
      <c r="N627" s="347"/>
      <c r="O627" s="347"/>
      <c r="P627" s="347"/>
      <c r="Q627" s="347"/>
      <c r="R627" s="347"/>
      <c r="S627" s="347"/>
      <c r="T627" s="347"/>
      <c r="U627" s="347"/>
      <c r="V627" s="347"/>
      <c r="W627" s="347"/>
      <c r="X627" s="347"/>
      <c r="Y627" s="354"/>
      <c r="Z627" s="354"/>
      <c r="AA627" s="354"/>
    </row>
    <row r="628" spans="1:27" ht="13">
      <c r="A628" s="19"/>
      <c r="B628" s="35"/>
      <c r="C628" s="35"/>
      <c r="D628" s="35"/>
      <c r="E628" s="35"/>
      <c r="F628" s="35"/>
      <c r="G628" s="35"/>
      <c r="H628" s="35"/>
      <c r="I628" s="35"/>
      <c r="J628" s="35"/>
      <c r="K628" s="35"/>
      <c r="L628" s="35"/>
      <c r="M628" s="35"/>
      <c r="N628" s="35"/>
      <c r="O628" s="35"/>
      <c r="P628" s="35"/>
      <c r="Q628" s="35"/>
      <c r="R628" s="35"/>
      <c r="S628" s="35"/>
      <c r="T628" s="35"/>
      <c r="U628" s="35"/>
      <c r="V628" s="35"/>
      <c r="W628" s="35"/>
      <c r="X628" s="35"/>
      <c r="Y628" s="36"/>
      <c r="Z628" s="36"/>
      <c r="AA628" s="36"/>
    </row>
    <row r="629" spans="1:27" ht="12.75" customHeight="1">
      <c r="A629" s="36"/>
      <c r="B629" s="19"/>
      <c r="C629" s="37"/>
      <c r="D629" s="36"/>
      <c r="E629" s="36"/>
      <c r="F629" s="36"/>
      <c r="G629" s="36"/>
      <c r="H629" s="36"/>
      <c r="I629" s="36"/>
      <c r="J629" s="37"/>
      <c r="K629" s="37"/>
      <c r="L629" s="37"/>
      <c r="M629" s="37"/>
      <c r="N629" s="37"/>
      <c r="O629" s="37"/>
      <c r="P629" s="37"/>
      <c r="Q629" s="37"/>
      <c r="R629" s="37"/>
      <c r="S629" s="37"/>
      <c r="T629" s="37"/>
      <c r="U629" s="37"/>
      <c r="V629" s="37"/>
      <c r="W629" s="37"/>
      <c r="X629" s="37"/>
      <c r="Y629" s="36"/>
      <c r="Z629" s="36"/>
      <c r="AA629" s="36"/>
    </row>
    <row r="630" spans="1:27" s="64" customFormat="1" ht="20.149999999999999" customHeight="1">
      <c r="A630" s="16" t="s">
        <v>555</v>
      </c>
      <c r="B630" s="44"/>
      <c r="C630" s="63"/>
      <c r="D630" s="63"/>
      <c r="E630" s="63"/>
      <c r="F630" s="63"/>
      <c r="G630" s="63"/>
      <c r="H630" s="63"/>
      <c r="I630" s="63"/>
      <c r="Y630" s="60"/>
      <c r="Z630" s="60"/>
      <c r="AA630" s="60"/>
    </row>
    <row r="631" spans="1:27" ht="67.5" customHeight="1">
      <c r="A631" s="292" t="s">
        <v>22</v>
      </c>
      <c r="B631" s="355" t="s">
        <v>732</v>
      </c>
      <c r="C631" s="356"/>
      <c r="D631" s="356"/>
      <c r="E631" s="356"/>
      <c r="F631" s="356"/>
      <c r="G631" s="356"/>
      <c r="H631" s="356"/>
      <c r="I631" s="356"/>
      <c r="J631" s="356"/>
      <c r="K631" s="356"/>
      <c r="L631" s="356"/>
      <c r="M631" s="356"/>
      <c r="N631" s="356"/>
      <c r="O631" s="356"/>
      <c r="P631" s="356"/>
      <c r="Q631" s="356"/>
      <c r="R631" s="356"/>
      <c r="S631" s="356"/>
      <c r="T631" s="356"/>
      <c r="U631" s="356"/>
      <c r="V631" s="356"/>
      <c r="W631" s="356"/>
      <c r="X631" s="357"/>
      <c r="Y631" s="325"/>
      <c r="Z631" s="326"/>
      <c r="AA631" s="327"/>
    </row>
    <row r="632" spans="1:27" ht="90" customHeight="1">
      <c r="A632" s="292" t="s">
        <v>23</v>
      </c>
      <c r="B632" s="355" t="s">
        <v>724</v>
      </c>
      <c r="C632" s="356"/>
      <c r="D632" s="356"/>
      <c r="E632" s="356"/>
      <c r="F632" s="356"/>
      <c r="G632" s="356"/>
      <c r="H632" s="356"/>
      <c r="I632" s="356"/>
      <c r="J632" s="356"/>
      <c r="K632" s="356"/>
      <c r="L632" s="356"/>
      <c r="M632" s="356"/>
      <c r="N632" s="356"/>
      <c r="O632" s="356"/>
      <c r="P632" s="356"/>
      <c r="Q632" s="356"/>
      <c r="R632" s="356"/>
      <c r="S632" s="356"/>
      <c r="T632" s="356"/>
      <c r="U632" s="356"/>
      <c r="V632" s="356"/>
      <c r="W632" s="356"/>
      <c r="X632" s="357"/>
      <c r="Y632" s="325"/>
      <c r="Z632" s="326"/>
      <c r="AA632" s="327"/>
    </row>
    <row r="633" spans="1:27" ht="30" customHeight="1">
      <c r="A633" s="292" t="s">
        <v>24</v>
      </c>
      <c r="B633" s="355" t="s">
        <v>546</v>
      </c>
      <c r="C633" s="356"/>
      <c r="D633" s="356"/>
      <c r="E633" s="356"/>
      <c r="F633" s="356"/>
      <c r="G633" s="356"/>
      <c r="H633" s="356"/>
      <c r="I633" s="356"/>
      <c r="J633" s="356"/>
      <c r="K633" s="356"/>
      <c r="L633" s="356"/>
      <c r="M633" s="356"/>
      <c r="N633" s="356"/>
      <c r="O633" s="356"/>
      <c r="P633" s="356"/>
      <c r="Q633" s="356"/>
      <c r="R633" s="356"/>
      <c r="S633" s="356"/>
      <c r="T633" s="356"/>
      <c r="U633" s="356"/>
      <c r="V633" s="356"/>
      <c r="W633" s="356"/>
      <c r="X633" s="357"/>
      <c r="Y633" s="325"/>
      <c r="Z633" s="326"/>
      <c r="AA633" s="327"/>
    </row>
    <row r="634" spans="1:27" ht="30" customHeight="1">
      <c r="A634" s="292" t="s">
        <v>25</v>
      </c>
      <c r="B634" s="355" t="s">
        <v>547</v>
      </c>
      <c r="C634" s="356"/>
      <c r="D634" s="356"/>
      <c r="E634" s="356"/>
      <c r="F634" s="356"/>
      <c r="G634" s="356"/>
      <c r="H634" s="356"/>
      <c r="I634" s="356"/>
      <c r="J634" s="356"/>
      <c r="K634" s="356"/>
      <c r="L634" s="356"/>
      <c r="M634" s="356"/>
      <c r="N634" s="356"/>
      <c r="O634" s="356"/>
      <c r="P634" s="356"/>
      <c r="Q634" s="356"/>
      <c r="R634" s="356"/>
      <c r="S634" s="356"/>
      <c r="T634" s="356"/>
      <c r="U634" s="356"/>
      <c r="V634" s="356"/>
      <c r="W634" s="356"/>
      <c r="X634" s="357"/>
      <c r="Y634" s="325"/>
      <c r="Z634" s="326"/>
      <c r="AA634" s="327"/>
    </row>
    <row r="635" spans="1:27" ht="30" customHeight="1">
      <c r="A635" s="292" t="s">
        <v>26</v>
      </c>
      <c r="B635" s="347" t="s">
        <v>548</v>
      </c>
      <c r="C635" s="347"/>
      <c r="D635" s="347"/>
      <c r="E635" s="347"/>
      <c r="F635" s="347"/>
      <c r="G635" s="347"/>
      <c r="H635" s="347"/>
      <c r="I635" s="347"/>
      <c r="J635" s="347"/>
      <c r="K635" s="347"/>
      <c r="L635" s="347"/>
      <c r="M635" s="347"/>
      <c r="N635" s="347"/>
      <c r="O635" s="347"/>
      <c r="P635" s="347"/>
      <c r="Q635" s="347"/>
      <c r="R635" s="347"/>
      <c r="S635" s="347"/>
      <c r="T635" s="347"/>
      <c r="U635" s="347"/>
      <c r="V635" s="347"/>
      <c r="W635" s="347"/>
      <c r="X635" s="347"/>
      <c r="Y635" s="354"/>
      <c r="Z635" s="354"/>
      <c r="AA635" s="354"/>
    </row>
    <row r="636" spans="1:27" ht="75" customHeight="1">
      <c r="A636" s="292" t="s">
        <v>27</v>
      </c>
      <c r="B636" s="347" t="s">
        <v>733</v>
      </c>
      <c r="C636" s="347"/>
      <c r="D636" s="347"/>
      <c r="E636" s="347"/>
      <c r="F636" s="347"/>
      <c r="G636" s="347"/>
      <c r="H636" s="347"/>
      <c r="I636" s="347"/>
      <c r="J636" s="347"/>
      <c r="K636" s="347"/>
      <c r="L636" s="347"/>
      <c r="M636" s="347"/>
      <c r="N636" s="347"/>
      <c r="O636" s="347"/>
      <c r="P636" s="347"/>
      <c r="Q636" s="347"/>
      <c r="R636" s="347"/>
      <c r="S636" s="347"/>
      <c r="T636" s="347"/>
      <c r="U636" s="347"/>
      <c r="V636" s="347"/>
      <c r="W636" s="347"/>
      <c r="X636" s="347"/>
      <c r="Y636" s="354"/>
      <c r="Z636" s="354"/>
      <c r="AA636" s="354"/>
    </row>
    <row r="637" spans="1:27" ht="45" customHeight="1">
      <c r="A637" s="292" t="s">
        <v>95</v>
      </c>
      <c r="B637" s="347" t="s">
        <v>549</v>
      </c>
      <c r="C637" s="347"/>
      <c r="D637" s="347"/>
      <c r="E637" s="347"/>
      <c r="F637" s="347"/>
      <c r="G637" s="347"/>
      <c r="H637" s="347"/>
      <c r="I637" s="347"/>
      <c r="J637" s="347"/>
      <c r="K637" s="347"/>
      <c r="L637" s="347"/>
      <c r="M637" s="347"/>
      <c r="N637" s="347"/>
      <c r="O637" s="347"/>
      <c r="P637" s="347"/>
      <c r="Q637" s="347"/>
      <c r="R637" s="347"/>
      <c r="S637" s="347"/>
      <c r="T637" s="347"/>
      <c r="U637" s="347"/>
      <c r="V637" s="347"/>
      <c r="W637" s="347"/>
      <c r="X637" s="347"/>
      <c r="Y637" s="354"/>
      <c r="Z637" s="354"/>
      <c r="AA637" s="354"/>
    </row>
    <row r="638" spans="1:27" ht="45" customHeight="1">
      <c r="A638" s="298" t="s">
        <v>36</v>
      </c>
      <c r="B638" s="347" t="s">
        <v>550</v>
      </c>
      <c r="C638" s="347"/>
      <c r="D638" s="347"/>
      <c r="E638" s="347"/>
      <c r="F638" s="347"/>
      <c r="G638" s="347"/>
      <c r="H638" s="347"/>
      <c r="I638" s="347"/>
      <c r="J638" s="347"/>
      <c r="K638" s="347"/>
      <c r="L638" s="347"/>
      <c r="M638" s="347"/>
      <c r="N638" s="347"/>
      <c r="O638" s="347"/>
      <c r="P638" s="347"/>
      <c r="Q638" s="347"/>
      <c r="R638" s="347"/>
      <c r="S638" s="347"/>
      <c r="T638" s="347"/>
      <c r="U638" s="347"/>
      <c r="V638" s="347"/>
      <c r="W638" s="347"/>
      <c r="X638" s="347"/>
      <c r="Y638" s="354"/>
      <c r="Z638" s="354"/>
      <c r="AA638" s="354"/>
    </row>
    <row r="639" spans="1:27" ht="12.75" customHeight="1">
      <c r="A639" s="36"/>
      <c r="B639" s="35"/>
      <c r="C639" s="35"/>
      <c r="D639" s="35"/>
      <c r="E639" s="35"/>
      <c r="F639" s="35"/>
      <c r="G639" s="35"/>
      <c r="H639" s="35"/>
      <c r="I639" s="35"/>
      <c r="J639" s="35"/>
      <c r="K639" s="35"/>
      <c r="L639" s="35"/>
      <c r="M639" s="35"/>
      <c r="N639" s="35"/>
      <c r="O639" s="35"/>
      <c r="P639" s="35"/>
      <c r="Q639" s="35"/>
      <c r="R639" s="35"/>
      <c r="S639" s="35"/>
      <c r="T639" s="35"/>
      <c r="U639" s="35"/>
      <c r="V639" s="35"/>
      <c r="W639" s="35"/>
      <c r="X639" s="35"/>
      <c r="Y639" s="36"/>
      <c r="Z639" s="36"/>
      <c r="AA639" s="36"/>
    </row>
    <row r="640" spans="1:27" s="64" customFormat="1" ht="20.149999999999999" customHeight="1">
      <c r="A640" s="16" t="s">
        <v>556</v>
      </c>
      <c r="B640" s="44"/>
      <c r="C640" s="63"/>
      <c r="D640" s="63"/>
      <c r="E640" s="63"/>
      <c r="F640" s="63"/>
      <c r="G640" s="63"/>
      <c r="H640" s="63"/>
      <c r="I640" s="63"/>
      <c r="Y640" s="60"/>
      <c r="Z640" s="60"/>
      <c r="AA640" s="60"/>
    </row>
    <row r="641" spans="1:27" ht="81.75" customHeight="1">
      <c r="A641" s="292" t="s">
        <v>22</v>
      </c>
      <c r="B641" s="355" t="s">
        <v>732</v>
      </c>
      <c r="C641" s="356"/>
      <c r="D641" s="356"/>
      <c r="E641" s="356"/>
      <c r="F641" s="356"/>
      <c r="G641" s="356"/>
      <c r="H641" s="356"/>
      <c r="I641" s="356"/>
      <c r="J641" s="356"/>
      <c r="K641" s="356"/>
      <c r="L641" s="356"/>
      <c r="M641" s="356"/>
      <c r="N641" s="356"/>
      <c r="O641" s="356"/>
      <c r="P641" s="356"/>
      <c r="Q641" s="356"/>
      <c r="R641" s="356"/>
      <c r="S641" s="356"/>
      <c r="T641" s="356"/>
      <c r="U641" s="356"/>
      <c r="V641" s="356"/>
      <c r="W641" s="356"/>
      <c r="X641" s="357"/>
      <c r="Y641" s="325"/>
      <c r="Z641" s="326"/>
      <c r="AA641" s="327"/>
    </row>
    <row r="642" spans="1:27" ht="81.75" customHeight="1">
      <c r="A642" s="292" t="s">
        <v>23</v>
      </c>
      <c r="B642" s="355" t="s">
        <v>724</v>
      </c>
      <c r="C642" s="356"/>
      <c r="D642" s="356"/>
      <c r="E642" s="356"/>
      <c r="F642" s="356"/>
      <c r="G642" s="356"/>
      <c r="H642" s="356"/>
      <c r="I642" s="356"/>
      <c r="J642" s="356"/>
      <c r="K642" s="356"/>
      <c r="L642" s="356"/>
      <c r="M642" s="356"/>
      <c r="N642" s="356"/>
      <c r="O642" s="356"/>
      <c r="P642" s="356"/>
      <c r="Q642" s="356"/>
      <c r="R642" s="356"/>
      <c r="S642" s="356"/>
      <c r="T642" s="356"/>
      <c r="U642" s="356"/>
      <c r="V642" s="356"/>
      <c r="W642" s="356"/>
      <c r="X642" s="357"/>
      <c r="Y642" s="325"/>
      <c r="Z642" s="326"/>
      <c r="AA642" s="327"/>
    </row>
    <row r="643" spans="1:27" ht="30" customHeight="1">
      <c r="A643" s="292" t="s">
        <v>24</v>
      </c>
      <c r="B643" s="355" t="s">
        <v>546</v>
      </c>
      <c r="C643" s="356"/>
      <c r="D643" s="356"/>
      <c r="E643" s="356"/>
      <c r="F643" s="356"/>
      <c r="G643" s="356"/>
      <c r="H643" s="356"/>
      <c r="I643" s="356"/>
      <c r="J643" s="356"/>
      <c r="K643" s="356"/>
      <c r="L643" s="356"/>
      <c r="M643" s="356"/>
      <c r="N643" s="356"/>
      <c r="O643" s="356"/>
      <c r="P643" s="356"/>
      <c r="Q643" s="356"/>
      <c r="R643" s="356"/>
      <c r="S643" s="356"/>
      <c r="T643" s="356"/>
      <c r="U643" s="356"/>
      <c r="V643" s="356"/>
      <c r="W643" s="356"/>
      <c r="X643" s="357"/>
      <c r="Y643" s="325"/>
      <c r="Z643" s="326"/>
      <c r="AA643" s="327"/>
    </row>
    <row r="644" spans="1:27" ht="30" customHeight="1">
      <c r="A644" s="292" t="s">
        <v>25</v>
      </c>
      <c r="B644" s="355" t="s">
        <v>547</v>
      </c>
      <c r="C644" s="356"/>
      <c r="D644" s="356"/>
      <c r="E644" s="356"/>
      <c r="F644" s="356"/>
      <c r="G644" s="356"/>
      <c r="H644" s="356"/>
      <c r="I644" s="356"/>
      <c r="J644" s="356"/>
      <c r="K644" s="356"/>
      <c r="L644" s="356"/>
      <c r="M644" s="356"/>
      <c r="N644" s="356"/>
      <c r="O644" s="356"/>
      <c r="P644" s="356"/>
      <c r="Q644" s="356"/>
      <c r="R644" s="356"/>
      <c r="S644" s="356"/>
      <c r="T644" s="356"/>
      <c r="U644" s="356"/>
      <c r="V644" s="356"/>
      <c r="W644" s="356"/>
      <c r="X644" s="357"/>
      <c r="Y644" s="325"/>
      <c r="Z644" s="326"/>
      <c r="AA644" s="327"/>
    </row>
    <row r="645" spans="1:27" ht="30" customHeight="1">
      <c r="A645" s="292" t="s">
        <v>26</v>
      </c>
      <c r="B645" s="347" t="s">
        <v>548</v>
      </c>
      <c r="C645" s="347"/>
      <c r="D645" s="347"/>
      <c r="E645" s="347"/>
      <c r="F645" s="347"/>
      <c r="G645" s="347"/>
      <c r="H645" s="347"/>
      <c r="I645" s="347"/>
      <c r="J645" s="347"/>
      <c r="K645" s="347"/>
      <c r="L645" s="347"/>
      <c r="M645" s="347"/>
      <c r="N645" s="347"/>
      <c r="O645" s="347"/>
      <c r="P645" s="347"/>
      <c r="Q645" s="347"/>
      <c r="R645" s="347"/>
      <c r="S645" s="347"/>
      <c r="T645" s="347"/>
      <c r="U645" s="347"/>
      <c r="V645" s="347"/>
      <c r="W645" s="347"/>
      <c r="X645" s="347"/>
      <c r="Y645" s="354"/>
      <c r="Z645" s="354"/>
      <c r="AA645" s="354"/>
    </row>
    <row r="646" spans="1:27" ht="66.75" customHeight="1">
      <c r="A646" s="292" t="s">
        <v>27</v>
      </c>
      <c r="B646" s="347" t="s">
        <v>739</v>
      </c>
      <c r="C646" s="347"/>
      <c r="D646" s="347"/>
      <c r="E646" s="347"/>
      <c r="F646" s="347"/>
      <c r="G646" s="347"/>
      <c r="H646" s="347"/>
      <c r="I646" s="347"/>
      <c r="J646" s="347"/>
      <c r="K646" s="347"/>
      <c r="L646" s="347"/>
      <c r="M646" s="347"/>
      <c r="N646" s="347"/>
      <c r="O646" s="347"/>
      <c r="P646" s="347"/>
      <c r="Q646" s="347"/>
      <c r="R646" s="347"/>
      <c r="S646" s="347"/>
      <c r="T646" s="347"/>
      <c r="U646" s="347"/>
      <c r="V646" s="347"/>
      <c r="W646" s="347"/>
      <c r="X646" s="347"/>
      <c r="Y646" s="354"/>
      <c r="Z646" s="354"/>
      <c r="AA646" s="354"/>
    </row>
    <row r="647" spans="1:27" ht="45" customHeight="1">
      <c r="A647" s="298" t="s">
        <v>95</v>
      </c>
      <c r="B647" s="347" t="s">
        <v>550</v>
      </c>
      <c r="C647" s="347"/>
      <c r="D647" s="347"/>
      <c r="E647" s="347"/>
      <c r="F647" s="347"/>
      <c r="G647" s="347"/>
      <c r="H647" s="347"/>
      <c r="I647" s="347"/>
      <c r="J647" s="347"/>
      <c r="K647" s="347"/>
      <c r="L647" s="347"/>
      <c r="M647" s="347"/>
      <c r="N647" s="347"/>
      <c r="O647" s="347"/>
      <c r="P647" s="347"/>
      <c r="Q647" s="347"/>
      <c r="R647" s="347"/>
      <c r="S647" s="347"/>
      <c r="T647" s="347"/>
      <c r="U647" s="347"/>
      <c r="V647" s="347"/>
      <c r="W647" s="347"/>
      <c r="X647" s="347"/>
      <c r="Y647" s="354"/>
      <c r="Z647" s="354"/>
      <c r="AA647" s="354"/>
    </row>
    <row r="648" spans="1:27" ht="12.75" customHeight="1">
      <c r="A648" s="36"/>
      <c r="B648" s="150"/>
      <c r="C648" s="150"/>
      <c r="D648" s="150"/>
      <c r="E648" s="150"/>
      <c r="F648" s="150"/>
      <c r="G648" s="150"/>
      <c r="H648" s="150"/>
      <c r="I648" s="150"/>
      <c r="J648" s="150"/>
      <c r="K648" s="150"/>
      <c r="L648" s="150"/>
      <c r="M648" s="150"/>
      <c r="N648" s="150"/>
      <c r="O648" s="150"/>
      <c r="P648" s="150"/>
      <c r="Q648" s="150"/>
      <c r="R648" s="150"/>
      <c r="S648" s="150"/>
      <c r="T648" s="150"/>
      <c r="U648" s="150"/>
      <c r="V648" s="150"/>
      <c r="W648" s="150"/>
      <c r="X648" s="150"/>
      <c r="Y648" s="36"/>
      <c r="Z648" s="36"/>
      <c r="AA648" s="36"/>
    </row>
    <row r="649" spans="1:27" ht="19.5" customHeight="1">
      <c r="A649" s="16" t="s">
        <v>557</v>
      </c>
      <c r="B649" s="44"/>
      <c r="C649" s="63"/>
      <c r="D649" s="63"/>
      <c r="E649" s="63"/>
      <c r="F649" s="63"/>
      <c r="G649" s="63"/>
      <c r="H649" s="63"/>
      <c r="I649" s="63"/>
      <c r="J649" s="64"/>
      <c r="K649" s="64"/>
      <c r="L649" s="64"/>
      <c r="M649" s="64"/>
      <c r="N649" s="64"/>
      <c r="O649" s="64"/>
      <c r="P649" s="64"/>
      <c r="Q649" s="64"/>
      <c r="R649" s="64"/>
      <c r="S649" s="64"/>
      <c r="T649" s="64"/>
      <c r="U649" s="64"/>
      <c r="V649" s="64"/>
      <c r="W649" s="64"/>
      <c r="X649" s="64"/>
      <c r="Y649" s="60"/>
      <c r="Z649" s="60"/>
      <c r="AA649" s="60"/>
    </row>
    <row r="650" spans="1:27" ht="90" customHeight="1">
      <c r="A650" s="292" t="s">
        <v>22</v>
      </c>
      <c r="B650" s="355" t="s">
        <v>732</v>
      </c>
      <c r="C650" s="356"/>
      <c r="D650" s="356"/>
      <c r="E650" s="356"/>
      <c r="F650" s="356"/>
      <c r="G650" s="356"/>
      <c r="H650" s="356"/>
      <c r="I650" s="356"/>
      <c r="J650" s="356"/>
      <c r="K650" s="356"/>
      <c r="L650" s="356"/>
      <c r="M650" s="356"/>
      <c r="N650" s="356"/>
      <c r="O650" s="356"/>
      <c r="P650" s="356"/>
      <c r="Q650" s="356"/>
      <c r="R650" s="356"/>
      <c r="S650" s="356"/>
      <c r="T650" s="356"/>
      <c r="U650" s="356"/>
      <c r="V650" s="356"/>
      <c r="W650" s="356"/>
      <c r="X650" s="357"/>
      <c r="Y650" s="325"/>
      <c r="Z650" s="326"/>
      <c r="AA650" s="327"/>
    </row>
    <row r="651" spans="1:27" ht="90" customHeight="1">
      <c r="A651" s="292" t="s">
        <v>23</v>
      </c>
      <c r="B651" s="355" t="s">
        <v>724</v>
      </c>
      <c r="C651" s="356"/>
      <c r="D651" s="356"/>
      <c r="E651" s="356"/>
      <c r="F651" s="356"/>
      <c r="G651" s="356"/>
      <c r="H651" s="356"/>
      <c r="I651" s="356"/>
      <c r="J651" s="356"/>
      <c r="K651" s="356"/>
      <c r="L651" s="356"/>
      <c r="M651" s="356"/>
      <c r="N651" s="356"/>
      <c r="O651" s="356"/>
      <c r="P651" s="356"/>
      <c r="Q651" s="356"/>
      <c r="R651" s="356"/>
      <c r="S651" s="356"/>
      <c r="T651" s="356"/>
      <c r="U651" s="356"/>
      <c r="V651" s="356"/>
      <c r="W651" s="356"/>
      <c r="X651" s="357"/>
      <c r="Y651" s="325"/>
      <c r="Z651" s="326"/>
      <c r="AA651" s="327"/>
    </row>
    <row r="652" spans="1:27" ht="30" customHeight="1">
      <c r="A652" s="292" t="s">
        <v>24</v>
      </c>
      <c r="B652" s="355" t="s">
        <v>546</v>
      </c>
      <c r="C652" s="356"/>
      <c r="D652" s="356"/>
      <c r="E652" s="356"/>
      <c r="F652" s="356"/>
      <c r="G652" s="356"/>
      <c r="H652" s="356"/>
      <c r="I652" s="356"/>
      <c r="J652" s="356"/>
      <c r="K652" s="356"/>
      <c r="L652" s="356"/>
      <c r="M652" s="356"/>
      <c r="N652" s="356"/>
      <c r="O652" s="356"/>
      <c r="P652" s="356"/>
      <c r="Q652" s="356"/>
      <c r="R652" s="356"/>
      <c r="S652" s="356"/>
      <c r="T652" s="356"/>
      <c r="U652" s="356"/>
      <c r="V652" s="356"/>
      <c r="W652" s="356"/>
      <c r="X652" s="357"/>
      <c r="Y652" s="325"/>
      <c r="Z652" s="326"/>
      <c r="AA652" s="327"/>
    </row>
    <row r="653" spans="1:27" ht="30" customHeight="1">
      <c r="A653" s="292" t="s">
        <v>25</v>
      </c>
      <c r="B653" s="355" t="s">
        <v>547</v>
      </c>
      <c r="C653" s="356"/>
      <c r="D653" s="356"/>
      <c r="E653" s="356"/>
      <c r="F653" s="356"/>
      <c r="G653" s="356"/>
      <c r="H653" s="356"/>
      <c r="I653" s="356"/>
      <c r="J653" s="356"/>
      <c r="K653" s="356"/>
      <c r="L653" s="356"/>
      <c r="M653" s="356"/>
      <c r="N653" s="356"/>
      <c r="O653" s="356"/>
      <c r="P653" s="356"/>
      <c r="Q653" s="356"/>
      <c r="R653" s="356"/>
      <c r="S653" s="356"/>
      <c r="T653" s="356"/>
      <c r="U653" s="356"/>
      <c r="V653" s="356"/>
      <c r="W653" s="356"/>
      <c r="X653" s="357"/>
      <c r="Y653" s="325"/>
      <c r="Z653" s="326"/>
      <c r="AA653" s="327"/>
    </row>
    <row r="654" spans="1:27" ht="30" customHeight="1">
      <c r="A654" s="292" t="s">
        <v>26</v>
      </c>
      <c r="B654" s="347" t="s">
        <v>548</v>
      </c>
      <c r="C654" s="347"/>
      <c r="D654" s="347"/>
      <c r="E654" s="347"/>
      <c r="F654" s="347"/>
      <c r="G654" s="347"/>
      <c r="H654" s="347"/>
      <c r="I654" s="347"/>
      <c r="J654" s="347"/>
      <c r="K654" s="347"/>
      <c r="L654" s="347"/>
      <c r="M654" s="347"/>
      <c r="N654" s="347"/>
      <c r="O654" s="347"/>
      <c r="P654" s="347"/>
      <c r="Q654" s="347"/>
      <c r="R654" s="347"/>
      <c r="S654" s="347"/>
      <c r="T654" s="347"/>
      <c r="U654" s="347"/>
      <c r="V654" s="347"/>
      <c r="W654" s="347"/>
      <c r="X654" s="347"/>
      <c r="Y654" s="354"/>
      <c r="Z654" s="354"/>
      <c r="AA654" s="354"/>
    </row>
    <row r="655" spans="1:27" ht="30" customHeight="1">
      <c r="A655" s="298" t="s">
        <v>27</v>
      </c>
      <c r="B655" s="347" t="s">
        <v>551</v>
      </c>
      <c r="C655" s="347"/>
      <c r="D655" s="347"/>
      <c r="E655" s="347"/>
      <c r="F655" s="347"/>
      <c r="G655" s="347"/>
      <c r="H655" s="347"/>
      <c r="I655" s="347"/>
      <c r="J655" s="347"/>
      <c r="K655" s="347"/>
      <c r="L655" s="347"/>
      <c r="M655" s="347"/>
      <c r="N655" s="347"/>
      <c r="O655" s="347"/>
      <c r="P655" s="347"/>
      <c r="Q655" s="347"/>
      <c r="R655" s="347"/>
      <c r="S655" s="347"/>
      <c r="T655" s="347"/>
      <c r="U655" s="347"/>
      <c r="V655" s="347"/>
      <c r="W655" s="347"/>
      <c r="X655" s="347"/>
      <c r="Y655" s="354"/>
      <c r="Z655" s="354"/>
      <c r="AA655" s="354"/>
    </row>
    <row r="656" spans="1:27" ht="12.75" customHeight="1">
      <c r="A656" s="36"/>
      <c r="B656" s="150"/>
      <c r="C656" s="150"/>
      <c r="D656" s="150"/>
      <c r="E656" s="150"/>
      <c r="F656" s="150"/>
      <c r="G656" s="150"/>
      <c r="H656" s="150"/>
      <c r="I656" s="150"/>
      <c r="J656" s="150"/>
      <c r="K656" s="150"/>
      <c r="L656" s="150"/>
      <c r="M656" s="150"/>
      <c r="N656" s="150"/>
      <c r="O656" s="150"/>
      <c r="P656" s="150"/>
      <c r="Q656" s="150"/>
      <c r="R656" s="150"/>
      <c r="S656" s="150"/>
      <c r="T656" s="150"/>
      <c r="U656" s="150"/>
      <c r="V656" s="150"/>
      <c r="W656" s="150"/>
      <c r="X656" s="150"/>
      <c r="Y656" s="36"/>
      <c r="Z656" s="36"/>
      <c r="AA656" s="36"/>
    </row>
    <row r="657" spans="1:27" ht="19.5" customHeight="1">
      <c r="A657" s="16" t="s">
        <v>558</v>
      </c>
      <c r="B657" s="44"/>
      <c r="C657" s="63"/>
      <c r="D657" s="63"/>
      <c r="E657" s="63"/>
      <c r="F657" s="63"/>
      <c r="G657" s="63"/>
      <c r="H657" s="63"/>
      <c r="I657" s="63"/>
      <c r="J657" s="64"/>
      <c r="K657" s="64"/>
      <c r="L657" s="64"/>
      <c r="M657" s="64"/>
      <c r="N657" s="64"/>
      <c r="O657" s="64"/>
      <c r="P657" s="64"/>
      <c r="Q657" s="64"/>
      <c r="R657" s="64"/>
      <c r="S657" s="64"/>
      <c r="T657" s="64"/>
      <c r="U657" s="64"/>
      <c r="V657" s="64"/>
      <c r="W657" s="64"/>
      <c r="X657" s="64"/>
      <c r="Y657" s="60"/>
      <c r="Z657" s="60"/>
      <c r="AA657" s="60"/>
    </row>
    <row r="658" spans="1:27" ht="90" customHeight="1">
      <c r="A658" s="292" t="s">
        <v>22</v>
      </c>
      <c r="B658" s="355" t="s">
        <v>732</v>
      </c>
      <c r="C658" s="356"/>
      <c r="D658" s="356"/>
      <c r="E658" s="356"/>
      <c r="F658" s="356"/>
      <c r="G658" s="356"/>
      <c r="H658" s="356"/>
      <c r="I658" s="356"/>
      <c r="J658" s="356"/>
      <c r="K658" s="356"/>
      <c r="L658" s="356"/>
      <c r="M658" s="356"/>
      <c r="N658" s="356"/>
      <c r="O658" s="356"/>
      <c r="P658" s="356"/>
      <c r="Q658" s="356"/>
      <c r="R658" s="356"/>
      <c r="S658" s="356"/>
      <c r="T658" s="356"/>
      <c r="U658" s="356"/>
      <c r="V658" s="356"/>
      <c r="W658" s="356"/>
      <c r="X658" s="357"/>
      <c r="Y658" s="325"/>
      <c r="Z658" s="326"/>
      <c r="AA658" s="327"/>
    </row>
    <row r="659" spans="1:27" ht="90" customHeight="1">
      <c r="A659" s="292" t="s">
        <v>23</v>
      </c>
      <c r="B659" s="355" t="s">
        <v>724</v>
      </c>
      <c r="C659" s="356"/>
      <c r="D659" s="356"/>
      <c r="E659" s="356"/>
      <c r="F659" s="356"/>
      <c r="G659" s="356"/>
      <c r="H659" s="356"/>
      <c r="I659" s="356"/>
      <c r="J659" s="356"/>
      <c r="K659" s="356"/>
      <c r="L659" s="356"/>
      <c r="M659" s="356"/>
      <c r="N659" s="356"/>
      <c r="O659" s="356"/>
      <c r="P659" s="356"/>
      <c r="Q659" s="356"/>
      <c r="R659" s="356"/>
      <c r="S659" s="356"/>
      <c r="T659" s="356"/>
      <c r="U659" s="356"/>
      <c r="V659" s="356"/>
      <c r="W659" s="356"/>
      <c r="X659" s="357"/>
      <c r="Y659" s="325"/>
      <c r="Z659" s="326"/>
      <c r="AA659" s="327"/>
    </row>
    <row r="660" spans="1:27" ht="30" customHeight="1">
      <c r="A660" s="292" t="s">
        <v>24</v>
      </c>
      <c r="B660" s="355" t="s">
        <v>546</v>
      </c>
      <c r="C660" s="356"/>
      <c r="D660" s="356"/>
      <c r="E660" s="356"/>
      <c r="F660" s="356"/>
      <c r="G660" s="356"/>
      <c r="H660" s="356"/>
      <c r="I660" s="356"/>
      <c r="J660" s="356"/>
      <c r="K660" s="356"/>
      <c r="L660" s="356"/>
      <c r="M660" s="356"/>
      <c r="N660" s="356"/>
      <c r="O660" s="356"/>
      <c r="P660" s="356"/>
      <c r="Q660" s="356"/>
      <c r="R660" s="356"/>
      <c r="S660" s="356"/>
      <c r="T660" s="356"/>
      <c r="U660" s="356"/>
      <c r="V660" s="356"/>
      <c r="W660" s="356"/>
      <c r="X660" s="357"/>
      <c r="Y660" s="325"/>
      <c r="Z660" s="326"/>
      <c r="AA660" s="327"/>
    </row>
    <row r="661" spans="1:27" ht="30" customHeight="1">
      <c r="A661" s="292" t="s">
        <v>25</v>
      </c>
      <c r="B661" s="355" t="s">
        <v>547</v>
      </c>
      <c r="C661" s="356"/>
      <c r="D661" s="356"/>
      <c r="E661" s="356"/>
      <c r="F661" s="356"/>
      <c r="G661" s="356"/>
      <c r="H661" s="356"/>
      <c r="I661" s="356"/>
      <c r="J661" s="356"/>
      <c r="K661" s="356"/>
      <c r="L661" s="356"/>
      <c r="M661" s="356"/>
      <c r="N661" s="356"/>
      <c r="O661" s="356"/>
      <c r="P661" s="356"/>
      <c r="Q661" s="356"/>
      <c r="R661" s="356"/>
      <c r="S661" s="356"/>
      <c r="T661" s="356"/>
      <c r="U661" s="356"/>
      <c r="V661" s="356"/>
      <c r="W661" s="356"/>
      <c r="X661" s="357"/>
      <c r="Y661" s="325"/>
      <c r="Z661" s="326"/>
      <c r="AA661" s="327"/>
    </row>
    <row r="662" spans="1:27" ht="30" customHeight="1">
      <c r="A662" s="298" t="s">
        <v>26</v>
      </c>
      <c r="B662" s="347" t="s">
        <v>551</v>
      </c>
      <c r="C662" s="347"/>
      <c r="D662" s="347"/>
      <c r="E662" s="347"/>
      <c r="F662" s="347"/>
      <c r="G662" s="347"/>
      <c r="H662" s="347"/>
      <c r="I662" s="347"/>
      <c r="J662" s="347"/>
      <c r="K662" s="347"/>
      <c r="L662" s="347"/>
      <c r="M662" s="347"/>
      <c r="N662" s="347"/>
      <c r="O662" s="347"/>
      <c r="P662" s="347"/>
      <c r="Q662" s="347"/>
      <c r="R662" s="347"/>
      <c r="S662" s="347"/>
      <c r="T662" s="347"/>
      <c r="U662" s="347"/>
      <c r="V662" s="347"/>
      <c r="W662" s="347"/>
      <c r="X662" s="347"/>
      <c r="Y662" s="354"/>
      <c r="Z662" s="354"/>
      <c r="AA662" s="354"/>
    </row>
    <row r="663" spans="1:27" ht="15" customHeight="1">
      <c r="A663" s="36"/>
      <c r="B663" s="150"/>
      <c r="C663" s="150"/>
      <c r="D663" s="150"/>
      <c r="E663" s="150"/>
      <c r="F663" s="150"/>
      <c r="G663" s="150"/>
      <c r="H663" s="150"/>
      <c r="I663" s="150"/>
      <c r="J663" s="150"/>
      <c r="K663" s="150"/>
      <c r="L663" s="150"/>
      <c r="M663" s="150"/>
      <c r="N663" s="150"/>
      <c r="O663" s="150"/>
      <c r="P663" s="150"/>
      <c r="Q663" s="150"/>
      <c r="R663" s="150"/>
      <c r="S663" s="150"/>
      <c r="T663" s="150"/>
      <c r="U663" s="150"/>
      <c r="V663" s="150"/>
      <c r="W663" s="150"/>
      <c r="X663" s="150"/>
      <c r="Y663" s="36"/>
      <c r="Z663" s="36"/>
      <c r="AA663" s="36"/>
    </row>
    <row r="664" spans="1:27" s="118" customFormat="1" ht="24" customHeight="1">
      <c r="A664" s="117" t="s">
        <v>355</v>
      </c>
      <c r="B664" s="117"/>
      <c r="C664" s="117"/>
      <c r="D664" s="117"/>
    </row>
    <row r="665" spans="1:27" ht="12.75" customHeight="1">
      <c r="A665" s="36"/>
      <c r="B665" s="36"/>
      <c r="C665" s="37"/>
      <c r="D665" s="36"/>
      <c r="E665" s="36"/>
      <c r="F665" s="36"/>
      <c r="G665" s="36"/>
      <c r="H665" s="36"/>
      <c r="I665" s="36"/>
      <c r="J665" s="37"/>
      <c r="K665" s="37"/>
      <c r="L665" s="37"/>
      <c r="M665" s="37"/>
      <c r="N665" s="37"/>
      <c r="O665" s="37"/>
      <c r="P665" s="37"/>
      <c r="Q665" s="37"/>
      <c r="R665" s="37"/>
      <c r="S665" s="37"/>
      <c r="T665" s="37"/>
      <c r="U665" s="37"/>
      <c r="V665" s="37"/>
      <c r="W665" s="37"/>
      <c r="X665" s="37"/>
      <c r="Y665" s="36"/>
      <c r="Z665" s="36"/>
      <c r="AA665" s="36"/>
    </row>
    <row r="666" spans="1:27" s="64" customFormat="1" ht="20.149999999999999" customHeight="1">
      <c r="A666" s="16" t="s">
        <v>544</v>
      </c>
      <c r="B666" s="62"/>
      <c r="C666" s="63"/>
      <c r="D666" s="63"/>
      <c r="E666" s="63"/>
      <c r="F666" s="63"/>
      <c r="G666" s="63"/>
      <c r="H666" s="63"/>
      <c r="I666" s="63"/>
      <c r="Y666" s="60"/>
      <c r="Z666" s="60"/>
      <c r="AA666" s="60"/>
    </row>
    <row r="667" spans="1:27" ht="30" customHeight="1">
      <c r="A667" s="292" t="s">
        <v>22</v>
      </c>
      <c r="B667" s="348" t="s">
        <v>542</v>
      </c>
      <c r="C667" s="349"/>
      <c r="D667" s="349"/>
      <c r="E667" s="349"/>
      <c r="F667" s="349"/>
      <c r="G667" s="349"/>
      <c r="H667" s="349"/>
      <c r="I667" s="349"/>
      <c r="J667" s="349"/>
      <c r="K667" s="349"/>
      <c r="L667" s="349"/>
      <c r="M667" s="349"/>
      <c r="N667" s="349"/>
      <c r="O667" s="349"/>
      <c r="P667" s="349"/>
      <c r="Q667" s="349"/>
      <c r="R667" s="349"/>
      <c r="S667" s="349"/>
      <c r="T667" s="349"/>
      <c r="U667" s="349"/>
      <c r="V667" s="349"/>
      <c r="W667" s="349"/>
      <c r="X667" s="350"/>
      <c r="Y667" s="325"/>
      <c r="Z667" s="326"/>
      <c r="AA667" s="327"/>
    </row>
    <row r="668" spans="1:27" ht="30" customHeight="1">
      <c r="A668" s="298" t="s">
        <v>94</v>
      </c>
      <c r="B668" s="348" t="s">
        <v>573</v>
      </c>
      <c r="C668" s="349"/>
      <c r="D668" s="349"/>
      <c r="E668" s="349"/>
      <c r="F668" s="349"/>
      <c r="G668" s="349"/>
      <c r="H668" s="349"/>
      <c r="I668" s="349"/>
      <c r="J668" s="349"/>
      <c r="K668" s="349"/>
      <c r="L668" s="349"/>
      <c r="M668" s="349"/>
      <c r="N668" s="349"/>
      <c r="O668" s="349"/>
      <c r="P668" s="349"/>
      <c r="Q668" s="349"/>
      <c r="R668" s="349"/>
      <c r="S668" s="349"/>
      <c r="T668" s="349"/>
      <c r="U668" s="349"/>
      <c r="V668" s="349"/>
      <c r="W668" s="349"/>
      <c r="X668" s="350"/>
      <c r="Y668" s="353"/>
      <c r="Z668" s="353"/>
      <c r="AA668" s="353"/>
    </row>
    <row r="669" spans="1:27" ht="30" customHeight="1">
      <c r="A669" s="298" t="s">
        <v>99</v>
      </c>
      <c r="B669" s="348" t="s">
        <v>574</v>
      </c>
      <c r="C669" s="349"/>
      <c r="D669" s="349"/>
      <c r="E669" s="349"/>
      <c r="F669" s="349"/>
      <c r="G669" s="349"/>
      <c r="H669" s="349"/>
      <c r="I669" s="349"/>
      <c r="J669" s="349"/>
      <c r="K669" s="349"/>
      <c r="L669" s="349"/>
      <c r="M669" s="349"/>
      <c r="N669" s="349"/>
      <c r="O669" s="349"/>
      <c r="P669" s="349"/>
      <c r="Q669" s="349"/>
      <c r="R669" s="349"/>
      <c r="S669" s="349"/>
      <c r="T669" s="349"/>
      <c r="U669" s="349"/>
      <c r="V669" s="349"/>
      <c r="W669" s="349"/>
      <c r="X669" s="350"/>
      <c r="Y669" s="353"/>
      <c r="Z669" s="353"/>
      <c r="AA669" s="353"/>
    </row>
    <row r="670" spans="1:27" ht="30" customHeight="1">
      <c r="A670" s="298" t="s">
        <v>7</v>
      </c>
      <c r="B670" s="348" t="s">
        <v>543</v>
      </c>
      <c r="C670" s="349"/>
      <c r="D670" s="349"/>
      <c r="E670" s="349"/>
      <c r="F670" s="349"/>
      <c r="G670" s="349"/>
      <c r="H670" s="349"/>
      <c r="I670" s="349"/>
      <c r="J670" s="349"/>
      <c r="K670" s="349"/>
      <c r="L670" s="349"/>
      <c r="M670" s="349"/>
      <c r="N670" s="349"/>
      <c r="O670" s="349"/>
      <c r="P670" s="349"/>
      <c r="Q670" s="349"/>
      <c r="R670" s="349"/>
      <c r="S670" s="349"/>
      <c r="T670" s="349"/>
      <c r="U670" s="349"/>
      <c r="V670" s="349"/>
      <c r="W670" s="349"/>
      <c r="X670" s="350"/>
      <c r="Y670" s="353"/>
      <c r="Z670" s="353"/>
      <c r="AA670" s="353"/>
    </row>
    <row r="671" spans="1:27" ht="12.75" customHeight="1">
      <c r="A671" s="36"/>
      <c r="B671" s="36"/>
      <c r="C671" s="37"/>
      <c r="D671" s="36"/>
      <c r="E671" s="36"/>
      <c r="F671" s="36"/>
      <c r="G671" s="36"/>
      <c r="H671" s="36"/>
      <c r="I671" s="36"/>
      <c r="J671" s="37"/>
      <c r="K671" s="37"/>
      <c r="L671" s="37"/>
      <c r="M671" s="37"/>
      <c r="N671" s="37"/>
      <c r="O671" s="37"/>
      <c r="P671" s="37"/>
      <c r="Q671" s="37"/>
      <c r="R671" s="37"/>
      <c r="S671" s="37"/>
      <c r="T671" s="37"/>
      <c r="U671" s="37"/>
      <c r="V671" s="37"/>
      <c r="W671" s="37"/>
      <c r="X671" s="37"/>
      <c r="Y671" s="36"/>
      <c r="Z671" s="36"/>
      <c r="AA671" s="36"/>
    </row>
    <row r="672" spans="1:27" s="64" customFormat="1" ht="20.149999999999999" customHeight="1">
      <c r="A672" s="16" t="s">
        <v>731</v>
      </c>
      <c r="B672" s="62"/>
      <c r="C672" s="63"/>
      <c r="D672" s="63"/>
      <c r="E672" s="63"/>
      <c r="F672" s="63"/>
      <c r="G672" s="63"/>
      <c r="H672" s="63"/>
      <c r="I672" s="63"/>
      <c r="Y672" s="60"/>
      <c r="Z672" s="60"/>
      <c r="AA672" s="60"/>
    </row>
    <row r="673" spans="1:27" ht="45" customHeight="1">
      <c r="A673" s="292" t="s">
        <v>22</v>
      </c>
      <c r="B673" s="348" t="s">
        <v>575</v>
      </c>
      <c r="C673" s="349"/>
      <c r="D673" s="349"/>
      <c r="E673" s="349"/>
      <c r="F673" s="349"/>
      <c r="G673" s="349"/>
      <c r="H673" s="349"/>
      <c r="I673" s="349"/>
      <c r="J673" s="349"/>
      <c r="K673" s="349"/>
      <c r="L673" s="349"/>
      <c r="M673" s="349"/>
      <c r="N673" s="349"/>
      <c r="O673" s="349"/>
      <c r="P673" s="349"/>
      <c r="Q673" s="349"/>
      <c r="R673" s="349"/>
      <c r="S673" s="349"/>
      <c r="T673" s="349"/>
      <c r="U673" s="349"/>
      <c r="V673" s="349"/>
      <c r="W673" s="349"/>
      <c r="X673" s="350"/>
      <c r="Y673" s="325"/>
      <c r="Z673" s="326"/>
      <c r="AA673" s="327"/>
    </row>
    <row r="674" spans="1:27" ht="30" customHeight="1">
      <c r="A674" s="298" t="s">
        <v>94</v>
      </c>
      <c r="B674" s="348" t="s">
        <v>576</v>
      </c>
      <c r="C674" s="349"/>
      <c r="D674" s="349"/>
      <c r="E674" s="349"/>
      <c r="F674" s="349"/>
      <c r="G674" s="349"/>
      <c r="H674" s="349"/>
      <c r="I674" s="349"/>
      <c r="J674" s="349"/>
      <c r="K674" s="349"/>
      <c r="L674" s="349"/>
      <c r="M674" s="349"/>
      <c r="N674" s="349"/>
      <c r="O674" s="349"/>
      <c r="P674" s="349"/>
      <c r="Q674" s="349"/>
      <c r="R674" s="349"/>
      <c r="S674" s="349"/>
      <c r="T674" s="349"/>
      <c r="U674" s="349"/>
      <c r="V674" s="349"/>
      <c r="W674" s="349"/>
      <c r="X674" s="350"/>
      <c r="Y674" s="353"/>
      <c r="Z674" s="353"/>
      <c r="AA674" s="353"/>
    </row>
    <row r="675" spans="1:27" ht="12.75" customHeight="1">
      <c r="A675" s="36"/>
      <c r="B675" s="150"/>
      <c r="C675" s="150"/>
      <c r="D675" s="150"/>
      <c r="E675" s="150"/>
      <c r="F675" s="150"/>
      <c r="G675" s="150"/>
      <c r="H675" s="150"/>
      <c r="I675" s="150"/>
      <c r="J675" s="150"/>
      <c r="K675" s="150"/>
      <c r="L675" s="150"/>
      <c r="M675" s="150"/>
      <c r="N675" s="150"/>
      <c r="O675" s="150"/>
      <c r="P675" s="150"/>
      <c r="Q675" s="150"/>
      <c r="R675" s="150"/>
      <c r="S675" s="150"/>
      <c r="T675" s="150"/>
      <c r="U675" s="150"/>
      <c r="V675" s="150"/>
      <c r="W675" s="150"/>
      <c r="X675" s="150"/>
      <c r="Y675" s="35"/>
      <c r="Z675" s="35"/>
      <c r="AA675" s="35"/>
    </row>
    <row r="676" spans="1:27" s="64" customFormat="1" ht="20.149999999999999" customHeight="1">
      <c r="A676" s="16" t="s">
        <v>725</v>
      </c>
      <c r="B676" s="62"/>
      <c r="C676" s="63"/>
      <c r="D676" s="63"/>
      <c r="E676" s="63"/>
      <c r="F676" s="63"/>
      <c r="G676" s="63"/>
      <c r="H676" s="63"/>
      <c r="I676" s="63"/>
      <c r="Y676" s="60"/>
      <c r="Z676" s="60"/>
      <c r="AA676" s="60"/>
    </row>
    <row r="677" spans="1:27" ht="56.25" customHeight="1">
      <c r="A677" s="292" t="s">
        <v>22</v>
      </c>
      <c r="B677" s="565" t="s">
        <v>350</v>
      </c>
      <c r="C677" s="566"/>
      <c r="D677" s="566"/>
      <c r="E677" s="566"/>
      <c r="F677" s="566"/>
      <c r="G677" s="566"/>
      <c r="H677" s="566"/>
      <c r="I677" s="566"/>
      <c r="J677" s="566"/>
      <c r="K677" s="566"/>
      <c r="L677" s="566"/>
      <c r="M677" s="566"/>
      <c r="N677" s="566"/>
      <c r="O677" s="566"/>
      <c r="P677" s="566"/>
      <c r="Q677" s="566"/>
      <c r="R677" s="566"/>
      <c r="S677" s="566"/>
      <c r="T677" s="566"/>
      <c r="U677" s="566"/>
      <c r="V677" s="566"/>
      <c r="W677" s="566"/>
      <c r="X677" s="567"/>
      <c r="Y677" s="325"/>
      <c r="Z677" s="326"/>
      <c r="AA677" s="327"/>
    </row>
    <row r="678" spans="1:27" ht="31.5" customHeight="1">
      <c r="A678" s="298" t="s">
        <v>94</v>
      </c>
      <c r="B678" s="565" t="s">
        <v>305</v>
      </c>
      <c r="C678" s="566"/>
      <c r="D678" s="566"/>
      <c r="E678" s="566"/>
      <c r="F678" s="566"/>
      <c r="G678" s="566"/>
      <c r="H678" s="566"/>
      <c r="I678" s="566"/>
      <c r="J678" s="566"/>
      <c r="K678" s="566"/>
      <c r="L678" s="566"/>
      <c r="M678" s="566"/>
      <c r="N678" s="566"/>
      <c r="O678" s="566"/>
      <c r="P678" s="566"/>
      <c r="Q678" s="566"/>
      <c r="R678" s="566"/>
      <c r="S678" s="566"/>
      <c r="T678" s="566"/>
      <c r="U678" s="566"/>
      <c r="V678" s="566"/>
      <c r="W678" s="566"/>
      <c r="X678" s="567"/>
      <c r="Y678" s="524"/>
      <c r="Z678" s="525"/>
      <c r="AA678" s="526"/>
    </row>
    <row r="679" spans="1:27" ht="45" customHeight="1">
      <c r="A679" s="293" t="s">
        <v>99</v>
      </c>
      <c r="B679" s="355" t="s">
        <v>351</v>
      </c>
      <c r="C679" s="423"/>
      <c r="D679" s="423"/>
      <c r="E679" s="423"/>
      <c r="F679" s="423"/>
      <c r="G679" s="423"/>
      <c r="H679" s="423"/>
      <c r="I679" s="423"/>
      <c r="J679" s="423"/>
      <c r="K679" s="423"/>
      <c r="L679" s="423"/>
      <c r="M679" s="423"/>
      <c r="N679" s="423"/>
      <c r="O679" s="423"/>
      <c r="P679" s="423"/>
      <c r="Q679" s="423"/>
      <c r="R679" s="423"/>
      <c r="S679" s="423"/>
      <c r="T679" s="423"/>
      <c r="U679" s="423"/>
      <c r="V679" s="423"/>
      <c r="W679" s="423"/>
      <c r="X679" s="424"/>
      <c r="Y679" s="325"/>
      <c r="Z679" s="326"/>
      <c r="AA679" s="327"/>
    </row>
    <row r="680" spans="1:27" ht="51" customHeight="1">
      <c r="A680" s="298" t="s">
        <v>7</v>
      </c>
      <c r="B680" s="348" t="s">
        <v>545</v>
      </c>
      <c r="C680" s="349"/>
      <c r="D680" s="349"/>
      <c r="E680" s="349"/>
      <c r="F680" s="349"/>
      <c r="G680" s="349"/>
      <c r="H680" s="349"/>
      <c r="I680" s="349"/>
      <c r="J680" s="349"/>
      <c r="K680" s="349"/>
      <c r="L680" s="349"/>
      <c r="M680" s="349"/>
      <c r="N680" s="349"/>
      <c r="O680" s="349"/>
      <c r="P680" s="349"/>
      <c r="Q680" s="349"/>
      <c r="R680" s="349"/>
      <c r="S680" s="349"/>
      <c r="T680" s="349"/>
      <c r="U680" s="349"/>
      <c r="V680" s="349"/>
      <c r="W680" s="349"/>
      <c r="X680" s="350"/>
      <c r="Y680" s="340"/>
      <c r="Z680" s="341"/>
      <c r="AA680" s="342"/>
    </row>
    <row r="681" spans="1:27" ht="30.75" customHeight="1">
      <c r="A681" s="298" t="s">
        <v>8</v>
      </c>
      <c r="B681" s="570" t="s">
        <v>306</v>
      </c>
      <c r="C681" s="571"/>
      <c r="D681" s="571"/>
      <c r="E681" s="571"/>
      <c r="F681" s="571"/>
      <c r="G681" s="571"/>
      <c r="H681" s="571"/>
      <c r="I681" s="571"/>
      <c r="J681" s="571"/>
      <c r="K681" s="571"/>
      <c r="L681" s="571"/>
      <c r="M681" s="571"/>
      <c r="N681" s="571"/>
      <c r="O681" s="571"/>
      <c r="P681" s="571"/>
      <c r="Q681" s="571"/>
      <c r="R681" s="571"/>
      <c r="S681" s="571"/>
      <c r="T681" s="571"/>
      <c r="U681" s="571"/>
      <c r="V681" s="571"/>
      <c r="W681" s="571"/>
      <c r="X681" s="572"/>
      <c r="Y681" s="340"/>
      <c r="Z681" s="341"/>
      <c r="AA681" s="342"/>
    </row>
    <row r="682" spans="1:27" ht="12.75" customHeight="1">
      <c r="A682" s="36"/>
      <c r="B682" s="146"/>
      <c r="C682" s="146"/>
      <c r="D682" s="146"/>
      <c r="E682" s="146"/>
      <c r="F682" s="146"/>
      <c r="G682" s="146"/>
      <c r="H682" s="146"/>
      <c r="I682" s="146"/>
      <c r="J682" s="146"/>
      <c r="K682" s="146"/>
      <c r="L682" s="146"/>
      <c r="M682" s="146"/>
      <c r="N682" s="146"/>
      <c r="O682" s="146"/>
      <c r="P682" s="146"/>
      <c r="Q682" s="146"/>
      <c r="R682" s="146"/>
      <c r="S682" s="146"/>
      <c r="T682" s="146"/>
      <c r="U682" s="146"/>
      <c r="V682" s="146"/>
      <c r="W682" s="146"/>
      <c r="X682" s="146"/>
      <c r="Y682" s="36"/>
      <c r="Z682" s="36"/>
      <c r="AA682" s="36"/>
    </row>
    <row r="683" spans="1:27" ht="24" customHeight="1">
      <c r="A683" s="573" t="s">
        <v>307</v>
      </c>
      <c r="B683" s="573"/>
      <c r="C683" s="573"/>
      <c r="D683" s="573"/>
      <c r="E683" s="573"/>
      <c r="F683" s="573"/>
      <c r="G683" s="573"/>
      <c r="H683" s="573"/>
      <c r="I683" s="573"/>
      <c r="J683" s="573"/>
      <c r="K683" s="573"/>
      <c r="L683" s="573"/>
      <c r="M683" s="573"/>
      <c r="N683" s="573"/>
      <c r="O683" s="573"/>
      <c r="P683" s="151"/>
      <c r="Q683" s="151"/>
      <c r="R683" s="151"/>
      <c r="S683" s="146"/>
      <c r="T683" s="146"/>
      <c r="U683" s="146"/>
      <c r="V683" s="146"/>
      <c r="W683" s="146"/>
      <c r="X683" s="146"/>
      <c r="Y683" s="36"/>
      <c r="Z683" s="36"/>
      <c r="AA683" s="36"/>
    </row>
    <row r="684" spans="1:27" ht="90" customHeight="1">
      <c r="A684" s="298" t="s">
        <v>1</v>
      </c>
      <c r="B684" s="348" t="s">
        <v>310</v>
      </c>
      <c r="C684" s="349"/>
      <c r="D684" s="349"/>
      <c r="E684" s="349"/>
      <c r="F684" s="349"/>
      <c r="G684" s="349"/>
      <c r="H684" s="349"/>
      <c r="I684" s="349"/>
      <c r="J684" s="349"/>
      <c r="K684" s="349"/>
      <c r="L684" s="349"/>
      <c r="M684" s="349"/>
      <c r="N684" s="349"/>
      <c r="O684" s="349"/>
      <c r="P684" s="568"/>
      <c r="Q684" s="568"/>
      <c r="R684" s="568"/>
      <c r="S684" s="568"/>
      <c r="T684" s="568"/>
      <c r="U684" s="568"/>
      <c r="V684" s="568"/>
      <c r="W684" s="568"/>
      <c r="X684" s="569"/>
      <c r="Y684" s="340"/>
      <c r="Z684" s="341"/>
      <c r="AA684" s="342"/>
    </row>
    <row r="685" spans="1:27" ht="45" customHeight="1">
      <c r="A685" s="298" t="s">
        <v>94</v>
      </c>
      <c r="B685" s="348" t="s">
        <v>311</v>
      </c>
      <c r="C685" s="349"/>
      <c r="D685" s="349"/>
      <c r="E685" s="349"/>
      <c r="F685" s="349"/>
      <c r="G685" s="349"/>
      <c r="H685" s="349"/>
      <c r="I685" s="349"/>
      <c r="J685" s="349"/>
      <c r="K685" s="349"/>
      <c r="L685" s="349"/>
      <c r="M685" s="349"/>
      <c r="N685" s="349"/>
      <c r="O685" s="349"/>
      <c r="P685" s="568"/>
      <c r="Q685" s="568"/>
      <c r="R685" s="568"/>
      <c r="S685" s="568"/>
      <c r="T685" s="568"/>
      <c r="U685" s="568"/>
      <c r="V685" s="568"/>
      <c r="W685" s="568"/>
      <c r="X685" s="569"/>
      <c r="Y685" s="340"/>
      <c r="Z685" s="341"/>
      <c r="AA685" s="342"/>
    </row>
    <row r="686" spans="1:27" ht="30.75" customHeight="1">
      <c r="A686" s="298" t="s">
        <v>99</v>
      </c>
      <c r="B686" s="348" t="s">
        <v>309</v>
      </c>
      <c r="C686" s="349"/>
      <c r="D686" s="349"/>
      <c r="E686" s="349"/>
      <c r="F686" s="349"/>
      <c r="G686" s="349"/>
      <c r="H686" s="349"/>
      <c r="I686" s="349"/>
      <c r="J686" s="349"/>
      <c r="K686" s="349"/>
      <c r="L686" s="349"/>
      <c r="M686" s="349"/>
      <c r="N686" s="349"/>
      <c r="O686" s="349"/>
      <c r="P686" s="568"/>
      <c r="Q686" s="568"/>
      <c r="R686" s="568"/>
      <c r="S686" s="568"/>
      <c r="T686" s="568"/>
      <c r="U686" s="568"/>
      <c r="V686" s="568"/>
      <c r="W686" s="568"/>
      <c r="X686" s="569"/>
      <c r="Y686" s="340"/>
      <c r="Z686" s="341"/>
      <c r="AA686" s="342"/>
    </row>
    <row r="687" spans="1:27" ht="56.25" customHeight="1">
      <c r="A687" s="298" t="s">
        <v>7</v>
      </c>
      <c r="B687" s="348" t="s">
        <v>308</v>
      </c>
      <c r="C687" s="349"/>
      <c r="D687" s="349"/>
      <c r="E687" s="349"/>
      <c r="F687" s="349"/>
      <c r="G687" s="349"/>
      <c r="H687" s="349"/>
      <c r="I687" s="349"/>
      <c r="J687" s="349"/>
      <c r="K687" s="349"/>
      <c r="L687" s="349"/>
      <c r="M687" s="349"/>
      <c r="N687" s="349"/>
      <c r="O687" s="349"/>
      <c r="P687" s="568"/>
      <c r="Q687" s="568"/>
      <c r="R687" s="568"/>
      <c r="S687" s="568"/>
      <c r="T687" s="568"/>
      <c r="U687" s="568"/>
      <c r="V687" s="568"/>
      <c r="W687" s="568"/>
      <c r="X687" s="569"/>
      <c r="Y687" s="340"/>
      <c r="Z687" s="341"/>
      <c r="AA687" s="342"/>
    </row>
    <row r="688" spans="1:27" ht="30.75" customHeight="1">
      <c r="A688" s="36"/>
      <c r="B688" s="146"/>
      <c r="C688" s="146"/>
      <c r="D688" s="146"/>
      <c r="E688" s="146"/>
      <c r="F688" s="146"/>
      <c r="G688" s="146"/>
      <c r="H688" s="146"/>
      <c r="I688" s="146"/>
      <c r="J688" s="146"/>
      <c r="K688" s="146"/>
      <c r="L688" s="146"/>
      <c r="M688" s="146"/>
      <c r="N688" s="146"/>
      <c r="O688" s="146"/>
      <c r="P688" s="146"/>
      <c r="Q688" s="146"/>
      <c r="R688" s="146"/>
      <c r="S688" s="146"/>
      <c r="T688" s="146"/>
      <c r="U688" s="146"/>
      <c r="V688" s="146"/>
      <c r="W688" s="146"/>
      <c r="X688" s="146"/>
      <c r="Y688" s="36"/>
      <c r="Z688" s="36"/>
      <c r="AA688" s="36"/>
    </row>
    <row r="689" spans="1:27" ht="12.75" customHeight="1">
      <c r="A689" s="36"/>
      <c r="B689" s="36"/>
      <c r="D689" s="128"/>
      <c r="E689" s="36"/>
      <c r="F689" s="36"/>
      <c r="G689" s="36"/>
      <c r="H689" s="36"/>
      <c r="I689" s="36"/>
      <c r="J689" s="37"/>
      <c r="K689" s="37"/>
      <c r="L689" s="37"/>
      <c r="M689" s="37"/>
      <c r="N689" s="37"/>
      <c r="O689" s="37"/>
      <c r="P689" s="37"/>
      <c r="Q689" s="37"/>
      <c r="R689" s="37"/>
      <c r="S689" s="37"/>
      <c r="T689" s="37"/>
      <c r="U689" s="37"/>
      <c r="V689" s="37"/>
      <c r="W689" s="37"/>
      <c r="X689" s="37"/>
      <c r="Y689" s="36"/>
      <c r="Z689" s="36"/>
      <c r="AA689" s="36"/>
    </row>
    <row r="690" spans="1:27" ht="12.75" customHeight="1">
      <c r="A690" s="36"/>
      <c r="B690" s="36"/>
      <c r="C690" s="37"/>
      <c r="D690" s="36"/>
      <c r="E690" s="36"/>
      <c r="F690" s="36"/>
      <c r="G690" s="36"/>
      <c r="H690" s="36"/>
      <c r="I690" s="36"/>
      <c r="J690" s="37"/>
      <c r="K690" s="37"/>
      <c r="L690" s="37"/>
      <c r="M690" s="37"/>
      <c r="N690" s="37"/>
      <c r="O690" s="37"/>
      <c r="P690" s="37"/>
      <c r="Q690" s="37"/>
      <c r="R690" s="37"/>
      <c r="S690" s="37"/>
      <c r="T690" s="37"/>
      <c r="U690" s="37"/>
      <c r="V690" s="37"/>
      <c r="W690" s="37"/>
      <c r="X690" s="37"/>
      <c r="Y690" s="36"/>
      <c r="Z690" s="36"/>
      <c r="AA690" s="36"/>
    </row>
    <row r="691" spans="1:27" ht="12.75" customHeight="1">
      <c r="A691" s="36"/>
      <c r="B691" s="36"/>
      <c r="C691" s="37"/>
      <c r="D691" s="36"/>
      <c r="E691" s="36"/>
      <c r="F691" s="36"/>
      <c r="G691" s="36"/>
      <c r="H691" s="36"/>
      <c r="I691" s="36"/>
      <c r="J691" s="37"/>
      <c r="K691" s="37"/>
      <c r="L691" s="37"/>
      <c r="M691" s="37"/>
      <c r="N691" s="37"/>
      <c r="O691" s="37"/>
      <c r="P691" s="37"/>
      <c r="Q691" s="37"/>
      <c r="R691" s="37"/>
      <c r="S691" s="37"/>
      <c r="T691" s="37"/>
      <c r="U691" s="37"/>
      <c r="V691" s="37"/>
      <c r="W691" s="37"/>
      <c r="X691" s="37"/>
      <c r="Y691" s="36"/>
      <c r="Z691" s="36"/>
      <c r="AA691" s="36"/>
    </row>
    <row r="692" spans="1:27" s="64" customFormat="1" ht="13" customHeight="1">
      <c r="A692" s="40"/>
      <c r="B692" s="40"/>
      <c r="C692" s="35"/>
      <c r="D692" s="36"/>
      <c r="E692" s="36"/>
      <c r="F692" s="36"/>
      <c r="G692" s="36"/>
      <c r="H692" s="36"/>
      <c r="I692" s="36"/>
      <c r="J692" s="37"/>
      <c r="K692" s="37"/>
      <c r="L692" s="37"/>
      <c r="M692" s="37"/>
      <c r="N692" s="37"/>
      <c r="O692" s="37"/>
      <c r="P692" s="37"/>
      <c r="Q692" s="37"/>
      <c r="R692" s="37"/>
      <c r="S692" s="37"/>
      <c r="T692" s="37"/>
      <c r="U692" s="37"/>
      <c r="V692" s="37"/>
      <c r="W692" s="37"/>
      <c r="X692" s="37"/>
      <c r="Y692" s="36"/>
      <c r="Z692" s="36"/>
      <c r="AA692" s="36"/>
    </row>
    <row r="693" spans="1:27" s="64" customFormat="1" ht="13" customHeight="1">
      <c r="A693" s="40"/>
      <c r="B693" s="40"/>
      <c r="C693" s="36"/>
      <c r="D693" s="36"/>
      <c r="E693" s="36"/>
      <c r="F693" s="36"/>
      <c r="G693" s="36"/>
      <c r="H693" s="36"/>
      <c r="I693" s="36"/>
      <c r="J693" s="37"/>
      <c r="K693" s="37"/>
      <c r="L693" s="37"/>
      <c r="M693" s="37"/>
      <c r="N693" s="37"/>
      <c r="O693" s="37"/>
      <c r="P693" s="37"/>
      <c r="Q693" s="37"/>
      <c r="R693" s="37"/>
      <c r="S693" s="37"/>
      <c r="T693" s="37"/>
      <c r="U693" s="37"/>
      <c r="V693" s="37"/>
      <c r="W693" s="37"/>
      <c r="X693" s="37"/>
      <c r="Y693" s="40"/>
      <c r="Z693" s="40"/>
      <c r="AA693" s="40"/>
    </row>
    <row r="694" spans="1:27" s="64" customFormat="1" ht="13" customHeight="1" thickBot="1">
      <c r="A694" s="40"/>
      <c r="B694" s="40"/>
      <c r="C694" s="36"/>
      <c r="D694" s="36"/>
      <c r="E694" s="36"/>
      <c r="F694" s="36"/>
      <c r="G694" s="36"/>
      <c r="H694" s="36"/>
      <c r="I694" s="36"/>
      <c r="J694" s="37"/>
      <c r="K694" s="37"/>
      <c r="L694" s="37"/>
      <c r="M694" s="37"/>
      <c r="N694" s="37"/>
      <c r="O694" s="37"/>
      <c r="P694" s="37"/>
      <c r="Q694" s="37"/>
      <c r="R694" s="37"/>
      <c r="S694" s="37"/>
      <c r="T694" s="37"/>
      <c r="U694" s="37"/>
      <c r="V694" s="37"/>
      <c r="W694" s="37"/>
      <c r="X694" s="37"/>
      <c r="Y694" s="40"/>
      <c r="Z694" s="40"/>
      <c r="AA694" s="40"/>
    </row>
    <row r="695" spans="1:27" s="314" customFormat="1" ht="22.5" customHeight="1" thickTop="1">
      <c r="A695" s="562" t="s">
        <v>15</v>
      </c>
      <c r="B695" s="563"/>
      <c r="C695" s="563"/>
      <c r="D695" s="563"/>
      <c r="E695" s="563"/>
      <c r="F695" s="563"/>
      <c r="G695" s="563"/>
      <c r="H695" s="563"/>
      <c r="I695" s="563"/>
      <c r="J695" s="563"/>
      <c r="K695" s="563"/>
      <c r="L695" s="563"/>
      <c r="M695" s="563"/>
      <c r="N695" s="563"/>
      <c r="O695" s="563"/>
      <c r="P695" s="563"/>
      <c r="Q695" s="563"/>
      <c r="R695" s="563"/>
      <c r="S695" s="563"/>
      <c r="T695" s="563"/>
      <c r="U695" s="563"/>
      <c r="V695" s="563"/>
      <c r="W695" s="563"/>
      <c r="X695" s="563"/>
      <c r="Y695" s="563"/>
      <c r="Z695" s="563"/>
      <c r="AA695" s="564"/>
    </row>
    <row r="696" spans="1:27" s="315" customFormat="1" ht="22.5" customHeight="1">
      <c r="A696" s="129" t="s">
        <v>90</v>
      </c>
      <c r="B696" s="560" t="s">
        <v>186</v>
      </c>
      <c r="C696" s="560"/>
      <c r="D696" s="560"/>
      <c r="E696" s="560"/>
      <c r="F696" s="560"/>
      <c r="G696" s="560"/>
      <c r="H696" s="560"/>
      <c r="I696" s="560"/>
      <c r="J696" s="560"/>
      <c r="K696" s="560"/>
      <c r="L696" s="560"/>
      <c r="M696" s="560"/>
      <c r="N696" s="560"/>
      <c r="O696" s="560"/>
      <c r="P696" s="560"/>
      <c r="Q696" s="560"/>
      <c r="R696" s="560"/>
      <c r="S696" s="560"/>
      <c r="T696" s="560"/>
      <c r="U696" s="560"/>
      <c r="V696" s="560"/>
      <c r="W696" s="560"/>
      <c r="X696" s="560"/>
      <c r="Y696" s="560"/>
      <c r="Z696" s="560"/>
      <c r="AA696" s="561"/>
    </row>
    <row r="697" spans="1:27" s="315" customFormat="1" ht="22.5" customHeight="1">
      <c r="A697" s="130"/>
      <c r="B697" s="560"/>
      <c r="C697" s="560"/>
      <c r="D697" s="560"/>
      <c r="E697" s="560"/>
      <c r="F697" s="560"/>
      <c r="G697" s="560"/>
      <c r="H697" s="560"/>
      <c r="I697" s="560"/>
      <c r="J697" s="560"/>
      <c r="K697" s="560"/>
      <c r="L697" s="560"/>
      <c r="M697" s="560"/>
      <c r="N697" s="560"/>
      <c r="O697" s="560"/>
      <c r="P697" s="560"/>
      <c r="Q697" s="560"/>
      <c r="R697" s="560"/>
      <c r="S697" s="560"/>
      <c r="T697" s="560"/>
      <c r="U697" s="560"/>
      <c r="V697" s="560"/>
      <c r="W697" s="560"/>
      <c r="X697" s="560"/>
      <c r="Y697" s="560"/>
      <c r="Z697" s="560"/>
      <c r="AA697" s="561"/>
    </row>
    <row r="698" spans="1:27" s="315" customFormat="1" ht="15" customHeight="1">
      <c r="A698" s="129" t="s">
        <v>90</v>
      </c>
      <c r="B698" s="131" t="s">
        <v>58</v>
      </c>
      <c r="C698" s="132"/>
      <c r="D698" s="132"/>
      <c r="E698" s="132"/>
      <c r="F698" s="132"/>
      <c r="G698" s="132"/>
      <c r="H698" s="132"/>
      <c r="I698" s="132"/>
      <c r="J698" s="132"/>
      <c r="K698" s="132"/>
      <c r="L698" s="132"/>
      <c r="M698" s="132"/>
      <c r="N698" s="132"/>
      <c r="O698" s="132"/>
      <c r="P698" s="132"/>
      <c r="Q698" s="132"/>
      <c r="R698" s="132"/>
      <c r="S698" s="132"/>
      <c r="T698" s="132"/>
      <c r="U698" s="132"/>
      <c r="V698" s="132"/>
      <c r="W698" s="132"/>
      <c r="X698" s="132"/>
      <c r="Y698" s="132"/>
      <c r="Z698" s="132"/>
      <c r="AA698" s="133"/>
    </row>
    <row r="699" spans="1:27" s="315" customFormat="1" ht="15" customHeight="1">
      <c r="A699" s="129" t="s">
        <v>91</v>
      </c>
      <c r="B699" s="131" t="s">
        <v>44</v>
      </c>
      <c r="C699" s="132"/>
      <c r="D699" s="132"/>
      <c r="E699" s="132"/>
      <c r="F699" s="132"/>
      <c r="G699" s="132"/>
      <c r="H699" s="132"/>
      <c r="I699" s="132"/>
      <c r="J699" s="132"/>
      <c r="K699" s="132"/>
      <c r="L699" s="132"/>
      <c r="M699" s="132"/>
      <c r="N699" s="132"/>
      <c r="O699" s="132"/>
      <c r="P699" s="132"/>
      <c r="Q699" s="132"/>
      <c r="R699" s="132"/>
      <c r="S699" s="132"/>
      <c r="T699" s="132"/>
      <c r="U699" s="132"/>
      <c r="V699" s="132"/>
      <c r="W699" s="132"/>
      <c r="X699" s="132"/>
      <c r="Y699" s="132"/>
      <c r="Z699" s="132"/>
      <c r="AA699" s="133"/>
    </row>
    <row r="700" spans="1:27" s="315" customFormat="1" ht="15" customHeight="1">
      <c r="A700" s="134"/>
      <c r="B700" s="132" t="s">
        <v>107</v>
      </c>
      <c r="C700" s="132"/>
      <c r="D700" s="132"/>
      <c r="E700" s="132"/>
      <c r="F700" s="132"/>
      <c r="G700" s="132"/>
      <c r="H700" s="132"/>
      <c r="I700" s="132"/>
      <c r="J700" s="132"/>
      <c r="K700" s="132"/>
      <c r="L700" s="132"/>
      <c r="M700" s="132"/>
      <c r="N700" s="132"/>
      <c r="O700" s="132"/>
      <c r="P700" s="132"/>
      <c r="Q700" s="132"/>
      <c r="R700" s="132"/>
      <c r="S700" s="132"/>
      <c r="T700" s="132"/>
      <c r="U700" s="132"/>
      <c r="V700" s="132"/>
      <c r="W700" s="132"/>
      <c r="X700" s="132"/>
      <c r="Y700" s="132"/>
      <c r="Z700" s="132"/>
      <c r="AA700" s="133"/>
    </row>
    <row r="701" spans="1:27" s="315" customFormat="1" ht="15" customHeight="1">
      <c r="A701" s="134"/>
      <c r="B701" s="132"/>
      <c r="C701" s="132"/>
      <c r="D701" s="132"/>
      <c r="E701" s="132"/>
      <c r="F701" s="132"/>
      <c r="G701" s="132"/>
      <c r="H701" s="132"/>
      <c r="I701" s="132"/>
      <c r="J701" s="132"/>
      <c r="K701" s="132"/>
      <c r="L701" s="132"/>
      <c r="M701" s="132"/>
      <c r="N701" s="132"/>
      <c r="O701" s="132"/>
      <c r="P701" s="132"/>
      <c r="Q701" s="132"/>
      <c r="R701" s="132"/>
      <c r="S701" s="132"/>
      <c r="T701" s="132"/>
      <c r="U701" s="132"/>
      <c r="V701" s="132"/>
      <c r="W701" s="132"/>
      <c r="X701" s="132"/>
      <c r="Y701" s="132"/>
      <c r="Z701" s="132"/>
      <c r="AA701" s="133"/>
    </row>
    <row r="702" spans="1:27" s="315" customFormat="1" ht="22.5" customHeight="1" thickBot="1">
      <c r="A702" s="557" t="s">
        <v>726</v>
      </c>
      <c r="B702" s="558"/>
      <c r="C702" s="558"/>
      <c r="D702" s="558"/>
      <c r="E702" s="558"/>
      <c r="F702" s="558"/>
      <c r="G702" s="558"/>
      <c r="H702" s="558"/>
      <c r="I702" s="558"/>
      <c r="J702" s="558"/>
      <c r="K702" s="558"/>
      <c r="L702" s="558"/>
      <c r="M702" s="558"/>
      <c r="N702" s="558"/>
      <c r="O702" s="558"/>
      <c r="P702" s="558"/>
      <c r="Q702" s="558"/>
      <c r="R702" s="558"/>
      <c r="S702" s="558"/>
      <c r="T702" s="558"/>
      <c r="U702" s="558"/>
      <c r="V702" s="558"/>
      <c r="W702" s="558"/>
      <c r="X702" s="558"/>
      <c r="Y702" s="558"/>
      <c r="Z702" s="558"/>
      <c r="AA702" s="559"/>
    </row>
    <row r="703" spans="1:27" s="314" customFormat="1" ht="13.5" thickTop="1">
      <c r="A703" s="40"/>
      <c r="B703" s="40"/>
      <c r="C703" s="40"/>
      <c r="D703" s="40"/>
      <c r="E703" s="40"/>
      <c r="F703" s="40"/>
      <c r="G703" s="40"/>
      <c r="H703" s="37"/>
      <c r="I703" s="37"/>
      <c r="J703" s="37"/>
      <c r="K703" s="37"/>
      <c r="L703" s="37"/>
      <c r="M703" s="37"/>
      <c r="N703" s="37"/>
      <c r="O703" s="37"/>
      <c r="P703" s="37"/>
      <c r="Q703" s="37"/>
      <c r="R703" s="37"/>
      <c r="S703" s="37"/>
      <c r="T703" s="37"/>
      <c r="U703" s="37"/>
      <c r="V703" s="37"/>
      <c r="W703" s="37"/>
      <c r="X703" s="37"/>
      <c r="Y703" s="40"/>
      <c r="Z703" s="40"/>
      <c r="AA703" s="40"/>
    </row>
    <row r="704" spans="1:27" ht="13">
      <c r="A704" s="40"/>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40"/>
      <c r="Z704" s="40"/>
      <c r="AA704" s="40"/>
    </row>
    <row r="705" spans="1:27" ht="15.6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40"/>
      <c r="Z705" s="40"/>
      <c r="AA705" s="40"/>
    </row>
    <row r="706" spans="1:27" ht="13">
      <c r="A706" s="119"/>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40"/>
      <c r="Z706" s="40"/>
      <c r="AA706" s="40"/>
    </row>
    <row r="707" spans="1:27" ht="13">
      <c r="A707" s="40"/>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40"/>
      <c r="Z707" s="40"/>
      <c r="AA707" s="40"/>
    </row>
    <row r="708" spans="1:27" ht="13">
      <c r="A708" s="119"/>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40"/>
      <c r="Z708" s="40"/>
      <c r="AA708" s="40"/>
    </row>
    <row r="709" spans="1:27" ht="13"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40"/>
      <c r="Z709" s="40"/>
      <c r="AA709" s="40"/>
    </row>
    <row r="710" spans="1:27" ht="13">
      <c r="A710" s="35"/>
      <c r="B710" s="35"/>
      <c r="C710" s="37"/>
      <c r="D710" s="37"/>
      <c r="E710" s="37"/>
      <c r="F710" s="37"/>
      <c r="G710" s="37"/>
      <c r="H710" s="37"/>
      <c r="I710" s="37"/>
      <c r="J710" s="37"/>
      <c r="K710" s="37"/>
      <c r="L710" s="37"/>
      <c r="M710" s="37"/>
      <c r="N710" s="37"/>
      <c r="O710" s="37"/>
      <c r="P710" s="37"/>
      <c r="Q710" s="37"/>
      <c r="R710" s="37"/>
      <c r="S710" s="37"/>
      <c r="T710" s="37"/>
      <c r="U710" s="37"/>
      <c r="V710" s="37"/>
      <c r="W710" s="37"/>
      <c r="X710" s="36"/>
      <c r="Y710" s="40"/>
      <c r="Z710" s="40"/>
      <c r="AA710" s="40"/>
    </row>
    <row r="711" spans="1:27" ht="13">
      <c r="A711" s="35"/>
      <c r="B711" s="35"/>
      <c r="C711" s="36"/>
      <c r="D711" s="37"/>
      <c r="E711" s="37"/>
      <c r="F711" s="37"/>
      <c r="G711" s="37"/>
      <c r="H711" s="37"/>
      <c r="I711" s="37"/>
      <c r="J711" s="37"/>
      <c r="K711" s="37"/>
      <c r="L711" s="37"/>
      <c r="M711" s="37"/>
      <c r="N711" s="37"/>
      <c r="O711" s="37"/>
      <c r="P711" s="37"/>
      <c r="Q711" s="37"/>
      <c r="R711" s="37"/>
      <c r="S711" s="37"/>
      <c r="T711" s="37"/>
      <c r="U711" s="37"/>
      <c r="V711" s="37"/>
      <c r="W711" s="37"/>
      <c r="X711" s="37"/>
      <c r="Y711" s="40"/>
      <c r="Z711" s="40"/>
      <c r="AA711" s="40"/>
    </row>
    <row r="712" spans="1:27" ht="23.5" customHeight="1">
      <c r="A712" s="40"/>
      <c r="B712" s="40"/>
      <c r="C712" s="135"/>
      <c r="D712" s="37"/>
      <c r="E712" s="37"/>
      <c r="F712" s="37"/>
      <c r="G712" s="37"/>
      <c r="H712" s="37"/>
      <c r="I712" s="37"/>
      <c r="J712" s="37"/>
      <c r="K712" s="37"/>
      <c r="L712" s="37"/>
      <c r="M712" s="37"/>
      <c r="N712" s="37"/>
      <c r="O712" s="37"/>
      <c r="P712" s="37"/>
      <c r="Q712" s="37"/>
      <c r="R712" s="37"/>
      <c r="S712" s="37"/>
      <c r="T712" s="37"/>
      <c r="U712" s="37"/>
      <c r="V712" s="37"/>
      <c r="W712" s="37"/>
      <c r="X712" s="37"/>
      <c r="Y712" s="40"/>
      <c r="Z712" s="40"/>
      <c r="AA712" s="40"/>
    </row>
    <row r="713" spans="1:27" ht="13">
      <c r="A713" s="40"/>
      <c r="B713" s="40"/>
      <c r="C713" s="40"/>
      <c r="D713" s="37"/>
      <c r="E713" s="37"/>
      <c r="F713" s="37"/>
      <c r="G713" s="37"/>
      <c r="H713" s="37"/>
      <c r="I713" s="37"/>
      <c r="J713" s="37"/>
      <c r="K713" s="37"/>
      <c r="L713" s="37"/>
      <c r="M713" s="37"/>
      <c r="N713" s="37"/>
      <c r="O713" s="37"/>
      <c r="P713" s="37"/>
      <c r="Q713" s="37"/>
      <c r="R713" s="37"/>
      <c r="S713" s="37"/>
      <c r="T713" s="37"/>
      <c r="U713" s="37"/>
      <c r="V713" s="37"/>
      <c r="W713" s="37"/>
      <c r="X713" s="37"/>
      <c r="Y713" s="40"/>
      <c r="Z713" s="40"/>
      <c r="AA713" s="40"/>
    </row>
    <row r="714" spans="1:27" ht="13">
      <c r="A714" s="40"/>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40"/>
      <c r="Z714" s="40"/>
      <c r="AA714" s="40"/>
    </row>
    <row r="715" spans="1:27" ht="13">
      <c r="A715" s="40"/>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40"/>
      <c r="Z715" s="40"/>
      <c r="AA715" s="40"/>
    </row>
    <row r="716" spans="1:27" ht="13"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40"/>
      <c r="Z716" s="40"/>
      <c r="AA716" s="40"/>
    </row>
    <row r="717" spans="1:27" ht="13">
      <c r="A717" s="35"/>
      <c r="B717" s="35"/>
      <c r="C717" s="35"/>
      <c r="D717" s="37"/>
      <c r="E717" s="37"/>
      <c r="F717" s="37"/>
      <c r="G717" s="37"/>
      <c r="H717" s="37"/>
      <c r="I717" s="37"/>
      <c r="J717" s="37"/>
      <c r="K717" s="37"/>
      <c r="L717" s="37"/>
      <c r="M717" s="37"/>
      <c r="N717" s="37"/>
      <c r="O717" s="37"/>
      <c r="P717" s="37"/>
      <c r="Q717" s="37"/>
      <c r="R717" s="37"/>
      <c r="S717" s="37"/>
      <c r="T717" s="37"/>
      <c r="U717" s="37"/>
      <c r="V717" s="37"/>
      <c r="W717" s="37"/>
      <c r="X717" s="37"/>
      <c r="Y717" s="40"/>
      <c r="Z717" s="40"/>
      <c r="AA717" s="40"/>
    </row>
    <row r="718" spans="1:27" ht="13">
      <c r="A718" s="40"/>
      <c r="B718" s="40"/>
      <c r="C718" s="40"/>
      <c r="D718" s="37"/>
      <c r="E718" s="37"/>
      <c r="F718" s="37"/>
      <c r="G718" s="37"/>
      <c r="H718" s="37"/>
      <c r="I718" s="37"/>
      <c r="J718" s="37"/>
      <c r="K718" s="37"/>
      <c r="L718" s="37"/>
      <c r="M718" s="37"/>
      <c r="N718" s="37"/>
      <c r="O718" s="37"/>
      <c r="P718" s="37"/>
      <c r="Q718" s="37"/>
      <c r="R718" s="37"/>
      <c r="S718" s="37"/>
      <c r="T718" s="37"/>
      <c r="U718" s="37"/>
      <c r="V718" s="37"/>
      <c r="W718" s="37"/>
      <c r="X718" s="37"/>
      <c r="Y718" s="40"/>
      <c r="Z718" s="40"/>
      <c r="AA718" s="40"/>
    </row>
    <row r="719" spans="1:27" ht="13">
      <c r="A719" s="40"/>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40"/>
      <c r="Z719" s="40"/>
      <c r="AA719" s="40"/>
    </row>
    <row r="720" spans="1:27" ht="13">
      <c r="A720" s="35"/>
      <c r="B720" s="128"/>
      <c r="C720" s="128"/>
      <c r="D720" s="37"/>
      <c r="E720" s="37"/>
      <c r="F720" s="37"/>
      <c r="G720" s="37"/>
      <c r="H720" s="37"/>
      <c r="I720" s="37"/>
      <c r="J720" s="37"/>
      <c r="K720" s="37"/>
      <c r="L720" s="37"/>
      <c r="M720" s="37"/>
      <c r="N720" s="37"/>
      <c r="O720" s="37"/>
      <c r="P720" s="37"/>
      <c r="Q720" s="37"/>
      <c r="R720" s="37"/>
      <c r="S720" s="37"/>
      <c r="T720" s="37"/>
      <c r="U720" s="37"/>
      <c r="V720" s="37"/>
      <c r="W720" s="37"/>
      <c r="X720" s="37"/>
      <c r="Y720" s="40"/>
      <c r="Z720" s="40"/>
      <c r="AA720" s="40"/>
    </row>
    <row r="721" spans="1:27" ht="13">
      <c r="A721" s="35"/>
      <c r="B721" s="128"/>
      <c r="C721" s="128"/>
      <c r="D721" s="37"/>
      <c r="E721" s="37"/>
      <c r="F721" s="37"/>
      <c r="G721" s="37"/>
      <c r="H721" s="37"/>
      <c r="I721" s="37"/>
      <c r="J721" s="37"/>
      <c r="K721" s="37"/>
      <c r="L721" s="37"/>
      <c r="M721" s="37"/>
      <c r="N721" s="37"/>
      <c r="O721" s="37"/>
      <c r="P721" s="37"/>
      <c r="Q721" s="37"/>
      <c r="R721" s="37"/>
      <c r="S721" s="37"/>
      <c r="T721" s="37"/>
      <c r="U721" s="37"/>
      <c r="V721" s="37"/>
      <c r="W721" s="37"/>
      <c r="X721" s="37"/>
      <c r="Y721" s="40"/>
      <c r="Z721" s="40"/>
      <c r="AA721" s="40"/>
    </row>
    <row r="722" spans="1:27" ht="13">
      <c r="A722" s="35"/>
      <c r="B722" s="128"/>
      <c r="C722" s="128"/>
      <c r="D722" s="37"/>
      <c r="E722" s="37"/>
      <c r="F722" s="37"/>
      <c r="G722" s="37"/>
      <c r="H722" s="37"/>
      <c r="I722" s="37"/>
      <c r="J722" s="37"/>
      <c r="K722" s="37"/>
      <c r="L722" s="37"/>
      <c r="M722" s="37"/>
      <c r="N722" s="37"/>
      <c r="O722" s="37"/>
      <c r="P722" s="37"/>
      <c r="Q722" s="37"/>
      <c r="R722" s="37"/>
      <c r="S722" s="37"/>
      <c r="T722" s="37"/>
      <c r="U722" s="37"/>
      <c r="V722" s="37"/>
      <c r="W722" s="37"/>
      <c r="X722" s="37"/>
      <c r="Y722" s="40"/>
      <c r="Z722" s="40"/>
      <c r="AA722" s="40"/>
    </row>
    <row r="723" spans="1:27" ht="15.65" customHeight="1">
      <c r="A723" s="128"/>
      <c r="B723" s="128"/>
      <c r="C723" s="128"/>
      <c r="D723" s="37"/>
      <c r="E723" s="37"/>
      <c r="F723" s="37"/>
      <c r="G723" s="37"/>
      <c r="H723" s="37"/>
      <c r="I723" s="37"/>
      <c r="J723" s="37"/>
      <c r="K723" s="37"/>
      <c r="L723" s="37"/>
      <c r="M723" s="37"/>
      <c r="N723" s="37"/>
      <c r="O723" s="37"/>
      <c r="P723" s="37"/>
      <c r="Q723" s="37"/>
      <c r="R723" s="37"/>
      <c r="S723" s="37"/>
      <c r="T723" s="37"/>
      <c r="U723" s="37"/>
      <c r="V723" s="37"/>
      <c r="W723" s="37"/>
      <c r="X723" s="37"/>
      <c r="Y723" s="40"/>
      <c r="Z723" s="40"/>
      <c r="AA723" s="40"/>
    </row>
    <row r="724" spans="1:27" ht="13">
      <c r="A724" s="35"/>
      <c r="B724" s="35"/>
      <c r="C724" s="35"/>
      <c r="D724" s="37"/>
      <c r="E724" s="37"/>
      <c r="F724" s="37"/>
      <c r="G724" s="37"/>
      <c r="H724" s="37"/>
      <c r="I724" s="37"/>
      <c r="J724" s="37"/>
      <c r="K724" s="37"/>
      <c r="L724" s="37"/>
      <c r="M724" s="37"/>
      <c r="N724" s="37"/>
      <c r="O724" s="37"/>
      <c r="P724" s="37"/>
      <c r="Q724" s="37"/>
      <c r="R724" s="37"/>
      <c r="S724" s="37"/>
      <c r="T724" s="37"/>
      <c r="U724" s="37"/>
      <c r="V724" s="37"/>
      <c r="W724" s="37"/>
      <c r="X724" s="37"/>
      <c r="Y724" s="40"/>
      <c r="Z724" s="40"/>
      <c r="AA724" s="40"/>
    </row>
    <row r="725" spans="1:27" ht="13">
      <c r="A725" s="35"/>
      <c r="B725" s="35"/>
      <c r="C725" s="35"/>
      <c r="D725" s="37"/>
      <c r="E725" s="37"/>
      <c r="F725" s="37"/>
      <c r="G725" s="37"/>
      <c r="H725" s="37"/>
      <c r="I725" s="37"/>
      <c r="J725" s="37"/>
      <c r="K725" s="37"/>
      <c r="L725" s="37"/>
      <c r="M725" s="37"/>
      <c r="N725" s="37"/>
      <c r="O725" s="37"/>
      <c r="P725" s="37"/>
      <c r="Q725" s="37"/>
      <c r="R725" s="37"/>
      <c r="S725" s="37"/>
      <c r="T725" s="37"/>
      <c r="U725" s="37"/>
      <c r="V725" s="37"/>
      <c r="W725" s="37"/>
      <c r="X725" s="37"/>
      <c r="Y725" s="40"/>
      <c r="Z725" s="40"/>
      <c r="AA725" s="40"/>
    </row>
    <row r="726" spans="1:27" ht="17.25" customHeight="1">
      <c r="A726" s="35"/>
      <c r="B726" s="35"/>
      <c r="C726" s="35"/>
      <c r="D726" s="37"/>
      <c r="E726" s="37"/>
      <c r="F726" s="37"/>
      <c r="G726" s="37"/>
      <c r="H726" s="37"/>
      <c r="I726" s="37"/>
      <c r="J726" s="37"/>
      <c r="K726" s="37"/>
      <c r="L726" s="37"/>
      <c r="M726" s="37"/>
      <c r="N726" s="37"/>
      <c r="O726" s="37"/>
      <c r="P726" s="37"/>
      <c r="Q726" s="37"/>
      <c r="R726" s="37"/>
      <c r="S726" s="37"/>
      <c r="T726" s="37"/>
      <c r="U726" s="37"/>
      <c r="V726" s="37"/>
      <c r="W726" s="37"/>
      <c r="X726" s="37"/>
      <c r="Y726" s="40"/>
      <c r="Z726" s="40"/>
      <c r="AA726" s="40"/>
    </row>
    <row r="727" spans="1:27" ht="13">
      <c r="A727" s="136"/>
      <c r="B727" s="128"/>
      <c r="C727" s="128"/>
      <c r="D727" s="37"/>
      <c r="E727" s="37"/>
      <c r="F727" s="37"/>
      <c r="G727" s="37"/>
      <c r="H727" s="37"/>
      <c r="I727" s="37"/>
      <c r="J727" s="37"/>
      <c r="K727" s="37"/>
      <c r="L727" s="37"/>
      <c r="M727" s="37"/>
      <c r="N727" s="37"/>
      <c r="O727" s="37"/>
      <c r="P727" s="37"/>
      <c r="Q727" s="37"/>
      <c r="R727" s="37"/>
      <c r="S727" s="37"/>
      <c r="T727" s="37"/>
      <c r="U727" s="37"/>
      <c r="V727" s="37"/>
      <c r="W727" s="37"/>
      <c r="X727" s="37"/>
      <c r="Y727" s="40"/>
      <c r="Z727" s="40"/>
      <c r="AA727" s="40"/>
    </row>
    <row r="728" spans="1:27" ht="13">
      <c r="A728" s="136"/>
      <c r="B728" s="128"/>
      <c r="C728" s="128"/>
      <c r="D728" s="37"/>
      <c r="E728" s="37"/>
      <c r="F728" s="37"/>
      <c r="G728" s="37"/>
      <c r="H728" s="37"/>
      <c r="I728" s="37"/>
      <c r="J728" s="37"/>
      <c r="K728" s="37"/>
      <c r="L728" s="37"/>
      <c r="M728" s="37"/>
      <c r="N728" s="37"/>
      <c r="O728" s="37"/>
      <c r="P728" s="37"/>
      <c r="Q728" s="37"/>
      <c r="R728" s="37"/>
      <c r="S728" s="37"/>
      <c r="T728" s="37"/>
      <c r="U728" s="37"/>
      <c r="V728" s="37"/>
      <c r="W728" s="37"/>
      <c r="X728" s="37"/>
      <c r="Y728" s="40"/>
      <c r="Z728" s="40"/>
      <c r="AA728" s="40"/>
    </row>
    <row r="729" spans="1:27" ht="13">
      <c r="A729" s="35"/>
      <c r="B729" s="35"/>
      <c r="C729" s="35"/>
      <c r="D729" s="37"/>
      <c r="E729" s="37"/>
      <c r="F729" s="37"/>
      <c r="G729" s="37"/>
      <c r="H729" s="37"/>
      <c r="I729" s="37"/>
      <c r="J729" s="37"/>
      <c r="K729" s="37"/>
      <c r="L729" s="37"/>
      <c r="M729" s="37"/>
      <c r="N729" s="37"/>
      <c r="O729" s="37"/>
      <c r="P729" s="37"/>
      <c r="Q729" s="37"/>
      <c r="R729" s="37"/>
      <c r="S729" s="37"/>
      <c r="T729" s="37"/>
      <c r="U729" s="37"/>
      <c r="V729" s="37"/>
      <c r="W729" s="37"/>
      <c r="X729" s="37"/>
      <c r="Y729" s="40"/>
      <c r="Z729" s="40"/>
      <c r="AA729" s="40"/>
    </row>
    <row r="730" spans="1:27" ht="13">
      <c r="A730" s="35"/>
      <c r="B730" s="35"/>
      <c r="C730" s="35"/>
      <c r="D730" s="37"/>
      <c r="E730" s="37"/>
      <c r="F730" s="37"/>
      <c r="G730" s="37"/>
      <c r="H730" s="37"/>
      <c r="I730" s="37"/>
      <c r="J730" s="37"/>
      <c r="K730" s="37"/>
      <c r="L730" s="37"/>
      <c r="M730" s="37"/>
      <c r="N730" s="37"/>
      <c r="O730" s="37"/>
      <c r="P730" s="37"/>
      <c r="Q730" s="37"/>
      <c r="R730" s="37"/>
      <c r="S730" s="37"/>
      <c r="T730" s="37"/>
      <c r="U730" s="37"/>
      <c r="V730" s="37"/>
      <c r="W730" s="37"/>
      <c r="X730" s="37"/>
      <c r="Y730" s="40"/>
      <c r="Z730" s="40"/>
      <c r="AA730" s="40"/>
    </row>
    <row r="731" spans="1:27" ht="15.75" customHeight="1">
      <c r="A731" s="35"/>
      <c r="B731" s="35"/>
      <c r="C731" s="35"/>
      <c r="D731" s="37"/>
      <c r="E731" s="37"/>
      <c r="F731" s="37"/>
      <c r="G731" s="37"/>
      <c r="H731" s="37"/>
      <c r="I731" s="37"/>
      <c r="J731" s="37"/>
      <c r="K731" s="37"/>
      <c r="L731" s="37"/>
      <c r="M731" s="37"/>
      <c r="N731" s="37"/>
      <c r="O731" s="37"/>
      <c r="P731" s="37"/>
      <c r="Q731" s="37"/>
      <c r="R731" s="37"/>
      <c r="S731" s="37"/>
      <c r="T731" s="37"/>
      <c r="U731" s="37"/>
      <c r="V731" s="37"/>
      <c r="W731" s="37"/>
      <c r="X731" s="37"/>
      <c r="Y731" s="40"/>
      <c r="Z731" s="40"/>
      <c r="AA731" s="40"/>
    </row>
    <row r="732" spans="1:27" ht="15.75" customHeight="1">
      <c r="A732" s="136"/>
      <c r="B732" s="136"/>
      <c r="C732" s="136"/>
      <c r="D732" s="37"/>
      <c r="E732" s="37"/>
      <c r="F732" s="37"/>
      <c r="G732" s="37"/>
      <c r="H732" s="37"/>
      <c r="I732" s="37"/>
      <c r="J732" s="37"/>
      <c r="K732" s="37"/>
      <c r="L732" s="37"/>
      <c r="M732" s="37"/>
      <c r="N732" s="37"/>
      <c r="O732" s="37"/>
      <c r="P732" s="37"/>
      <c r="Q732" s="37"/>
      <c r="R732" s="37"/>
      <c r="S732" s="37"/>
      <c r="T732" s="37"/>
      <c r="U732" s="37"/>
      <c r="V732" s="37"/>
      <c r="W732" s="37"/>
      <c r="X732" s="37"/>
      <c r="Y732" s="40"/>
      <c r="Z732" s="40"/>
      <c r="AA732" s="40"/>
    </row>
    <row r="733" spans="1:27" ht="23.9" customHeight="1">
      <c r="A733" s="35"/>
      <c r="B733" s="35"/>
      <c r="C733" s="35"/>
      <c r="D733" s="37"/>
      <c r="E733" s="37"/>
      <c r="F733" s="37"/>
      <c r="G733" s="37"/>
      <c r="H733" s="37"/>
      <c r="I733" s="37"/>
      <c r="J733" s="37"/>
      <c r="K733" s="37"/>
      <c r="L733" s="37"/>
      <c r="M733" s="37"/>
      <c r="N733" s="37"/>
      <c r="O733" s="37"/>
      <c r="P733" s="37"/>
      <c r="Q733" s="37"/>
      <c r="R733" s="37"/>
      <c r="S733" s="37"/>
      <c r="T733" s="37"/>
      <c r="U733" s="37"/>
      <c r="V733" s="37"/>
      <c r="W733" s="37"/>
      <c r="X733" s="37"/>
      <c r="Y733" s="40"/>
      <c r="Z733" s="40"/>
      <c r="AA733" s="40"/>
    </row>
    <row r="734" spans="1:27" ht="13">
      <c r="A734" s="35"/>
      <c r="B734" s="128"/>
      <c r="C734" s="128"/>
      <c r="D734" s="37"/>
      <c r="E734" s="37"/>
      <c r="F734" s="37"/>
      <c r="G734" s="37"/>
      <c r="H734" s="37"/>
      <c r="I734" s="37"/>
      <c r="J734" s="37"/>
      <c r="K734" s="37"/>
      <c r="L734" s="37"/>
      <c r="M734" s="37"/>
      <c r="N734" s="37"/>
      <c r="O734" s="37"/>
      <c r="P734" s="37"/>
      <c r="Q734" s="37"/>
      <c r="R734" s="37"/>
      <c r="S734" s="37"/>
      <c r="T734" s="37"/>
      <c r="U734" s="37"/>
      <c r="V734" s="37"/>
      <c r="W734" s="37"/>
      <c r="X734" s="37"/>
      <c r="Y734" s="40"/>
      <c r="Z734" s="40"/>
      <c r="AA734" s="40"/>
    </row>
    <row r="735" spans="1:27" ht="13">
      <c r="A735" s="35"/>
      <c r="B735" s="128"/>
      <c r="C735" s="128"/>
      <c r="D735" s="37"/>
      <c r="E735" s="37"/>
      <c r="F735" s="37"/>
      <c r="G735" s="37"/>
      <c r="H735" s="37"/>
      <c r="I735" s="37"/>
      <c r="J735" s="37"/>
      <c r="K735" s="37"/>
      <c r="L735" s="37"/>
      <c r="M735" s="37"/>
      <c r="N735" s="37"/>
      <c r="O735" s="37"/>
      <c r="P735" s="37"/>
      <c r="Q735" s="37"/>
      <c r="R735" s="37"/>
      <c r="S735" s="37"/>
      <c r="T735" s="37"/>
      <c r="U735" s="37"/>
      <c r="V735" s="37"/>
      <c r="W735" s="37"/>
      <c r="X735" s="37"/>
      <c r="Y735" s="40"/>
      <c r="Z735" s="40"/>
      <c r="AA735" s="40"/>
    </row>
    <row r="736" spans="1:27" ht="15.65" customHeight="1">
      <c r="A736" s="137"/>
      <c r="B736" s="137"/>
      <c r="C736" s="137"/>
      <c r="D736" s="23"/>
      <c r="E736" s="23"/>
      <c r="F736" s="23"/>
      <c r="G736" s="23"/>
      <c r="H736" s="23"/>
      <c r="I736" s="23"/>
      <c r="J736" s="23"/>
      <c r="K736" s="23"/>
      <c r="L736" s="23"/>
      <c r="M736" s="23"/>
      <c r="N736" s="23"/>
      <c r="O736" s="23"/>
      <c r="P736" s="23"/>
      <c r="Q736" s="23"/>
      <c r="R736" s="23"/>
      <c r="S736" s="23"/>
      <c r="T736" s="23"/>
      <c r="U736" s="23"/>
      <c r="V736" s="23"/>
      <c r="W736" s="23"/>
      <c r="X736" s="23"/>
      <c r="Y736" s="79"/>
      <c r="Z736" s="79"/>
      <c r="AA736" s="79"/>
    </row>
    <row r="737" spans="1:27" ht="15.65" customHeight="1">
      <c r="A737" s="138"/>
      <c r="B737" s="138"/>
      <c r="C737" s="138"/>
      <c r="Y737" s="139"/>
      <c r="Z737" s="139"/>
      <c r="AA737" s="139"/>
    </row>
    <row r="738" spans="1:27" ht="23.5">
      <c r="A738" s="140"/>
      <c r="B738" s="138"/>
      <c r="C738" s="138"/>
      <c r="Y738" s="139"/>
      <c r="Z738" s="139"/>
      <c r="AA738" s="139"/>
    </row>
    <row r="739" spans="1:27" ht="23.5">
      <c r="A739" s="61"/>
      <c r="B739" s="138"/>
      <c r="C739" s="138"/>
      <c r="Y739" s="139"/>
      <c r="Z739" s="139"/>
      <c r="AA739" s="139"/>
    </row>
    <row r="740" spans="1:27" ht="23.5">
      <c r="A740" s="13"/>
      <c r="B740" s="13"/>
      <c r="C740" s="13"/>
      <c r="Y740" s="139"/>
      <c r="Z740" s="139"/>
      <c r="AA740" s="139"/>
    </row>
    <row r="741" spans="1:27" ht="23.5">
      <c r="A741" s="13"/>
      <c r="B741" s="13"/>
      <c r="C741" s="13"/>
      <c r="Y741" s="139"/>
      <c r="Z741" s="139"/>
      <c r="AA741" s="139"/>
    </row>
    <row r="742" spans="1:27" ht="15.75" customHeight="1">
      <c r="A742" s="13"/>
      <c r="B742" s="13"/>
      <c r="C742" s="13"/>
      <c r="Y742" s="139"/>
      <c r="Z742" s="139"/>
      <c r="AA742" s="139"/>
    </row>
    <row r="743" spans="1:27" ht="17.149999999999999" customHeight="1">
      <c r="A743" s="13"/>
      <c r="B743" s="13"/>
      <c r="C743" s="13"/>
      <c r="Y743" s="139"/>
      <c r="Z743" s="139"/>
      <c r="AA743" s="139"/>
    </row>
    <row r="744" spans="1:27" ht="23.5">
      <c r="A744" s="13"/>
      <c r="B744" s="13"/>
      <c r="C744" s="13"/>
      <c r="Y744" s="139"/>
      <c r="Z744" s="139"/>
      <c r="AA744" s="139"/>
    </row>
    <row r="745" spans="1:27" ht="23.5">
      <c r="A745" s="13"/>
      <c r="B745" s="13"/>
      <c r="C745" s="13"/>
      <c r="Y745" s="139"/>
      <c r="Z745" s="139"/>
      <c r="AA745" s="139"/>
    </row>
    <row r="746" spans="1:27" ht="23.5">
      <c r="A746" s="141"/>
      <c r="B746" s="141"/>
      <c r="C746" s="141"/>
      <c r="D746" s="23"/>
      <c r="E746" s="23"/>
      <c r="F746" s="23"/>
      <c r="G746" s="23"/>
      <c r="H746" s="23"/>
      <c r="I746" s="23"/>
      <c r="J746" s="23"/>
      <c r="K746" s="23"/>
      <c r="L746" s="23"/>
      <c r="M746" s="23"/>
      <c r="N746" s="23"/>
      <c r="O746" s="23"/>
      <c r="P746" s="23"/>
      <c r="Q746" s="23"/>
      <c r="R746" s="23"/>
      <c r="S746" s="23"/>
      <c r="T746" s="23"/>
      <c r="U746" s="23"/>
      <c r="V746" s="23"/>
      <c r="W746" s="23"/>
      <c r="Y746" s="139"/>
      <c r="Z746" s="139"/>
      <c r="AA746" s="139"/>
    </row>
    <row r="747" spans="1:27" ht="23.5">
      <c r="A747" s="141"/>
      <c r="B747" s="141"/>
      <c r="C747" s="141"/>
      <c r="D747" s="23"/>
      <c r="E747" s="23"/>
      <c r="F747" s="23"/>
      <c r="G747" s="23"/>
      <c r="H747" s="23"/>
      <c r="I747" s="23"/>
      <c r="J747" s="23"/>
      <c r="K747" s="23"/>
      <c r="L747" s="23"/>
      <c r="M747" s="23"/>
      <c r="N747" s="23"/>
      <c r="O747" s="23"/>
      <c r="P747" s="23"/>
      <c r="Q747" s="23"/>
      <c r="R747" s="23"/>
      <c r="S747" s="23"/>
      <c r="T747" s="23"/>
      <c r="U747" s="23"/>
      <c r="V747" s="23"/>
      <c r="W747" s="23"/>
      <c r="Y747" s="139"/>
      <c r="Z747" s="139"/>
      <c r="AA747" s="139"/>
    </row>
    <row r="748" spans="1:27" ht="23.5">
      <c r="A748" s="141"/>
      <c r="B748" s="141"/>
      <c r="C748" s="141"/>
      <c r="D748" s="23"/>
      <c r="E748" s="23"/>
      <c r="F748" s="23"/>
      <c r="G748" s="23"/>
      <c r="H748" s="23"/>
      <c r="I748" s="23"/>
      <c r="J748" s="23"/>
      <c r="K748" s="23"/>
      <c r="L748" s="23"/>
      <c r="M748" s="23"/>
      <c r="N748" s="23"/>
      <c r="O748" s="23"/>
      <c r="P748" s="23"/>
      <c r="Q748" s="23"/>
      <c r="R748" s="23"/>
      <c r="S748" s="23"/>
      <c r="T748" s="23"/>
      <c r="U748" s="23"/>
      <c r="V748" s="23"/>
      <c r="W748" s="23"/>
      <c r="Y748" s="139"/>
      <c r="Z748" s="139"/>
      <c r="AA748" s="139"/>
    </row>
    <row r="749" spans="1:27" ht="23.5">
      <c r="A749" s="141"/>
      <c r="B749" s="141"/>
      <c r="C749" s="141"/>
      <c r="D749" s="23"/>
      <c r="E749" s="23"/>
      <c r="F749" s="23"/>
      <c r="G749" s="23"/>
      <c r="H749" s="23"/>
      <c r="I749" s="23"/>
      <c r="J749" s="23"/>
      <c r="K749" s="23"/>
      <c r="L749" s="23"/>
      <c r="M749" s="23"/>
      <c r="N749" s="23"/>
      <c r="O749" s="23"/>
      <c r="P749" s="23"/>
      <c r="Q749" s="23"/>
      <c r="R749" s="23"/>
      <c r="S749" s="23"/>
      <c r="T749" s="23"/>
      <c r="U749" s="23"/>
      <c r="V749" s="23"/>
      <c r="W749" s="23"/>
      <c r="Y749" s="139"/>
      <c r="Z749" s="139"/>
      <c r="AA749" s="139"/>
    </row>
    <row r="750" spans="1:27" ht="16.75" customHeight="1">
      <c r="A750" s="108"/>
      <c r="B750" s="108"/>
      <c r="C750" s="108"/>
      <c r="Y750" s="139"/>
      <c r="Z750" s="139"/>
      <c r="AA750" s="139"/>
    </row>
    <row r="751" spans="1:27" ht="15.65" customHeight="1">
      <c r="A751" s="138"/>
      <c r="B751" s="138"/>
      <c r="C751" s="138"/>
      <c r="Y751" s="139"/>
      <c r="Z751" s="139"/>
      <c r="AA751" s="139"/>
    </row>
    <row r="752" spans="1:27" ht="23.5">
      <c r="A752" s="61"/>
      <c r="B752" s="138"/>
      <c r="C752" s="138"/>
      <c r="Y752" s="139"/>
      <c r="Z752" s="139"/>
      <c r="AA752" s="139"/>
    </row>
    <row r="753" spans="1:27" ht="23.5">
      <c r="A753" s="138"/>
      <c r="B753" s="13"/>
      <c r="C753" s="13"/>
      <c r="Y753" s="139"/>
      <c r="Z753" s="139"/>
      <c r="AA753" s="139"/>
    </row>
    <row r="754" spans="1:27" ht="23.5">
      <c r="A754" s="138"/>
      <c r="B754" s="13"/>
      <c r="C754" s="13"/>
      <c r="Y754" s="139"/>
      <c r="Z754" s="139"/>
      <c r="AA754" s="139"/>
    </row>
    <row r="755" spans="1:27" ht="23.5">
      <c r="A755" s="138"/>
      <c r="B755" s="13"/>
      <c r="C755" s="13"/>
      <c r="Y755" s="139"/>
      <c r="Z755" s="139"/>
      <c r="AA755" s="139"/>
    </row>
    <row r="756" spans="1:27" ht="23.5">
      <c r="A756" s="138"/>
      <c r="B756" s="13"/>
      <c r="C756" s="13"/>
      <c r="Y756" s="139"/>
      <c r="Z756" s="139"/>
      <c r="AA756" s="139"/>
    </row>
    <row r="757" spans="1:27" ht="23.5">
      <c r="A757" s="138"/>
      <c r="B757" s="13"/>
      <c r="C757" s="13"/>
      <c r="Y757" s="139"/>
      <c r="Z757" s="139"/>
      <c r="AA757" s="139"/>
    </row>
    <row r="758" spans="1:27" ht="23.5">
      <c r="A758" s="138"/>
      <c r="B758" s="108"/>
      <c r="C758" s="108"/>
      <c r="Y758" s="139"/>
      <c r="Z758" s="139"/>
      <c r="AA758" s="139"/>
    </row>
    <row r="759" spans="1:27" ht="23.5">
      <c r="A759" s="61"/>
      <c r="B759" s="138"/>
      <c r="C759" s="138"/>
      <c r="Y759" s="139"/>
      <c r="Z759" s="139"/>
      <c r="AA759" s="139"/>
    </row>
    <row r="760" spans="1:27" ht="23.5">
      <c r="A760" s="61"/>
      <c r="B760" s="138"/>
      <c r="C760" s="138"/>
      <c r="Y760" s="139"/>
      <c r="Z760" s="139"/>
      <c r="AA760" s="139"/>
    </row>
    <row r="761" spans="1:27" ht="15.65" customHeight="1">
      <c r="A761" s="138"/>
      <c r="B761" s="138"/>
      <c r="C761" s="138"/>
      <c r="Y761" s="139"/>
      <c r="Z761" s="139"/>
      <c r="AA761" s="139"/>
    </row>
    <row r="762" spans="1:27" ht="15.65" customHeight="1">
      <c r="A762" s="138"/>
      <c r="B762" s="138"/>
      <c r="C762" s="138"/>
      <c r="Y762" s="139"/>
      <c r="Z762" s="139"/>
      <c r="AA762" s="139"/>
    </row>
    <row r="763" spans="1:27" ht="23.5">
      <c r="A763" s="61"/>
      <c r="B763" s="138"/>
      <c r="C763" s="138"/>
      <c r="Y763" s="139"/>
      <c r="Z763" s="139"/>
      <c r="AA763" s="139"/>
    </row>
    <row r="764" spans="1:27" ht="19.75" customHeight="1">
      <c r="A764" s="13"/>
      <c r="B764" s="13"/>
      <c r="C764" s="138"/>
      <c r="Y764" s="139"/>
      <c r="Z764" s="139"/>
      <c r="AA764" s="139"/>
    </row>
    <row r="765" spans="1:27" ht="23.5">
      <c r="A765" s="13"/>
      <c r="B765" s="13"/>
      <c r="C765" s="138"/>
      <c r="Y765" s="139"/>
      <c r="Z765" s="139"/>
      <c r="AA765" s="139"/>
    </row>
    <row r="766" spans="1:27" ht="23.5">
      <c r="A766" s="13"/>
      <c r="B766" s="13"/>
      <c r="C766" s="138"/>
      <c r="Y766" s="139"/>
      <c r="Z766" s="139"/>
      <c r="AA766" s="139"/>
    </row>
    <row r="767" spans="1:27" ht="23.5">
      <c r="A767" s="13"/>
      <c r="B767" s="13"/>
      <c r="C767" s="138"/>
      <c r="Y767" s="139"/>
      <c r="Z767" s="139"/>
      <c r="AA767" s="139"/>
    </row>
    <row r="768" spans="1:27" ht="23.5">
      <c r="A768" s="13"/>
      <c r="B768" s="13"/>
      <c r="C768" s="138"/>
      <c r="Y768" s="139"/>
      <c r="Z768" s="139"/>
      <c r="AA768" s="139"/>
    </row>
    <row r="769" spans="1:27" ht="23.5">
      <c r="A769" s="13"/>
      <c r="B769" s="13"/>
      <c r="C769" s="138"/>
      <c r="Y769" s="139"/>
      <c r="Z769" s="139"/>
      <c r="AA769" s="139"/>
    </row>
    <row r="770" spans="1:27" ht="23.5">
      <c r="A770" s="13"/>
      <c r="B770" s="13"/>
      <c r="C770" s="138"/>
      <c r="Y770" s="139"/>
      <c r="Z770" s="139"/>
      <c r="AA770" s="139"/>
    </row>
    <row r="771" spans="1:27" ht="23.5">
      <c r="A771" s="13"/>
      <c r="B771" s="13"/>
      <c r="C771" s="138"/>
      <c r="Y771" s="139"/>
      <c r="Z771" s="139"/>
      <c r="AA771" s="139"/>
    </row>
    <row r="772" spans="1:27" ht="23.5">
      <c r="A772" s="13"/>
      <c r="B772" s="13"/>
      <c r="C772" s="138"/>
      <c r="Y772" s="139"/>
      <c r="Z772" s="139"/>
      <c r="AA772" s="139"/>
    </row>
    <row r="773" spans="1:27" ht="23.5">
      <c r="A773" s="13"/>
      <c r="B773" s="13"/>
      <c r="C773" s="138"/>
      <c r="Y773" s="139"/>
      <c r="Z773" s="139"/>
      <c r="AA773" s="139"/>
    </row>
    <row r="774" spans="1:27" ht="23.5">
      <c r="A774" s="13"/>
      <c r="B774" s="13"/>
      <c r="C774" s="138"/>
      <c r="Y774" s="139"/>
      <c r="Z774" s="139"/>
      <c r="AA774" s="139"/>
    </row>
    <row r="775" spans="1:27" ht="23.5">
      <c r="A775" s="13"/>
      <c r="B775" s="13"/>
      <c r="C775" s="138"/>
    </row>
    <row r="776" spans="1:27" ht="23.5">
      <c r="A776" s="13"/>
      <c r="B776" s="13"/>
      <c r="C776" s="138"/>
    </row>
    <row r="777" spans="1:27" ht="23.5">
      <c r="A777" s="13"/>
      <c r="B777" s="13"/>
      <c r="C777" s="138"/>
    </row>
    <row r="778" spans="1:27" s="138" customFormat="1" ht="23.5">
      <c r="A778" s="61"/>
      <c r="Y778" s="142"/>
      <c r="Z778" s="142"/>
      <c r="AA778" s="142"/>
    </row>
    <row r="779" spans="1:27" s="138" customFormat="1" ht="23.5">
      <c r="A779" s="61"/>
      <c r="Y779" s="142"/>
      <c r="Z779" s="142"/>
      <c r="AA779" s="142"/>
    </row>
    <row r="780" spans="1:27" s="138" customFormat="1" ht="15.65" customHeight="1">
      <c r="Y780" s="142"/>
      <c r="Z780" s="142"/>
      <c r="AA780" s="142"/>
    </row>
    <row r="781" spans="1:27" s="138" customFormat="1" ht="23.5">
      <c r="A781" s="140"/>
      <c r="Y781" s="142"/>
      <c r="Z781" s="142"/>
      <c r="AA781" s="142"/>
    </row>
    <row r="782" spans="1:27" s="138" customFormat="1" ht="17.5" customHeight="1">
      <c r="A782" s="143"/>
      <c r="B782" s="143"/>
      <c r="C782" s="143"/>
      <c r="D782" s="143"/>
      <c r="E782" s="143"/>
      <c r="F782" s="143"/>
      <c r="Y782" s="142"/>
      <c r="Z782" s="142"/>
      <c r="AA782" s="142"/>
    </row>
    <row r="783" spans="1:27" s="138" customFormat="1" ht="23.5">
      <c r="A783" s="108"/>
      <c r="B783" s="143"/>
      <c r="C783" s="143"/>
      <c r="D783" s="108"/>
      <c r="E783" s="108"/>
      <c r="F783" s="108"/>
      <c r="Y783" s="142"/>
      <c r="Z783" s="142"/>
      <c r="AA783" s="142"/>
    </row>
    <row r="784" spans="1:27" s="138" customFormat="1" ht="23.5">
      <c r="A784" s="108"/>
      <c r="B784" s="108"/>
      <c r="C784" s="108"/>
      <c r="D784" s="108"/>
      <c r="E784" s="108"/>
      <c r="F784" s="108"/>
      <c r="Y784" s="142"/>
      <c r="Z784" s="142"/>
      <c r="AA784" s="142"/>
    </row>
    <row r="785" spans="1:27" s="138" customFormat="1" ht="23.5">
      <c r="A785" s="61"/>
      <c r="Y785" s="142"/>
      <c r="Z785" s="142"/>
      <c r="AA785" s="142"/>
    </row>
    <row r="786" spans="1:27" s="138" customFormat="1" ht="15.65" customHeight="1">
      <c r="Y786" s="142"/>
      <c r="Z786" s="142"/>
      <c r="AA786" s="142"/>
    </row>
    <row r="787" spans="1:27" s="138" customFormat="1" ht="23.5">
      <c r="A787" s="61"/>
      <c r="Y787" s="142"/>
      <c r="Z787" s="142"/>
      <c r="AA787" s="142"/>
    </row>
    <row r="788" spans="1:27" s="138" customFormat="1" ht="23.65" customHeight="1">
      <c r="A788" s="143"/>
      <c r="B788" s="143"/>
      <c r="C788" s="143"/>
      <c r="D788" s="143"/>
      <c r="E788" s="143"/>
      <c r="F788" s="143"/>
      <c r="Y788" s="142"/>
      <c r="Z788" s="142"/>
      <c r="AA788" s="142"/>
    </row>
    <row r="789" spans="1:27" s="138" customFormat="1" ht="23.5">
      <c r="A789" s="108"/>
      <c r="B789" s="108"/>
      <c r="C789" s="108"/>
      <c r="D789" s="108"/>
      <c r="E789" s="108"/>
      <c r="F789" s="108"/>
      <c r="Y789" s="142"/>
      <c r="Z789" s="142"/>
      <c r="AA789" s="142"/>
    </row>
    <row r="790" spans="1:27" s="138" customFormat="1" ht="17.5" customHeight="1">
      <c r="A790" s="143"/>
      <c r="B790" s="143"/>
      <c r="C790" s="143"/>
      <c r="D790" s="143"/>
      <c r="E790" s="143"/>
      <c r="F790" s="143"/>
      <c r="Y790" s="142"/>
      <c r="Z790" s="142"/>
      <c r="AA790" s="142"/>
    </row>
    <row r="791" spans="1:27" s="138" customFormat="1" ht="23.5">
      <c r="A791" s="143"/>
      <c r="B791" s="108"/>
      <c r="C791" s="108"/>
      <c r="D791" s="108"/>
      <c r="E791" s="108"/>
      <c r="F791" s="108"/>
      <c r="Y791" s="142"/>
      <c r="Z791" s="142"/>
      <c r="AA791" s="142"/>
    </row>
    <row r="792" spans="1:27" s="138" customFormat="1" ht="23.5">
      <c r="A792" s="108"/>
      <c r="B792" s="108"/>
      <c r="C792" s="108"/>
      <c r="D792" s="108"/>
      <c r="E792" s="108"/>
      <c r="F792" s="108"/>
      <c r="Y792" s="142"/>
      <c r="Z792" s="142"/>
      <c r="AA792" s="142"/>
    </row>
    <row r="793" spans="1:27" s="138" customFormat="1" ht="23.5">
      <c r="A793" s="61"/>
      <c r="Y793" s="142"/>
      <c r="Z793" s="142"/>
      <c r="AA793" s="142"/>
    </row>
    <row r="794" spans="1:27" s="138" customFormat="1" ht="15.65" customHeight="1">
      <c r="Y794" s="142"/>
      <c r="Z794" s="142"/>
      <c r="AA794" s="142"/>
    </row>
    <row r="795" spans="1:27" s="138" customFormat="1" ht="23.5">
      <c r="A795" s="61"/>
      <c r="Y795" s="142"/>
      <c r="Z795" s="142"/>
      <c r="AA795" s="142"/>
    </row>
    <row r="796" spans="1:27" s="138" customFormat="1" ht="15.65" customHeight="1">
      <c r="Y796" s="142"/>
      <c r="Z796" s="142"/>
      <c r="AA796" s="142"/>
    </row>
    <row r="797" spans="1:27" s="138" customFormat="1" ht="23.5">
      <c r="A797" s="144"/>
      <c r="B797" s="144"/>
      <c r="C797" s="144"/>
      <c r="D797" s="144"/>
      <c r="F797" s="145"/>
      <c r="G797" s="145"/>
      <c r="V797" s="145"/>
      <c r="Y797" s="142"/>
      <c r="Z797" s="142"/>
      <c r="AA797" s="142"/>
    </row>
    <row r="798" spans="1:27" s="138" customFormat="1" ht="23.5">
      <c r="A798" s="108"/>
      <c r="B798" s="108"/>
      <c r="C798" s="108"/>
      <c r="D798" s="108"/>
      <c r="F798" s="108"/>
      <c r="G798" s="108"/>
      <c r="V798" s="108"/>
      <c r="Y798" s="142"/>
      <c r="Z798" s="142"/>
      <c r="AA798" s="142"/>
    </row>
    <row r="799" spans="1:27" s="138" customFormat="1" ht="23.5">
      <c r="A799" s="144"/>
      <c r="B799" s="144"/>
      <c r="C799" s="144"/>
      <c r="D799" s="144"/>
      <c r="F799" s="144"/>
      <c r="G799" s="144"/>
      <c r="V799" s="144"/>
      <c r="Y799" s="142"/>
      <c r="Z799" s="142"/>
      <c r="AA799" s="142"/>
    </row>
    <row r="800" spans="1:27" s="138" customFormat="1" ht="23.5">
      <c r="A800" s="108"/>
      <c r="B800" s="108"/>
      <c r="C800" s="144"/>
      <c r="D800" s="144"/>
      <c r="F800" s="108"/>
      <c r="G800" s="108"/>
      <c r="V800" s="108"/>
      <c r="Y800" s="142"/>
      <c r="Z800" s="142"/>
      <c r="AA800" s="142"/>
    </row>
    <row r="801" spans="1:27" s="138" customFormat="1" ht="23.5">
      <c r="A801" s="108"/>
      <c r="B801" s="108"/>
      <c r="C801" s="108"/>
      <c r="D801" s="108"/>
      <c r="F801" s="108"/>
      <c r="G801" s="108"/>
      <c r="V801" s="108"/>
      <c r="Y801" s="142"/>
      <c r="Z801" s="142"/>
      <c r="AA801" s="142"/>
    </row>
    <row r="802" spans="1:27" s="138" customFormat="1" ht="23.5">
      <c r="A802" s="144"/>
      <c r="B802" s="144"/>
      <c r="C802" s="144"/>
      <c r="D802" s="144"/>
      <c r="F802" s="145"/>
      <c r="G802" s="145"/>
      <c r="V802" s="145"/>
      <c r="Y802" s="142"/>
      <c r="Z802" s="142"/>
      <c r="AA802" s="142"/>
    </row>
    <row r="803" spans="1:27" s="138" customFormat="1" ht="22" customHeight="1">
      <c r="A803" s="108"/>
      <c r="B803" s="108"/>
      <c r="C803" s="108"/>
      <c r="D803" s="108"/>
      <c r="F803" s="108"/>
      <c r="G803" s="108"/>
      <c r="V803" s="108"/>
      <c r="Y803" s="142"/>
      <c r="Z803" s="142"/>
      <c r="AA803" s="142"/>
    </row>
    <row r="804" spans="1:27" s="138" customFormat="1" ht="23.5">
      <c r="A804" s="144"/>
      <c r="B804" s="144"/>
      <c r="C804" s="144"/>
      <c r="D804" s="144"/>
      <c r="F804" s="145"/>
      <c r="G804" s="145"/>
      <c r="V804" s="145"/>
      <c r="Y804" s="142"/>
      <c r="Z804" s="142"/>
      <c r="AA804" s="142"/>
    </row>
    <row r="805" spans="1:27" s="138" customFormat="1" ht="23.5">
      <c r="A805" s="108"/>
      <c r="B805" s="108"/>
      <c r="C805" s="144"/>
      <c r="D805" s="144"/>
      <c r="F805" s="108"/>
      <c r="G805" s="108"/>
      <c r="V805" s="108"/>
      <c r="Y805" s="142"/>
      <c r="Z805" s="142"/>
      <c r="AA805" s="142"/>
    </row>
    <row r="806" spans="1:27" s="138" customFormat="1" ht="23.5">
      <c r="A806" s="108"/>
      <c r="B806" s="108"/>
      <c r="C806" s="108"/>
      <c r="D806" s="108"/>
      <c r="F806" s="108"/>
      <c r="G806" s="108"/>
      <c r="V806" s="108"/>
      <c r="Y806" s="142"/>
      <c r="Z806" s="142"/>
      <c r="AA806" s="142"/>
    </row>
    <row r="807" spans="1:27" s="138" customFormat="1" ht="23.5">
      <c r="A807" s="144"/>
      <c r="B807" s="144"/>
      <c r="C807" s="144"/>
      <c r="D807" s="144"/>
      <c r="F807" s="145"/>
      <c r="G807" s="145"/>
      <c r="V807" s="145"/>
      <c r="Y807" s="142"/>
      <c r="Z807" s="142"/>
      <c r="AA807" s="142"/>
    </row>
    <row r="808" spans="1:27" s="138" customFormat="1" ht="23.5">
      <c r="A808" s="108"/>
      <c r="B808" s="108"/>
      <c r="C808" s="144"/>
      <c r="D808" s="144"/>
      <c r="F808" s="108"/>
      <c r="G808" s="108"/>
      <c r="V808" s="108"/>
      <c r="Y808" s="142"/>
      <c r="Z808" s="142"/>
      <c r="AA808" s="142"/>
    </row>
    <row r="809" spans="1:27" s="138" customFormat="1" ht="23.5">
      <c r="A809" s="108"/>
      <c r="B809" s="108"/>
      <c r="C809" s="108"/>
      <c r="D809" s="108"/>
      <c r="F809" s="108"/>
      <c r="G809" s="108"/>
      <c r="V809" s="108"/>
      <c r="Y809" s="142"/>
      <c r="Z809" s="142"/>
      <c r="AA809" s="142"/>
    </row>
    <row r="810" spans="1:27" s="138" customFormat="1" ht="23.5">
      <c r="A810" s="144"/>
      <c r="B810" s="144"/>
      <c r="C810" s="144"/>
      <c r="D810" s="144"/>
      <c r="F810" s="145"/>
      <c r="G810" s="145"/>
      <c r="V810" s="145"/>
      <c r="Y810" s="142"/>
      <c r="Z810" s="142"/>
      <c r="AA810" s="142"/>
    </row>
    <row r="811" spans="1:27" s="138" customFormat="1" ht="23.5">
      <c r="A811" s="108"/>
      <c r="B811" s="108"/>
      <c r="C811" s="108"/>
      <c r="D811" s="108"/>
      <c r="E811" s="108"/>
      <c r="F811" s="108"/>
      <c r="G811" s="108"/>
      <c r="Y811" s="142"/>
      <c r="Z811" s="142"/>
      <c r="AA811" s="142"/>
    </row>
    <row r="812" spans="1:27" s="138" customFormat="1" ht="23.5">
      <c r="A812" s="61"/>
      <c r="Y812" s="142"/>
      <c r="Z812" s="142"/>
      <c r="AA812" s="142"/>
    </row>
    <row r="813" spans="1:27" s="138" customFormat="1" ht="15.65" customHeight="1">
      <c r="Y813" s="142"/>
      <c r="Z813" s="142"/>
      <c r="AA813" s="142"/>
    </row>
    <row r="814" spans="1:27" s="138" customFormat="1" ht="23.5">
      <c r="A814" s="140"/>
      <c r="Y814" s="142"/>
      <c r="Z814" s="142"/>
      <c r="AA814" s="142"/>
    </row>
    <row r="815" spans="1:27" s="138" customFormat="1" ht="17.649999999999999" customHeight="1">
      <c r="A815" s="61"/>
      <c r="B815" s="61"/>
      <c r="C815" s="61"/>
      <c r="D815" s="61"/>
      <c r="E815" s="61"/>
      <c r="Y815" s="142"/>
      <c r="Z815" s="142"/>
      <c r="AA815" s="142"/>
    </row>
    <row r="816" spans="1:27" s="138" customFormat="1" ht="23.5">
      <c r="A816" s="108"/>
      <c r="B816" s="108"/>
      <c r="C816" s="61"/>
      <c r="D816" s="61"/>
      <c r="E816" s="108"/>
      <c r="Y816" s="142"/>
      <c r="Z816" s="142"/>
      <c r="AA816" s="142"/>
    </row>
    <row r="817" spans="1:27" s="138" customFormat="1" ht="23.5">
      <c r="A817" s="108"/>
      <c r="B817" s="108"/>
      <c r="C817" s="108"/>
      <c r="D817" s="108"/>
      <c r="E817" s="108"/>
      <c r="Y817" s="142"/>
      <c r="Z817" s="142"/>
      <c r="AA817" s="142"/>
    </row>
    <row r="818" spans="1:27" s="138" customFormat="1" ht="17.649999999999999" customHeight="1">
      <c r="A818" s="108"/>
      <c r="B818" s="108"/>
      <c r="C818" s="61"/>
      <c r="D818" s="61"/>
      <c r="E818" s="61"/>
      <c r="Y818" s="142"/>
      <c r="Z818" s="142"/>
      <c r="AA818" s="142"/>
    </row>
    <row r="819" spans="1:27" s="138" customFormat="1" ht="23.5">
      <c r="A819" s="108"/>
      <c r="B819" s="108"/>
      <c r="C819" s="140"/>
      <c r="D819" s="140"/>
      <c r="E819" s="140"/>
      <c r="Y819" s="142"/>
      <c r="Z819" s="142"/>
      <c r="AA819" s="142"/>
    </row>
    <row r="820" spans="1:27" s="138" customFormat="1" ht="23.5">
      <c r="A820" s="108"/>
      <c r="B820" s="108"/>
      <c r="C820" s="108"/>
      <c r="D820" s="108"/>
      <c r="E820" s="108"/>
      <c r="Y820" s="142"/>
      <c r="Z820" s="142"/>
      <c r="AA820" s="142"/>
    </row>
    <row r="821" spans="1:27" s="138" customFormat="1" ht="17.649999999999999" customHeight="1">
      <c r="A821" s="61"/>
      <c r="B821" s="61"/>
      <c r="C821" s="61"/>
      <c r="D821" s="61"/>
      <c r="E821" s="61"/>
      <c r="Y821" s="142"/>
      <c r="Z821" s="142"/>
      <c r="AA821" s="142"/>
    </row>
    <row r="822" spans="1:27" s="138" customFormat="1" ht="23.5">
      <c r="A822" s="108"/>
      <c r="B822" s="108"/>
      <c r="C822" s="61"/>
      <c r="D822" s="61"/>
      <c r="E822" s="108"/>
      <c r="Y822" s="142"/>
      <c r="Z822" s="142"/>
      <c r="AA822" s="142"/>
    </row>
    <row r="823" spans="1:27" s="138" customFormat="1" ht="23.5">
      <c r="A823" s="108"/>
      <c r="B823" s="108"/>
      <c r="C823" s="108"/>
      <c r="D823" s="108"/>
      <c r="E823" s="108"/>
      <c r="Y823" s="142"/>
      <c r="Z823" s="142"/>
      <c r="AA823" s="142"/>
    </row>
    <row r="824" spans="1:27" s="138" customFormat="1" ht="17.649999999999999" customHeight="1">
      <c r="A824" s="61"/>
      <c r="B824" s="61"/>
      <c r="C824" s="61"/>
      <c r="D824" s="61"/>
      <c r="W824" s="61"/>
      <c r="Y824" s="142"/>
      <c r="Z824" s="142"/>
      <c r="AA824" s="142"/>
    </row>
    <row r="825" spans="1:27" s="138" customFormat="1" ht="23.5">
      <c r="A825" s="108"/>
      <c r="B825" s="108"/>
      <c r="C825" s="61"/>
      <c r="D825" s="61"/>
      <c r="W825" s="108"/>
      <c r="Y825" s="142"/>
      <c r="Z825" s="142"/>
      <c r="AA825" s="142"/>
    </row>
    <row r="826" spans="1:27" s="138" customFormat="1" ht="23.5">
      <c r="A826" s="108"/>
      <c r="B826" s="108"/>
      <c r="C826" s="61"/>
      <c r="D826" s="61"/>
      <c r="W826" s="108"/>
      <c r="Y826" s="142"/>
      <c r="Z826" s="142"/>
      <c r="AA826" s="142"/>
    </row>
    <row r="827" spans="1:27" s="138" customFormat="1" ht="23.5">
      <c r="A827" s="108"/>
      <c r="B827" s="108"/>
      <c r="C827" s="108"/>
      <c r="D827" s="108"/>
      <c r="W827" s="108"/>
      <c r="Y827" s="142"/>
      <c r="Z827" s="142"/>
      <c r="AA827" s="142"/>
    </row>
    <row r="828" spans="1:27" s="138" customFormat="1" ht="17.649999999999999" customHeight="1">
      <c r="A828" s="61"/>
      <c r="B828" s="61"/>
      <c r="C828" s="61"/>
      <c r="D828" s="61"/>
      <c r="W828" s="61"/>
      <c r="Y828" s="142"/>
      <c r="Z828" s="142"/>
      <c r="AA828" s="142"/>
    </row>
    <row r="829" spans="1:27" s="138" customFormat="1" ht="23.5">
      <c r="A829" s="108"/>
      <c r="B829" s="108"/>
      <c r="C829" s="61"/>
      <c r="D829" s="61"/>
      <c r="E829" s="108"/>
      <c r="Y829" s="142"/>
      <c r="Z829" s="142"/>
      <c r="AA829" s="142"/>
    </row>
    <row r="830" spans="1:27" s="138" customFormat="1" ht="23.5">
      <c r="A830" s="108"/>
      <c r="B830" s="108"/>
      <c r="C830" s="108"/>
      <c r="D830" s="108"/>
      <c r="E830" s="108"/>
      <c r="Y830" s="142"/>
      <c r="Z830" s="142"/>
      <c r="AA830" s="142"/>
    </row>
  </sheetData>
  <mergeCells count="713">
    <mergeCell ref="B647:X647"/>
    <mergeCell ref="Y647:AA647"/>
    <mergeCell ref="B674:X674"/>
    <mergeCell ref="Y674:AA674"/>
    <mergeCell ref="B680:X680"/>
    <mergeCell ref="Y680:AA680"/>
    <mergeCell ref="B642:X642"/>
    <mergeCell ref="Y642:AA642"/>
    <mergeCell ref="B643:X643"/>
    <mergeCell ref="Y643:AA643"/>
    <mergeCell ref="B644:X644"/>
    <mergeCell ref="B667:X667"/>
    <mergeCell ref="Y667:AA667"/>
    <mergeCell ref="B670:X670"/>
    <mergeCell ref="Y670:AA670"/>
    <mergeCell ref="Y662:AA662"/>
    <mergeCell ref="B646:X646"/>
    <mergeCell ref="Y646:AA646"/>
    <mergeCell ref="Y658:AA658"/>
    <mergeCell ref="B659:X659"/>
    <mergeCell ref="Y659:AA659"/>
    <mergeCell ref="B660:X660"/>
    <mergeCell ref="Y660:AA660"/>
    <mergeCell ref="B661:X661"/>
    <mergeCell ref="B645:X645"/>
    <mergeCell ref="Y645:AA645"/>
    <mergeCell ref="B498:X499"/>
    <mergeCell ref="B410:X411"/>
    <mergeCell ref="B433:X433"/>
    <mergeCell ref="B467:X468"/>
    <mergeCell ref="Y606:AA606"/>
    <mergeCell ref="Y582:AA586"/>
    <mergeCell ref="Y578:AA579"/>
    <mergeCell ref="Y599:AA599"/>
    <mergeCell ref="B584:X584"/>
    <mergeCell ref="B585:X585"/>
    <mergeCell ref="B593:X593"/>
    <mergeCell ref="B594:X594"/>
    <mergeCell ref="Y593:AA593"/>
    <mergeCell ref="Y589:AA589"/>
    <mergeCell ref="Y604:AA604"/>
    <mergeCell ref="B604:X604"/>
    <mergeCell ref="B606:X606"/>
    <mergeCell ref="Y605:AA605"/>
    <mergeCell ref="B561:X562"/>
    <mergeCell ref="B563:X564"/>
    <mergeCell ref="B510:X511"/>
    <mergeCell ref="B512:X513"/>
    <mergeCell ref="B673:X673"/>
    <mergeCell ref="Y673:AA673"/>
    <mergeCell ref="Y641:AA641"/>
    <mergeCell ref="B641:X641"/>
    <mergeCell ref="B658:X658"/>
    <mergeCell ref="B662:X662"/>
    <mergeCell ref="B650:X650"/>
    <mergeCell ref="Y650:AA650"/>
    <mergeCell ref="B651:X651"/>
    <mergeCell ref="B652:X652"/>
    <mergeCell ref="Y652:AA652"/>
    <mergeCell ref="B653:X653"/>
    <mergeCell ref="Y653:AA653"/>
    <mergeCell ref="B669:X669"/>
    <mergeCell ref="Y669:AA669"/>
    <mergeCell ref="B668:X668"/>
    <mergeCell ref="Y668:AA668"/>
    <mergeCell ref="B654:X654"/>
    <mergeCell ref="Y654:AA654"/>
    <mergeCell ref="B655:X655"/>
    <mergeCell ref="Y661:AA661"/>
    <mergeCell ref="Y651:AA651"/>
    <mergeCell ref="Y655:AA655"/>
    <mergeCell ref="Y644:AA644"/>
    <mergeCell ref="B519:X520"/>
    <mergeCell ref="Y609:AA610"/>
    <mergeCell ref="Y565:AA566"/>
    <mergeCell ref="Y590:AA590"/>
    <mergeCell ref="Y634:AA634"/>
    <mergeCell ref="Y580:AA581"/>
    <mergeCell ref="Y600:AA600"/>
    <mergeCell ref="Y523:AA524"/>
    <mergeCell ref="Y510:AA511"/>
    <mergeCell ref="Y619:AA619"/>
    <mergeCell ref="Y521:AA522"/>
    <mergeCell ref="Y603:AA603"/>
    <mergeCell ref="Y543:AA548"/>
    <mergeCell ref="Y551:AA552"/>
    <mergeCell ref="Y572:AA573"/>
    <mergeCell ref="Y576:AA577"/>
    <mergeCell ref="Y597:AA598"/>
    <mergeCell ref="Y592:AA592"/>
    <mergeCell ref="Y555:AA556"/>
    <mergeCell ref="B539:X539"/>
    <mergeCell ref="Y570:AA571"/>
    <mergeCell ref="Y568:AA569"/>
    <mergeCell ref="B597:X598"/>
    <mergeCell ref="B570:X571"/>
    <mergeCell ref="Y553:AA554"/>
    <mergeCell ref="Y615:AA616"/>
    <mergeCell ref="Y613:AA614"/>
    <mergeCell ref="Y561:AA562"/>
    <mergeCell ref="Y591:AA591"/>
    <mergeCell ref="B582:X582"/>
    <mergeCell ref="B603:X603"/>
    <mergeCell ref="B609:X610"/>
    <mergeCell ref="B613:X614"/>
    <mergeCell ref="B615:X616"/>
    <mergeCell ref="Y557:AA560"/>
    <mergeCell ref="Y563:AA564"/>
    <mergeCell ref="Y594:AA594"/>
    <mergeCell ref="B576:X577"/>
    <mergeCell ref="B578:X579"/>
    <mergeCell ref="B599:X599"/>
    <mergeCell ref="B592:X592"/>
    <mergeCell ref="B591:X591"/>
    <mergeCell ref="B590:X590"/>
    <mergeCell ref="B555:X556"/>
    <mergeCell ref="B557:X558"/>
    <mergeCell ref="C559:X560"/>
    <mergeCell ref="B553:X554"/>
    <mergeCell ref="B194:X194"/>
    <mergeCell ref="B171:X172"/>
    <mergeCell ref="Y638:AA638"/>
    <mergeCell ref="B632:X632"/>
    <mergeCell ref="B508:X509"/>
    <mergeCell ref="B521:X522"/>
    <mergeCell ref="B523:X524"/>
    <mergeCell ref="B136:X137"/>
    <mergeCell ref="B144:AA144"/>
    <mergeCell ref="B504:X505"/>
    <mergeCell ref="B478:X479"/>
    <mergeCell ref="B474:X475"/>
    <mergeCell ref="B458:X459"/>
    <mergeCell ref="B437:X437"/>
    <mergeCell ref="B445:X446"/>
    <mergeCell ref="B434:X434"/>
    <mergeCell ref="B449:X450"/>
    <mergeCell ref="B465:X466"/>
    <mergeCell ref="Y445:AA446"/>
    <mergeCell ref="Y280:AA281"/>
    <mergeCell ref="Y258:AA271"/>
    <mergeCell ref="Y282:AA283"/>
    <mergeCell ref="B406:X407"/>
    <mergeCell ref="B634:X634"/>
    <mergeCell ref="Y136:AA137"/>
    <mergeCell ref="Y140:AA141"/>
    <mergeCell ref="Y161:AA162"/>
    <mergeCell ref="Y165:AA166"/>
    <mergeCell ref="D246:X246"/>
    <mergeCell ref="B292:X293"/>
    <mergeCell ref="C255:X255"/>
    <mergeCell ref="B246:C246"/>
    <mergeCell ref="B234:X235"/>
    <mergeCell ref="C249:X250"/>
    <mergeCell ref="B278:X279"/>
    <mergeCell ref="B280:X281"/>
    <mergeCell ref="B282:X283"/>
    <mergeCell ref="B284:X285"/>
    <mergeCell ref="B151:X152"/>
    <mergeCell ref="B155:X156"/>
    <mergeCell ref="B159:X160"/>
    <mergeCell ref="Y181:AA181"/>
    <mergeCell ref="Y230:AA231"/>
    <mergeCell ref="Y232:AA233"/>
    <mergeCell ref="Y213:AA214"/>
    <mergeCell ref="Y209:AA210"/>
    <mergeCell ref="Y189:AA190"/>
    <mergeCell ref="B181:X181"/>
    <mergeCell ref="B527:X527"/>
    <mergeCell ref="C535:X536"/>
    <mergeCell ref="B526:X526"/>
    <mergeCell ref="A539:A541"/>
    <mergeCell ref="A529:A537"/>
    <mergeCell ref="B543:X544"/>
    <mergeCell ref="C545:X546"/>
    <mergeCell ref="C531:X532"/>
    <mergeCell ref="B551:X552"/>
    <mergeCell ref="C547:X548"/>
    <mergeCell ref="B529:X530"/>
    <mergeCell ref="C533:X534"/>
    <mergeCell ref="C541:X541"/>
    <mergeCell ref="C540:X540"/>
    <mergeCell ref="B545:B546"/>
    <mergeCell ref="B547:B548"/>
    <mergeCell ref="A597:A598"/>
    <mergeCell ref="A572:A573"/>
    <mergeCell ref="B568:X569"/>
    <mergeCell ref="B583:X583"/>
    <mergeCell ref="B586:X586"/>
    <mergeCell ref="A615:A616"/>
    <mergeCell ref="B580:X581"/>
    <mergeCell ref="B589:X589"/>
    <mergeCell ref="A563:A564"/>
    <mergeCell ref="A565:A566"/>
    <mergeCell ref="A568:A569"/>
    <mergeCell ref="A570:A571"/>
    <mergeCell ref="A576:A577"/>
    <mergeCell ref="A580:A581"/>
    <mergeCell ref="A582:A586"/>
    <mergeCell ref="A578:A579"/>
    <mergeCell ref="A596:J596"/>
    <mergeCell ref="A588:M588"/>
    <mergeCell ref="B565:X566"/>
    <mergeCell ref="B605:X605"/>
    <mergeCell ref="B600:X600"/>
    <mergeCell ref="A602:K602"/>
    <mergeCell ref="B572:X573"/>
    <mergeCell ref="A492:A493"/>
    <mergeCell ref="A498:A499"/>
    <mergeCell ref="A504:A505"/>
    <mergeCell ref="A506:A507"/>
    <mergeCell ref="A508:A509"/>
    <mergeCell ref="A510:A511"/>
    <mergeCell ref="A512:A520"/>
    <mergeCell ref="A521:A522"/>
    <mergeCell ref="A561:A562"/>
    <mergeCell ref="A523:A524"/>
    <mergeCell ref="A543:A548"/>
    <mergeCell ref="A553:A554"/>
    <mergeCell ref="A555:A556"/>
    <mergeCell ref="A557:A560"/>
    <mergeCell ref="A551:A552"/>
    <mergeCell ref="A490:A491"/>
    <mergeCell ref="A357:H357"/>
    <mergeCell ref="B358:X359"/>
    <mergeCell ref="A363:A364"/>
    <mergeCell ref="B391:X392"/>
    <mergeCell ref="B397:X398"/>
    <mergeCell ref="A404:A405"/>
    <mergeCell ref="A367:A368"/>
    <mergeCell ref="B404:X405"/>
    <mergeCell ref="C375:X376"/>
    <mergeCell ref="A361:A362"/>
    <mergeCell ref="B490:X491"/>
    <mergeCell ref="B471:X472"/>
    <mergeCell ref="D432:X432"/>
    <mergeCell ref="B430:X430"/>
    <mergeCell ref="B418:X419"/>
    <mergeCell ref="B447:X448"/>
    <mergeCell ref="B436:X436"/>
    <mergeCell ref="B473:X473"/>
    <mergeCell ref="B435:X435"/>
    <mergeCell ref="B443:X444"/>
    <mergeCell ref="B438:X438"/>
    <mergeCell ref="B371:X372"/>
    <mergeCell ref="D431:X431"/>
    <mergeCell ref="A399:A400"/>
    <mergeCell ref="A401:A402"/>
    <mergeCell ref="A397:A398"/>
    <mergeCell ref="A391:A392"/>
    <mergeCell ref="A474:A475"/>
    <mergeCell ref="A478:A479"/>
    <mergeCell ref="A482:A483"/>
    <mergeCell ref="A486:A487"/>
    <mergeCell ref="A488:A489"/>
    <mergeCell ref="A458:A462"/>
    <mergeCell ref="A465:A466"/>
    <mergeCell ref="A467:A468"/>
    <mergeCell ref="A471:A473"/>
    <mergeCell ref="A416:A417"/>
    <mergeCell ref="A412:A413"/>
    <mergeCell ref="A414:A415"/>
    <mergeCell ref="A418:A419"/>
    <mergeCell ref="A445:A446"/>
    <mergeCell ref="A447:A448"/>
    <mergeCell ref="A422:A423"/>
    <mergeCell ref="A426:A427"/>
    <mergeCell ref="A439:A440"/>
    <mergeCell ref="A424:A425"/>
    <mergeCell ref="A430:A432"/>
    <mergeCell ref="A451:A455"/>
    <mergeCell ref="A702:AA702"/>
    <mergeCell ref="B696:AA697"/>
    <mergeCell ref="A695:AA695"/>
    <mergeCell ref="Y678:AA678"/>
    <mergeCell ref="B677:X677"/>
    <mergeCell ref="B678:X678"/>
    <mergeCell ref="B679:X679"/>
    <mergeCell ref="Y679:AA679"/>
    <mergeCell ref="Y685:AA685"/>
    <mergeCell ref="B684:X684"/>
    <mergeCell ref="Y677:AA677"/>
    <mergeCell ref="B681:X681"/>
    <mergeCell ref="Y681:AA681"/>
    <mergeCell ref="B687:X687"/>
    <mergeCell ref="Y687:AA687"/>
    <mergeCell ref="B686:X686"/>
    <mergeCell ref="Y686:AA686"/>
    <mergeCell ref="B685:X685"/>
    <mergeCell ref="Y684:AA684"/>
    <mergeCell ref="A683:O683"/>
    <mergeCell ref="B636:X636"/>
    <mergeCell ref="Y636:AA636"/>
    <mergeCell ref="B624:X624"/>
    <mergeCell ref="C219:X220"/>
    <mergeCell ref="B224:X225"/>
    <mergeCell ref="B238:X239"/>
    <mergeCell ref="C247:X247"/>
    <mergeCell ref="C254:X254"/>
    <mergeCell ref="B232:X233"/>
    <mergeCell ref="Y203:AA204"/>
    <mergeCell ref="B336:X337"/>
    <mergeCell ref="Y290:AA291"/>
    <mergeCell ref="Y284:AA285"/>
    <mergeCell ref="Y322:AA323"/>
    <mergeCell ref="Y316:AA317"/>
    <mergeCell ref="Y299:AA300"/>
    <mergeCell ref="Y318:AA319"/>
    <mergeCell ref="Y297:AA298"/>
    <mergeCell ref="Y308:AA309"/>
    <mergeCell ref="Y334:AA335"/>
    <mergeCell ref="Y330:AA331"/>
    <mergeCell ref="Y314:AA315"/>
    <mergeCell ref="Y304:AA305"/>
    <mergeCell ref="B228:X229"/>
    <mergeCell ref="Y224:AA225"/>
    <mergeCell ref="Y207:AA208"/>
    <mergeCell ref="B324:X324"/>
    <mergeCell ref="A77:A78"/>
    <mergeCell ref="B73:X74"/>
    <mergeCell ref="A75:A76"/>
    <mergeCell ref="B96:X96"/>
    <mergeCell ref="Y79:AA80"/>
    <mergeCell ref="B84:X85"/>
    <mergeCell ref="A8:B17"/>
    <mergeCell ref="Y86:AA87"/>
    <mergeCell ref="B39:X40"/>
    <mergeCell ref="B41:X42"/>
    <mergeCell ref="Y92:AA93"/>
    <mergeCell ref="Y77:AA78"/>
    <mergeCell ref="A68:A69"/>
    <mergeCell ref="C17:G17"/>
    <mergeCell ref="B92:X93"/>
    <mergeCell ref="B94:X95"/>
    <mergeCell ref="Y84:AA85"/>
    <mergeCell ref="A84:A85"/>
    <mergeCell ref="Y68:AA69"/>
    <mergeCell ref="A70:A71"/>
    <mergeCell ref="B70:X71"/>
    <mergeCell ref="Y70:AA71"/>
    <mergeCell ref="A58:A64"/>
    <mergeCell ref="S45:T45"/>
    <mergeCell ref="A54:A55"/>
    <mergeCell ref="F49:H49"/>
    <mergeCell ref="F50:H50"/>
    <mergeCell ref="U53:AA53"/>
    <mergeCell ref="Y75:AA76"/>
    <mergeCell ref="Y65:AA67"/>
    <mergeCell ref="Y58:AA64"/>
    <mergeCell ref="A47:E48"/>
    <mergeCell ref="B54:X55"/>
    <mergeCell ref="B58:X58"/>
    <mergeCell ref="A73:A74"/>
    <mergeCell ref="B65:X66"/>
    <mergeCell ref="Y54:AA55"/>
    <mergeCell ref="U57:AA57"/>
    <mergeCell ref="I51:Q51"/>
    <mergeCell ref="F47:AA48"/>
    <mergeCell ref="R51:T51"/>
    <mergeCell ref="I49:AA49"/>
    <mergeCell ref="F51:H51"/>
    <mergeCell ref="Y73:AA74"/>
    <mergeCell ref="A72:AA72"/>
    <mergeCell ref="A65:A67"/>
    <mergeCell ref="I50:AA50"/>
    <mergeCell ref="U51:AA51"/>
    <mergeCell ref="H17:AA17"/>
    <mergeCell ref="B5:C6"/>
    <mergeCell ref="E5:E6"/>
    <mergeCell ref="G5:G6"/>
    <mergeCell ref="I5:I6"/>
    <mergeCell ref="H15:AA16"/>
    <mergeCell ref="C14:G16"/>
    <mergeCell ref="O44:Q46"/>
    <mergeCell ref="U38:AA38"/>
    <mergeCell ref="A44:E46"/>
    <mergeCell ref="A39:A40"/>
    <mergeCell ref="F44:N46"/>
    <mergeCell ref="X45:Y45"/>
    <mergeCell ref="H14:K14"/>
    <mergeCell ref="T20:U20"/>
    <mergeCell ref="Y20:Z20"/>
    <mergeCell ref="A1:AA1"/>
    <mergeCell ref="A2:AA2"/>
    <mergeCell ref="A4:G4"/>
    <mergeCell ref="K5:AA6"/>
    <mergeCell ref="C10:G10"/>
    <mergeCell ref="H11:AA13"/>
    <mergeCell ref="C8:G9"/>
    <mergeCell ref="H8:AA9"/>
    <mergeCell ref="C11:G13"/>
    <mergeCell ref="F5:F6"/>
    <mergeCell ref="D5:D6"/>
    <mergeCell ref="H5:H6"/>
    <mergeCell ref="H10:AA10"/>
    <mergeCell ref="B106:X107"/>
    <mergeCell ref="B77:X78"/>
    <mergeCell ref="B79:X80"/>
    <mergeCell ref="Y96:AA105"/>
    <mergeCell ref="Y94:AA95"/>
    <mergeCell ref="Y106:AA107"/>
    <mergeCell ref="Y110:AA111"/>
    <mergeCell ref="Y124:AA125"/>
    <mergeCell ref="Y126:AA127"/>
    <mergeCell ref="B118:X119"/>
    <mergeCell ref="Y114:AA115"/>
    <mergeCell ref="Y118:AA119"/>
    <mergeCell ref="Y120:AA121"/>
    <mergeCell ref="B126:X127"/>
    <mergeCell ref="B130:X131"/>
    <mergeCell ref="Y201:AA202"/>
    <mergeCell ref="Y185:AA186"/>
    <mergeCell ref="Y171:AA172"/>
    <mergeCell ref="Y167:AA168"/>
    <mergeCell ref="B180:X180"/>
    <mergeCell ref="Y194:AA194"/>
    <mergeCell ref="Y187:AA188"/>
    <mergeCell ref="Y169:AA170"/>
    <mergeCell ref="B169:X170"/>
    <mergeCell ref="B175:X176"/>
    <mergeCell ref="B179:X179"/>
    <mergeCell ref="B165:X166"/>
    <mergeCell ref="B167:X168"/>
    <mergeCell ref="B199:X200"/>
    <mergeCell ref="B191:X192"/>
    <mergeCell ref="Y179:AA179"/>
    <mergeCell ref="Y180:AA180"/>
    <mergeCell ref="B161:X162"/>
    <mergeCell ref="Y130:AA131"/>
    <mergeCell ref="B182:X182"/>
    <mergeCell ref="Y182:AA182"/>
    <mergeCell ref="B193:X193"/>
    <mergeCell ref="Y193:AA193"/>
    <mergeCell ref="A92:A93"/>
    <mergeCell ref="Y482:AA483"/>
    <mergeCell ref="Y439:AA440"/>
    <mergeCell ref="Y406:AA407"/>
    <mergeCell ref="A118:A119"/>
    <mergeCell ref="A120:A121"/>
    <mergeCell ref="Y467:AA468"/>
    <mergeCell ref="B187:X188"/>
    <mergeCell ref="A140:A141"/>
    <mergeCell ref="A126:A127"/>
    <mergeCell ref="A130:A131"/>
    <mergeCell ref="Y197:AA198"/>
    <mergeCell ref="Y151:AA152"/>
    <mergeCell ref="Y236:AA237"/>
    <mergeCell ref="Y217:AA221"/>
    <mergeCell ref="Y155:AA156"/>
    <mergeCell ref="Y159:AA160"/>
    <mergeCell ref="B143:AA143"/>
    <mergeCell ref="B147:X148"/>
    <mergeCell ref="A147:A148"/>
    <mergeCell ref="A110:A111"/>
    <mergeCell ref="A151:A152"/>
    <mergeCell ref="B134:X135"/>
    <mergeCell ref="Y134:AA135"/>
    <mergeCell ref="A224:A225"/>
    <mergeCell ref="A203:A204"/>
    <mergeCell ref="A165:A166"/>
    <mergeCell ref="A185:A186"/>
    <mergeCell ref="A187:A188"/>
    <mergeCell ref="A189:A190"/>
    <mergeCell ref="A175:A176"/>
    <mergeCell ref="A171:A172"/>
    <mergeCell ref="A234:A235"/>
    <mergeCell ref="A169:A170"/>
    <mergeCell ref="A213:A214"/>
    <mergeCell ref="A197:A198"/>
    <mergeCell ref="A199:A200"/>
    <mergeCell ref="A167:A168"/>
    <mergeCell ref="A228:A229"/>
    <mergeCell ref="A230:A231"/>
    <mergeCell ref="A232:A233"/>
    <mergeCell ref="A201:A202"/>
    <mergeCell ref="A155:A156"/>
    <mergeCell ref="A159:A160"/>
    <mergeCell ref="A161:A162"/>
    <mergeCell ref="A304:A305"/>
    <mergeCell ref="A345:I345"/>
    <mergeCell ref="B294:X294"/>
    <mergeCell ref="B301:X302"/>
    <mergeCell ref="A297:A298"/>
    <mergeCell ref="A322:A323"/>
    <mergeCell ref="A330:A331"/>
    <mergeCell ref="A334:A335"/>
    <mergeCell ref="B314:X315"/>
    <mergeCell ref="A338:A339"/>
    <mergeCell ref="A340:A341"/>
    <mergeCell ref="A342:A343"/>
    <mergeCell ref="A336:A337"/>
    <mergeCell ref="A316:A317"/>
    <mergeCell ref="A318:A319"/>
    <mergeCell ref="A314:A315"/>
    <mergeCell ref="B316:X317"/>
    <mergeCell ref="B318:X319"/>
    <mergeCell ref="A278:A279"/>
    <mergeCell ref="A236:A237"/>
    <mergeCell ref="A242:A255"/>
    <mergeCell ref="Y238:AA239"/>
    <mergeCell ref="Y242:AA255"/>
    <mergeCell ref="Y228:AA229"/>
    <mergeCell ref="Y274:AA275"/>
    <mergeCell ref="Y199:AA200"/>
    <mergeCell ref="Y234:AA235"/>
    <mergeCell ref="Y175:AA176"/>
    <mergeCell ref="A207:A208"/>
    <mergeCell ref="B201:X202"/>
    <mergeCell ref="B213:X214"/>
    <mergeCell ref="B203:X204"/>
    <mergeCell ref="B207:X208"/>
    <mergeCell ref="B209:X210"/>
    <mergeCell ref="B217:X218"/>
    <mergeCell ref="B236:X237"/>
    <mergeCell ref="B230:X231"/>
    <mergeCell ref="B185:X186"/>
    <mergeCell ref="B189:X190"/>
    <mergeCell ref="B197:X198"/>
    <mergeCell ref="Y191:AA192"/>
    <mergeCell ref="A191:A192"/>
    <mergeCell ref="A238:A239"/>
    <mergeCell ref="A209:A210"/>
    <mergeCell ref="A217:A221"/>
    <mergeCell ref="B68:X69"/>
    <mergeCell ref="Y147:AA148"/>
    <mergeCell ref="A23:AA23"/>
    <mergeCell ref="A41:A42"/>
    <mergeCell ref="A19:R21"/>
    <mergeCell ref="Y41:AA42"/>
    <mergeCell ref="A49:E51"/>
    <mergeCell ref="Y39:AA40"/>
    <mergeCell ref="A134:A135"/>
    <mergeCell ref="A136:A137"/>
    <mergeCell ref="A114:A115"/>
    <mergeCell ref="A96:A105"/>
    <mergeCell ref="B86:X87"/>
    <mergeCell ref="A94:A95"/>
    <mergeCell ref="A124:A125"/>
    <mergeCell ref="B140:X141"/>
    <mergeCell ref="A106:A107"/>
    <mergeCell ref="B120:X121"/>
    <mergeCell ref="B124:X125"/>
    <mergeCell ref="B110:X111"/>
    <mergeCell ref="B114:X115"/>
    <mergeCell ref="A79:A80"/>
    <mergeCell ref="B75:X76"/>
    <mergeCell ref="A86:A87"/>
    <mergeCell ref="A449:A450"/>
    <mergeCell ref="A289:I289"/>
    <mergeCell ref="B290:X291"/>
    <mergeCell ref="Y350:AA351"/>
    <mergeCell ref="A443:A444"/>
    <mergeCell ref="B399:X400"/>
    <mergeCell ref="B401:X402"/>
    <mergeCell ref="B373:X374"/>
    <mergeCell ref="B412:X413"/>
    <mergeCell ref="B414:X415"/>
    <mergeCell ref="B367:X368"/>
    <mergeCell ref="B422:X423"/>
    <mergeCell ref="B426:X427"/>
    <mergeCell ref="A371:A372"/>
    <mergeCell ref="A373:A388"/>
    <mergeCell ref="B424:X425"/>
    <mergeCell ref="B416:X417"/>
    <mergeCell ref="D380:X380"/>
    <mergeCell ref="B297:X298"/>
    <mergeCell ref="B299:X300"/>
    <mergeCell ref="A308:A309"/>
    <mergeCell ref="Y379:AA383"/>
    <mergeCell ref="A406:A407"/>
    <mergeCell ref="A410:A411"/>
    <mergeCell ref="A284:A285"/>
    <mergeCell ref="A282:A283"/>
    <mergeCell ref="Y367:AA368"/>
    <mergeCell ref="A290:A291"/>
    <mergeCell ref="Y292:AA293"/>
    <mergeCell ref="A292:A293"/>
    <mergeCell ref="A258:A271"/>
    <mergeCell ref="A274:A275"/>
    <mergeCell ref="B322:X323"/>
    <mergeCell ref="B303:X303"/>
    <mergeCell ref="B304:X305"/>
    <mergeCell ref="A280:A281"/>
    <mergeCell ref="A301:A302"/>
    <mergeCell ref="A358:A359"/>
    <mergeCell ref="B346:X347"/>
    <mergeCell ref="B308:X309"/>
    <mergeCell ref="B326:X327"/>
    <mergeCell ref="B330:X331"/>
    <mergeCell ref="B334:X335"/>
    <mergeCell ref="A350:A351"/>
    <mergeCell ref="A352:A353"/>
    <mergeCell ref="A346:A347"/>
    <mergeCell ref="A354:A355"/>
    <mergeCell ref="B338:X339"/>
    <mergeCell ref="A326:A327"/>
    <mergeCell ref="Y504:AA505"/>
    <mergeCell ref="Y478:AA479"/>
    <mergeCell ref="Y527:AA527"/>
    <mergeCell ref="B286:X287"/>
    <mergeCell ref="A299:A300"/>
    <mergeCell ref="Y346:AA347"/>
    <mergeCell ref="Y361:AA362"/>
    <mergeCell ref="Y363:AA364"/>
    <mergeCell ref="Y512:AA520"/>
    <mergeCell ref="Y375:AA378"/>
    <mergeCell ref="Y486:AA487"/>
    <mergeCell ref="Y426:AA427"/>
    <mergeCell ref="Y436:AA436"/>
    <mergeCell ref="B506:X507"/>
    <mergeCell ref="B486:X487"/>
    <mergeCell ref="B451:X452"/>
    <mergeCell ref="B488:X489"/>
    <mergeCell ref="B482:X483"/>
    <mergeCell ref="Y488:AA489"/>
    <mergeCell ref="Y458:AA462"/>
    <mergeCell ref="A310:A311"/>
    <mergeCell ref="Y286:AA287"/>
    <mergeCell ref="A286:A287"/>
    <mergeCell ref="B242:X243"/>
    <mergeCell ref="B258:X259"/>
    <mergeCell ref="B274:X275"/>
    <mergeCell ref="B361:X362"/>
    <mergeCell ref="B363:X364"/>
    <mergeCell ref="Y338:AA339"/>
    <mergeCell ref="Y326:AA327"/>
    <mergeCell ref="Y360:AA360"/>
    <mergeCell ref="Y410:AA411"/>
    <mergeCell ref="B360:X360"/>
    <mergeCell ref="Y354:AA355"/>
    <mergeCell ref="Y373:AA374"/>
    <mergeCell ref="B310:X311"/>
    <mergeCell ref="Y310:AA311"/>
    <mergeCell ref="Y278:AA279"/>
    <mergeCell ref="Y391:AA392"/>
    <mergeCell ref="Y294:AA294"/>
    <mergeCell ref="Y301:AA302"/>
    <mergeCell ref="Y303:AA303"/>
    <mergeCell ref="B340:X341"/>
    <mergeCell ref="B342:X343"/>
    <mergeCell ref="B350:X351"/>
    <mergeCell ref="B354:X355"/>
    <mergeCell ref="B352:X353"/>
    <mergeCell ref="Y539:AA541"/>
    <mergeCell ref="C537:X537"/>
    <mergeCell ref="Y529:AA537"/>
    <mergeCell ref="Y624:AA624"/>
    <mergeCell ref="Y471:AA473"/>
    <mergeCell ref="Y465:AA466"/>
    <mergeCell ref="Y474:AA475"/>
    <mergeCell ref="Y451:AA455"/>
    <mergeCell ref="Y412:AA413"/>
    <mergeCell ref="Y434:AA434"/>
    <mergeCell ref="Y435:AA435"/>
    <mergeCell ref="Y437:AA437"/>
    <mergeCell ref="Y416:AA417"/>
    <mergeCell ref="Y422:AA423"/>
    <mergeCell ref="Y433:AA433"/>
    <mergeCell ref="Y418:AA419"/>
    <mergeCell ref="Y430:AA432"/>
    <mergeCell ref="Y438:AA438"/>
    <mergeCell ref="Y424:AA425"/>
    <mergeCell ref="Y492:AA493"/>
    <mergeCell ref="Y490:AA491"/>
    <mergeCell ref="Y526:AA526"/>
    <mergeCell ref="Y443:AA444"/>
    <mergeCell ref="Y447:AA448"/>
    <mergeCell ref="Y632:AA632"/>
    <mergeCell ref="Y620:AA620"/>
    <mergeCell ref="B638:X638"/>
    <mergeCell ref="A609:A610"/>
    <mergeCell ref="A613:A614"/>
    <mergeCell ref="B621:X621"/>
    <mergeCell ref="B625:X625"/>
    <mergeCell ref="Y625:AA625"/>
    <mergeCell ref="B626:X626"/>
    <mergeCell ref="Y626:AA626"/>
    <mergeCell ref="B619:X619"/>
    <mergeCell ref="B620:X620"/>
    <mergeCell ref="Y633:AA633"/>
    <mergeCell ref="B633:X633"/>
    <mergeCell ref="B635:X635"/>
    <mergeCell ref="Y635:AA635"/>
    <mergeCell ref="B637:X637"/>
    <mergeCell ref="Y637:AA637"/>
    <mergeCell ref="B631:X631"/>
    <mergeCell ref="Y631:AA631"/>
    <mergeCell ref="Y621:AA621"/>
    <mergeCell ref="B627:X627"/>
    <mergeCell ref="Y627:AA627"/>
    <mergeCell ref="B525:X525"/>
    <mergeCell ref="Y525:AA525"/>
    <mergeCell ref="Y340:AA341"/>
    <mergeCell ref="Y336:AA337"/>
    <mergeCell ref="Y449:AA450"/>
    <mergeCell ref="Y404:AA405"/>
    <mergeCell ref="Y399:AA400"/>
    <mergeCell ref="Y397:AA398"/>
    <mergeCell ref="Y401:AA402"/>
    <mergeCell ref="Y403:AA403"/>
    <mergeCell ref="Y371:AA372"/>
    <mergeCell ref="Y352:AA353"/>
    <mergeCell ref="Y342:AA343"/>
    <mergeCell ref="Y358:AA359"/>
    <mergeCell ref="Y384:AA388"/>
    <mergeCell ref="Y506:AA507"/>
    <mergeCell ref="Y414:AA415"/>
    <mergeCell ref="B439:X440"/>
    <mergeCell ref="B503:X503"/>
    <mergeCell ref="B403:X403"/>
    <mergeCell ref="B492:X493"/>
    <mergeCell ref="Y498:AA499"/>
    <mergeCell ref="Y508:AA509"/>
    <mergeCell ref="Y503:AA503"/>
  </mergeCells>
  <phoneticPr fontId="3"/>
  <printOptions horizontalCentered="1"/>
  <pageMargins left="0.51181102362204722" right="0.35433070866141736" top="0.51181102362204722" bottom="0.51181102362204722" header="0" footer="0"/>
  <pageSetup paperSize="9" scale="82" fitToWidth="0" fitToHeight="0" orientation="portrait" r:id="rId1"/>
  <headerFooter alignWithMargins="0">
    <oddHeader>&amp;R&amp;"ＭＳ Ｐゴシック,標準"&amp;9&amp;K000000運営状況点検書（訪問介護）</oddHeader>
    <oddFooter>&amp;C&amp;P</oddFooter>
  </headerFooter>
  <rowBreaks count="19" manualBreakCount="19">
    <brk id="52" max="16383" man="1"/>
    <brk id="88" max="16383" man="1"/>
    <brk id="132" max="16383" man="1"/>
    <brk id="173" max="16383" man="1"/>
    <brk id="215" max="16383" man="1"/>
    <brk id="276" max="16383" man="1"/>
    <brk id="328" max="26" man="1"/>
    <brk id="348" max="26" man="1"/>
    <brk id="393" max="26" man="1"/>
    <brk id="420" max="26" man="1"/>
    <brk id="456" max="26" man="1"/>
    <brk id="494" max="26" man="1"/>
    <brk id="527" max="16383" man="1"/>
    <brk id="566" max="26" man="1"/>
    <brk id="594" max="26" man="1"/>
    <brk id="629" max="26" man="1"/>
    <brk id="648" max="26" man="1"/>
    <brk id="663" max="26" man="1"/>
    <brk id="682" max="26" man="1"/>
  </rowBreaks>
  <ignoredErrors>
    <ignoredError sqref="B59:B6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F56"/>
  <sheetViews>
    <sheetView showGridLines="0" view="pageBreakPreview" topLeftCell="A22" zoomScale="55" zoomScaleNormal="55" zoomScaleSheetLayoutView="55" workbookViewId="0">
      <selection activeCell="U3" sqref="U3"/>
    </sheetView>
  </sheetViews>
  <sheetFormatPr defaultColWidth="5.1796875" defaultRowHeight="20.25" customHeight="1"/>
  <cols>
    <col min="1" max="1" width="1.54296875" style="202" customWidth="1"/>
    <col min="2" max="56" width="6.453125" style="202" customWidth="1"/>
    <col min="57" max="16384" width="5.1796875" style="202"/>
  </cols>
  <sheetData>
    <row r="1" spans="2:57" s="171" customFormat="1" ht="20.25" customHeight="1">
      <c r="C1" s="172" t="s">
        <v>577</v>
      </c>
      <c r="D1" s="172"/>
      <c r="G1" s="173" t="s">
        <v>615</v>
      </c>
      <c r="J1" s="172"/>
      <c r="K1" s="172"/>
      <c r="L1" s="172"/>
      <c r="M1" s="172"/>
      <c r="AK1" s="174" t="s">
        <v>394</v>
      </c>
      <c r="AL1" s="174" t="s">
        <v>616</v>
      </c>
      <c r="AM1" s="646" t="s">
        <v>395</v>
      </c>
      <c r="AN1" s="646"/>
      <c r="AO1" s="646"/>
      <c r="AP1" s="646"/>
      <c r="AQ1" s="646"/>
      <c r="AR1" s="646"/>
      <c r="AS1" s="646"/>
      <c r="AT1" s="646"/>
      <c r="AU1" s="646"/>
      <c r="AV1" s="646"/>
      <c r="AW1" s="646"/>
      <c r="AX1" s="646"/>
      <c r="AY1" s="646"/>
      <c r="AZ1" s="646"/>
      <c r="BA1" s="646"/>
      <c r="BB1" s="175" t="s">
        <v>617</v>
      </c>
    </row>
    <row r="2" spans="2:57" s="177" customFormat="1" ht="20.25" customHeight="1">
      <c r="D2" s="173"/>
      <c r="H2" s="173"/>
      <c r="I2" s="174"/>
      <c r="J2" s="174"/>
      <c r="K2" s="174"/>
      <c r="L2" s="174"/>
      <c r="M2" s="174"/>
      <c r="T2" s="174" t="s">
        <v>396</v>
      </c>
      <c r="U2" s="647">
        <v>7</v>
      </c>
      <c r="V2" s="647"/>
      <c r="W2" s="174" t="s">
        <v>618</v>
      </c>
      <c r="X2" s="648">
        <f>IF(U2=0,"",YEAR(DATE(2018+U2,1,1)))</f>
        <v>2025</v>
      </c>
      <c r="Y2" s="648"/>
      <c r="Z2" s="177" t="s">
        <v>619</v>
      </c>
      <c r="AA2" s="177" t="s">
        <v>397</v>
      </c>
      <c r="AB2" s="647">
        <v>4</v>
      </c>
      <c r="AC2" s="647"/>
      <c r="AD2" s="177" t="s">
        <v>398</v>
      </c>
      <c r="AJ2" s="175"/>
      <c r="AK2" s="174" t="s">
        <v>399</v>
      </c>
      <c r="AL2" s="174" t="s">
        <v>620</v>
      </c>
      <c r="AM2" s="647"/>
      <c r="AN2" s="647"/>
      <c r="AO2" s="647"/>
      <c r="AP2" s="647"/>
      <c r="AQ2" s="647"/>
      <c r="AR2" s="647"/>
      <c r="AS2" s="647"/>
      <c r="AT2" s="647"/>
      <c r="AU2" s="647"/>
      <c r="AV2" s="647"/>
      <c r="AW2" s="647"/>
      <c r="AX2" s="647"/>
      <c r="AY2" s="647"/>
      <c r="AZ2" s="647"/>
      <c r="BA2" s="647"/>
      <c r="BB2" s="175" t="s">
        <v>621</v>
      </c>
      <c r="BC2" s="174"/>
      <c r="BD2" s="174"/>
      <c r="BE2" s="174"/>
    </row>
    <row r="3" spans="2:57" s="177" customFormat="1" ht="20.25" customHeight="1">
      <c r="D3" s="173"/>
      <c r="H3" s="173"/>
      <c r="I3" s="174"/>
      <c r="J3" s="174"/>
      <c r="K3" s="174"/>
      <c r="L3" s="174"/>
      <c r="M3" s="174"/>
      <c r="T3" s="180"/>
      <c r="U3" s="181"/>
      <c r="V3" s="181"/>
      <c r="W3" s="182"/>
      <c r="X3" s="181"/>
      <c r="Y3" s="181"/>
      <c r="Z3" s="183"/>
      <c r="AA3" s="183"/>
      <c r="AB3" s="181"/>
      <c r="AC3" s="181"/>
      <c r="AD3" s="184"/>
      <c r="AJ3" s="175"/>
      <c r="AK3" s="174"/>
      <c r="AL3" s="174"/>
      <c r="AM3" s="185"/>
      <c r="AN3" s="185"/>
      <c r="AO3" s="185"/>
      <c r="AP3" s="185"/>
      <c r="AQ3" s="185"/>
      <c r="AR3" s="185"/>
      <c r="AS3" s="185"/>
      <c r="AT3" s="185"/>
      <c r="AU3" s="185"/>
      <c r="AV3" s="185"/>
      <c r="AW3" s="185"/>
      <c r="AX3" s="185"/>
      <c r="AY3" s="186" t="s">
        <v>622</v>
      </c>
      <c r="AZ3" s="649" t="s">
        <v>585</v>
      </c>
      <c r="BA3" s="649"/>
      <c r="BB3" s="649"/>
      <c r="BC3" s="649"/>
      <c r="BD3" s="174"/>
      <c r="BE3" s="174"/>
    </row>
    <row r="4" spans="2:57" s="177" customFormat="1" ht="20.25" customHeight="1">
      <c r="B4" s="187"/>
      <c r="C4" s="187"/>
      <c r="D4" s="187"/>
      <c r="E4" s="187"/>
      <c r="F4" s="187"/>
      <c r="G4" s="187"/>
      <c r="H4" s="187"/>
      <c r="I4" s="187"/>
      <c r="J4" s="188"/>
      <c r="K4" s="189"/>
      <c r="L4" s="189"/>
      <c r="M4" s="189"/>
      <c r="N4" s="189"/>
      <c r="O4" s="189"/>
      <c r="P4" s="190"/>
      <c r="Q4" s="189"/>
      <c r="R4" s="189"/>
      <c r="Z4" s="183"/>
      <c r="AA4" s="183"/>
      <c r="AB4" s="181"/>
      <c r="AC4" s="181"/>
      <c r="AD4" s="184"/>
      <c r="AJ4" s="175"/>
      <c r="AK4" s="174"/>
      <c r="AL4" s="174"/>
      <c r="AM4" s="185"/>
      <c r="AN4" s="185"/>
      <c r="AO4" s="185"/>
      <c r="AP4" s="185"/>
      <c r="AQ4" s="185"/>
      <c r="AR4" s="185"/>
      <c r="AS4" s="185"/>
      <c r="AT4" s="185"/>
      <c r="AU4" s="185"/>
      <c r="AV4" s="185"/>
      <c r="AW4" s="185"/>
      <c r="AX4" s="185"/>
      <c r="AY4" s="186" t="s">
        <v>586</v>
      </c>
      <c r="AZ4" s="649" t="s">
        <v>587</v>
      </c>
      <c r="BA4" s="649"/>
      <c r="BB4" s="649"/>
      <c r="BC4" s="649"/>
      <c r="BD4" s="174"/>
      <c r="BE4" s="174"/>
    </row>
    <row r="5" spans="2:57" s="177" customFormat="1" ht="20.25" customHeight="1">
      <c r="B5" s="191"/>
      <c r="C5" s="191"/>
      <c r="D5" s="191"/>
      <c r="E5" s="191"/>
      <c r="F5" s="191"/>
      <c r="G5" s="191"/>
      <c r="H5" s="191"/>
      <c r="I5" s="191"/>
      <c r="J5" s="189"/>
      <c r="K5" s="192"/>
      <c r="L5" s="193"/>
      <c r="M5" s="193"/>
      <c r="N5" s="193"/>
      <c r="O5" s="193"/>
      <c r="P5" s="191"/>
      <c r="Q5" s="187"/>
      <c r="R5" s="187"/>
      <c r="S5" s="171"/>
      <c r="Z5" s="183"/>
      <c r="AA5" s="183"/>
      <c r="AB5" s="181"/>
      <c r="AC5" s="181"/>
      <c r="AD5" s="171"/>
      <c r="AE5" s="171"/>
      <c r="AF5" s="171"/>
      <c r="AG5" s="171"/>
      <c r="AJ5" s="171" t="s">
        <v>401</v>
      </c>
      <c r="AK5" s="171"/>
      <c r="AL5" s="171"/>
      <c r="AM5" s="171"/>
      <c r="AN5" s="171"/>
      <c r="AO5" s="171"/>
      <c r="AP5" s="171"/>
      <c r="AQ5" s="171"/>
      <c r="AR5" s="187"/>
      <c r="AS5" s="187"/>
      <c r="AT5" s="194"/>
      <c r="AU5" s="171"/>
      <c r="AV5" s="663">
        <v>40</v>
      </c>
      <c r="AW5" s="664"/>
      <c r="AX5" s="194" t="s">
        <v>402</v>
      </c>
      <c r="AY5" s="171"/>
      <c r="AZ5" s="663">
        <v>160</v>
      </c>
      <c r="BA5" s="664"/>
      <c r="BB5" s="194" t="s">
        <v>403</v>
      </c>
      <c r="BC5" s="171"/>
      <c r="BE5" s="174"/>
    </row>
    <row r="6" spans="2:57" s="177" customFormat="1" ht="20.25" customHeight="1">
      <c r="B6" s="191"/>
      <c r="C6" s="191"/>
      <c r="D6" s="191"/>
      <c r="E6" s="191"/>
      <c r="F6" s="191"/>
      <c r="G6" s="191"/>
      <c r="H6" s="191"/>
      <c r="I6" s="191"/>
      <c r="J6" s="191"/>
      <c r="K6" s="195"/>
      <c r="L6" s="195"/>
      <c r="M6" s="195"/>
      <c r="N6" s="191"/>
      <c r="O6" s="196"/>
      <c r="P6" s="197"/>
      <c r="Q6" s="197"/>
      <c r="R6" s="198"/>
      <c r="S6" s="199"/>
      <c r="Z6" s="183"/>
      <c r="AA6" s="183"/>
      <c r="AB6" s="181"/>
      <c r="AC6" s="181"/>
      <c r="AD6" s="194"/>
      <c r="AE6" s="171"/>
      <c r="AF6" s="171"/>
      <c r="AG6" s="171"/>
      <c r="AL6" s="171"/>
      <c r="AM6" s="171"/>
      <c r="AN6" s="200"/>
      <c r="AO6" s="201"/>
      <c r="AP6" s="201"/>
      <c r="AQ6" s="199"/>
      <c r="AR6" s="199"/>
      <c r="AS6" s="199"/>
      <c r="AT6" s="199"/>
      <c r="AU6" s="199"/>
      <c r="AV6" s="199"/>
      <c r="AW6" s="171" t="s">
        <v>404</v>
      </c>
      <c r="AX6" s="171"/>
      <c r="AY6" s="171"/>
      <c r="AZ6" s="665">
        <f>DAY(EOMONTH(DATE(X2,AB2,1),0))</f>
        <v>30</v>
      </c>
      <c r="BA6" s="666"/>
      <c r="BB6" s="194" t="s">
        <v>400</v>
      </c>
      <c r="BE6" s="174"/>
    </row>
    <row r="7" spans="2:57" ht="20.25" customHeight="1" thickBot="1">
      <c r="C7" s="203"/>
      <c r="D7" s="203"/>
      <c r="S7" s="203"/>
      <c r="AJ7" s="203"/>
      <c r="BC7" s="204"/>
      <c r="BD7" s="204"/>
      <c r="BE7" s="204"/>
    </row>
    <row r="8" spans="2:57" ht="20.25" customHeight="1" thickBot="1">
      <c r="B8" s="629" t="s">
        <v>623</v>
      </c>
      <c r="C8" s="632" t="s">
        <v>624</v>
      </c>
      <c r="D8" s="633"/>
      <c r="E8" s="638" t="s">
        <v>625</v>
      </c>
      <c r="F8" s="633"/>
      <c r="G8" s="638" t="s">
        <v>405</v>
      </c>
      <c r="H8" s="632"/>
      <c r="I8" s="632"/>
      <c r="J8" s="632"/>
      <c r="K8" s="633"/>
      <c r="L8" s="638" t="s">
        <v>591</v>
      </c>
      <c r="M8" s="632"/>
      <c r="N8" s="632"/>
      <c r="O8" s="641"/>
      <c r="P8" s="644" t="s">
        <v>626</v>
      </c>
      <c r="Q8" s="645"/>
      <c r="R8" s="645"/>
      <c r="S8" s="645"/>
      <c r="T8" s="645"/>
      <c r="U8" s="645"/>
      <c r="V8" s="645"/>
      <c r="W8" s="645"/>
      <c r="X8" s="645"/>
      <c r="Y8" s="645"/>
      <c r="Z8" s="645"/>
      <c r="AA8" s="645"/>
      <c r="AB8" s="645"/>
      <c r="AC8" s="645"/>
      <c r="AD8" s="645"/>
      <c r="AE8" s="645"/>
      <c r="AF8" s="645"/>
      <c r="AG8" s="645"/>
      <c r="AH8" s="645"/>
      <c r="AI8" s="645"/>
      <c r="AJ8" s="645"/>
      <c r="AK8" s="645"/>
      <c r="AL8" s="645"/>
      <c r="AM8" s="645"/>
      <c r="AN8" s="645"/>
      <c r="AO8" s="645"/>
      <c r="AP8" s="645"/>
      <c r="AQ8" s="645"/>
      <c r="AR8" s="645"/>
      <c r="AS8" s="645"/>
      <c r="AT8" s="645"/>
      <c r="AU8" s="650" t="str">
        <f>IF(AZ3="４週","(9)1～4週目の勤務時間数合計","(9)1か月の勤務時間数合計")</f>
        <v>(9)1～4週目の勤務時間数合計</v>
      </c>
      <c r="AV8" s="651"/>
      <c r="AW8" s="650" t="s">
        <v>406</v>
      </c>
      <c r="AX8" s="651"/>
      <c r="AY8" s="658" t="s">
        <v>593</v>
      </c>
      <c r="AZ8" s="658"/>
      <c r="BA8" s="658"/>
      <c r="BB8" s="658"/>
      <c r="BC8" s="658"/>
      <c r="BD8" s="658"/>
    </row>
    <row r="9" spans="2:57" ht="20.25" customHeight="1" thickBot="1">
      <c r="B9" s="630"/>
      <c r="C9" s="634"/>
      <c r="D9" s="635"/>
      <c r="E9" s="639"/>
      <c r="F9" s="635"/>
      <c r="G9" s="639"/>
      <c r="H9" s="634"/>
      <c r="I9" s="634"/>
      <c r="J9" s="634"/>
      <c r="K9" s="635"/>
      <c r="L9" s="639"/>
      <c r="M9" s="634"/>
      <c r="N9" s="634"/>
      <c r="O9" s="642"/>
      <c r="P9" s="660" t="s">
        <v>407</v>
      </c>
      <c r="Q9" s="661"/>
      <c r="R9" s="661"/>
      <c r="S9" s="661"/>
      <c r="T9" s="661"/>
      <c r="U9" s="661"/>
      <c r="V9" s="662"/>
      <c r="W9" s="660" t="s">
        <v>408</v>
      </c>
      <c r="X9" s="661"/>
      <c r="Y9" s="661"/>
      <c r="Z9" s="661"/>
      <c r="AA9" s="661"/>
      <c r="AB9" s="661"/>
      <c r="AC9" s="662"/>
      <c r="AD9" s="660" t="s">
        <v>409</v>
      </c>
      <c r="AE9" s="661"/>
      <c r="AF9" s="661"/>
      <c r="AG9" s="661"/>
      <c r="AH9" s="661"/>
      <c r="AI9" s="661"/>
      <c r="AJ9" s="662"/>
      <c r="AK9" s="660" t="s">
        <v>410</v>
      </c>
      <c r="AL9" s="661"/>
      <c r="AM9" s="661"/>
      <c r="AN9" s="661"/>
      <c r="AO9" s="661"/>
      <c r="AP9" s="661"/>
      <c r="AQ9" s="662"/>
      <c r="AR9" s="660" t="s">
        <v>411</v>
      </c>
      <c r="AS9" s="661"/>
      <c r="AT9" s="662"/>
      <c r="AU9" s="652"/>
      <c r="AV9" s="653"/>
      <c r="AW9" s="652"/>
      <c r="AX9" s="653"/>
      <c r="AY9" s="658"/>
      <c r="AZ9" s="658"/>
      <c r="BA9" s="658"/>
      <c r="BB9" s="658"/>
      <c r="BC9" s="658"/>
      <c r="BD9" s="658"/>
    </row>
    <row r="10" spans="2:57" ht="20.25" customHeight="1" thickBot="1">
      <c r="B10" s="630"/>
      <c r="C10" s="634"/>
      <c r="D10" s="635"/>
      <c r="E10" s="639"/>
      <c r="F10" s="635"/>
      <c r="G10" s="639"/>
      <c r="H10" s="634"/>
      <c r="I10" s="634"/>
      <c r="J10" s="634"/>
      <c r="K10" s="635"/>
      <c r="L10" s="639"/>
      <c r="M10" s="634"/>
      <c r="N10" s="634"/>
      <c r="O10" s="642"/>
      <c r="P10" s="207">
        <f>DAY(DATE($X$2,$AB$2,1))</f>
        <v>1</v>
      </c>
      <c r="Q10" s="208">
        <f>DAY(DATE($X$2,$AB$2,2))</f>
        <v>2</v>
      </c>
      <c r="R10" s="208">
        <f>DAY(DATE($X$2,$AB$2,3))</f>
        <v>3</v>
      </c>
      <c r="S10" s="208">
        <f>DAY(DATE($X$2,$AB$2,4))</f>
        <v>4</v>
      </c>
      <c r="T10" s="208">
        <f>DAY(DATE($X$2,$AB$2,5))</f>
        <v>5</v>
      </c>
      <c r="U10" s="208">
        <f>DAY(DATE($X$2,$AB$2,6))</f>
        <v>6</v>
      </c>
      <c r="V10" s="209">
        <f>DAY(DATE($X$2,$AB$2,7))</f>
        <v>7</v>
      </c>
      <c r="W10" s="207">
        <f>DAY(DATE($X$2,$AB$2,8))</f>
        <v>8</v>
      </c>
      <c r="X10" s="208">
        <f>DAY(DATE($X$2,$AB$2,9))</f>
        <v>9</v>
      </c>
      <c r="Y10" s="208">
        <f>DAY(DATE($X$2,$AB$2,10))</f>
        <v>10</v>
      </c>
      <c r="Z10" s="208">
        <f>DAY(DATE($X$2,$AB$2,11))</f>
        <v>11</v>
      </c>
      <c r="AA10" s="208">
        <f>DAY(DATE($X$2,$AB$2,12))</f>
        <v>12</v>
      </c>
      <c r="AB10" s="208">
        <f>DAY(DATE($X$2,$AB$2,13))</f>
        <v>13</v>
      </c>
      <c r="AC10" s="209">
        <f>DAY(DATE($X$2,$AB$2,14))</f>
        <v>14</v>
      </c>
      <c r="AD10" s="207">
        <f>DAY(DATE($X$2,$AB$2,15))</f>
        <v>15</v>
      </c>
      <c r="AE10" s="208">
        <f>DAY(DATE($X$2,$AB$2,16))</f>
        <v>16</v>
      </c>
      <c r="AF10" s="208">
        <f>DAY(DATE($X$2,$AB$2,17))</f>
        <v>17</v>
      </c>
      <c r="AG10" s="208">
        <f>DAY(DATE($X$2,$AB$2,18))</f>
        <v>18</v>
      </c>
      <c r="AH10" s="208">
        <f>DAY(DATE($X$2,$AB$2,19))</f>
        <v>19</v>
      </c>
      <c r="AI10" s="208">
        <f>DAY(DATE($X$2,$AB$2,20))</f>
        <v>20</v>
      </c>
      <c r="AJ10" s="209">
        <f>DAY(DATE($X$2,$AB$2,21))</f>
        <v>21</v>
      </c>
      <c r="AK10" s="207">
        <f>DAY(DATE($X$2,$AB$2,22))</f>
        <v>22</v>
      </c>
      <c r="AL10" s="208">
        <f>DAY(DATE($X$2,$AB$2,23))</f>
        <v>23</v>
      </c>
      <c r="AM10" s="208">
        <f>DAY(DATE($X$2,$AB$2,24))</f>
        <v>24</v>
      </c>
      <c r="AN10" s="208">
        <f>DAY(DATE($X$2,$AB$2,25))</f>
        <v>25</v>
      </c>
      <c r="AO10" s="208">
        <f>DAY(DATE($X$2,$AB$2,26))</f>
        <v>26</v>
      </c>
      <c r="AP10" s="208">
        <f>DAY(DATE($X$2,$AB$2,27))</f>
        <v>27</v>
      </c>
      <c r="AQ10" s="209">
        <f>DAY(DATE($X$2,$AB$2,28))</f>
        <v>28</v>
      </c>
      <c r="AR10" s="207" t="str">
        <f>IF(AZ3="暦月",IF(DAY(DATE($X$2,$AB$2,29))=29,29,""),"")</f>
        <v/>
      </c>
      <c r="AS10" s="208" t="str">
        <f>IF(AZ3="暦月",IF(DAY(DATE($X$2,$AB$2,30))=30,30,""),"")</f>
        <v/>
      </c>
      <c r="AT10" s="250" t="str">
        <f>IF(AZ3="暦月",IF(DAY(DATE($X$2,$AB$2,31))=31,31,""),"")</f>
        <v/>
      </c>
      <c r="AU10" s="652"/>
      <c r="AV10" s="653"/>
      <c r="AW10" s="652"/>
      <c r="AX10" s="653"/>
      <c r="AY10" s="658"/>
      <c r="AZ10" s="658"/>
      <c r="BA10" s="658"/>
      <c r="BB10" s="658"/>
      <c r="BC10" s="658"/>
      <c r="BD10" s="658"/>
    </row>
    <row r="11" spans="2:57" ht="20.25" hidden="1" customHeight="1" thickBot="1">
      <c r="B11" s="630"/>
      <c r="C11" s="634"/>
      <c r="D11" s="635"/>
      <c r="E11" s="639"/>
      <c r="F11" s="635"/>
      <c r="G11" s="639"/>
      <c r="H11" s="634"/>
      <c r="I11" s="634"/>
      <c r="J11" s="634"/>
      <c r="K11" s="635"/>
      <c r="L11" s="639"/>
      <c r="M11" s="634"/>
      <c r="N11" s="634"/>
      <c r="O11" s="642"/>
      <c r="P11" s="207">
        <f>WEEKDAY(DATE($X$2,$AB$2,1))</f>
        <v>3</v>
      </c>
      <c r="Q11" s="208">
        <f>WEEKDAY(DATE($X$2,$AB$2,2))</f>
        <v>4</v>
      </c>
      <c r="R11" s="208">
        <f>WEEKDAY(DATE($X$2,$AB$2,3))</f>
        <v>5</v>
      </c>
      <c r="S11" s="208">
        <f>WEEKDAY(DATE($X$2,$AB$2,4))</f>
        <v>6</v>
      </c>
      <c r="T11" s="208">
        <f>WEEKDAY(DATE($X$2,$AB$2,5))</f>
        <v>7</v>
      </c>
      <c r="U11" s="208">
        <f>WEEKDAY(DATE($X$2,$AB$2,6))</f>
        <v>1</v>
      </c>
      <c r="V11" s="209">
        <f>WEEKDAY(DATE($X$2,$AB$2,7))</f>
        <v>2</v>
      </c>
      <c r="W11" s="207">
        <f>WEEKDAY(DATE($X$2,$AB$2,8))</f>
        <v>3</v>
      </c>
      <c r="X11" s="208">
        <f>WEEKDAY(DATE($X$2,$AB$2,9))</f>
        <v>4</v>
      </c>
      <c r="Y11" s="208">
        <f>WEEKDAY(DATE($X$2,$AB$2,10))</f>
        <v>5</v>
      </c>
      <c r="Z11" s="208">
        <f>WEEKDAY(DATE($X$2,$AB$2,11))</f>
        <v>6</v>
      </c>
      <c r="AA11" s="208">
        <f>WEEKDAY(DATE($X$2,$AB$2,12))</f>
        <v>7</v>
      </c>
      <c r="AB11" s="208">
        <f>WEEKDAY(DATE($X$2,$AB$2,13))</f>
        <v>1</v>
      </c>
      <c r="AC11" s="209">
        <f>WEEKDAY(DATE($X$2,$AB$2,14))</f>
        <v>2</v>
      </c>
      <c r="AD11" s="207">
        <f>WEEKDAY(DATE($X$2,$AB$2,15))</f>
        <v>3</v>
      </c>
      <c r="AE11" s="208">
        <f>WEEKDAY(DATE($X$2,$AB$2,16))</f>
        <v>4</v>
      </c>
      <c r="AF11" s="208">
        <f>WEEKDAY(DATE($X$2,$AB$2,17))</f>
        <v>5</v>
      </c>
      <c r="AG11" s="208">
        <f>WEEKDAY(DATE($X$2,$AB$2,18))</f>
        <v>6</v>
      </c>
      <c r="AH11" s="208">
        <f>WEEKDAY(DATE($X$2,$AB$2,19))</f>
        <v>7</v>
      </c>
      <c r="AI11" s="208">
        <f>WEEKDAY(DATE($X$2,$AB$2,20))</f>
        <v>1</v>
      </c>
      <c r="AJ11" s="209">
        <f>WEEKDAY(DATE($X$2,$AB$2,21))</f>
        <v>2</v>
      </c>
      <c r="AK11" s="207">
        <f>WEEKDAY(DATE($X$2,$AB$2,22))</f>
        <v>3</v>
      </c>
      <c r="AL11" s="208">
        <f>WEEKDAY(DATE($X$2,$AB$2,23))</f>
        <v>4</v>
      </c>
      <c r="AM11" s="208">
        <f>WEEKDAY(DATE($X$2,$AB$2,24))</f>
        <v>5</v>
      </c>
      <c r="AN11" s="208">
        <f>WEEKDAY(DATE($X$2,$AB$2,25))</f>
        <v>6</v>
      </c>
      <c r="AO11" s="208">
        <f>WEEKDAY(DATE($X$2,$AB$2,26))</f>
        <v>7</v>
      </c>
      <c r="AP11" s="208">
        <f>WEEKDAY(DATE($X$2,$AB$2,27))</f>
        <v>1</v>
      </c>
      <c r="AQ11" s="209">
        <f>WEEKDAY(DATE($X$2,$AB$2,28))</f>
        <v>2</v>
      </c>
      <c r="AR11" s="207">
        <f>IF(AR10=29,WEEKDAY(DATE($X$2,$AB$2,29)),0)</f>
        <v>0</v>
      </c>
      <c r="AS11" s="208">
        <f>IF(AS10=30,WEEKDAY(DATE($X$2,$AB$2,30)),0)</f>
        <v>0</v>
      </c>
      <c r="AT11" s="250">
        <f>IF(AT10=31,WEEKDAY(DATE($X$2,$AB$2,31)),0)</f>
        <v>0</v>
      </c>
      <c r="AU11" s="654"/>
      <c r="AV11" s="655"/>
      <c r="AW11" s="654"/>
      <c r="AX11" s="655"/>
      <c r="AY11" s="659"/>
      <c r="AZ11" s="659"/>
      <c r="BA11" s="659"/>
      <c r="BB11" s="659"/>
      <c r="BC11" s="659"/>
      <c r="BD11" s="659"/>
    </row>
    <row r="12" spans="2:57" ht="20.25" customHeight="1" thickBot="1">
      <c r="B12" s="631"/>
      <c r="C12" s="636"/>
      <c r="D12" s="637"/>
      <c r="E12" s="640"/>
      <c r="F12" s="637"/>
      <c r="G12" s="640"/>
      <c r="H12" s="636"/>
      <c r="I12" s="636"/>
      <c r="J12" s="636"/>
      <c r="K12" s="637"/>
      <c r="L12" s="640"/>
      <c r="M12" s="636"/>
      <c r="N12" s="636"/>
      <c r="O12" s="643"/>
      <c r="P12" s="210" t="str">
        <f>IF(P11=1,"日",IF(P11=2,"月",IF(P11=3,"火",IF(P11=4,"水",IF(P11=5,"木",IF(P11=6,"金","土"))))))</f>
        <v>火</v>
      </c>
      <c r="Q12" s="211" t="str">
        <f t="shared" ref="Q12:AQ12" si="0">IF(Q11=1,"日",IF(Q11=2,"月",IF(Q11=3,"火",IF(Q11=4,"水",IF(Q11=5,"木",IF(Q11=6,"金","土"))))))</f>
        <v>水</v>
      </c>
      <c r="R12" s="211" t="str">
        <f t="shared" si="0"/>
        <v>木</v>
      </c>
      <c r="S12" s="211" t="str">
        <f t="shared" si="0"/>
        <v>金</v>
      </c>
      <c r="T12" s="211" t="str">
        <f t="shared" si="0"/>
        <v>土</v>
      </c>
      <c r="U12" s="211" t="str">
        <f t="shared" si="0"/>
        <v>日</v>
      </c>
      <c r="V12" s="212" t="str">
        <f t="shared" si="0"/>
        <v>月</v>
      </c>
      <c r="W12" s="210" t="str">
        <f t="shared" si="0"/>
        <v>火</v>
      </c>
      <c r="X12" s="211" t="str">
        <f t="shared" si="0"/>
        <v>水</v>
      </c>
      <c r="Y12" s="211" t="str">
        <f t="shared" si="0"/>
        <v>木</v>
      </c>
      <c r="Z12" s="211" t="str">
        <f t="shared" si="0"/>
        <v>金</v>
      </c>
      <c r="AA12" s="211" t="str">
        <f t="shared" si="0"/>
        <v>土</v>
      </c>
      <c r="AB12" s="211" t="str">
        <f t="shared" si="0"/>
        <v>日</v>
      </c>
      <c r="AC12" s="212" t="str">
        <f t="shared" si="0"/>
        <v>月</v>
      </c>
      <c r="AD12" s="210" t="str">
        <f t="shared" si="0"/>
        <v>火</v>
      </c>
      <c r="AE12" s="211" t="str">
        <f t="shared" si="0"/>
        <v>水</v>
      </c>
      <c r="AF12" s="211" t="str">
        <f t="shared" si="0"/>
        <v>木</v>
      </c>
      <c r="AG12" s="211" t="str">
        <f t="shared" si="0"/>
        <v>金</v>
      </c>
      <c r="AH12" s="211" t="str">
        <f t="shared" si="0"/>
        <v>土</v>
      </c>
      <c r="AI12" s="211" t="str">
        <f t="shared" si="0"/>
        <v>日</v>
      </c>
      <c r="AJ12" s="212" t="str">
        <f t="shared" si="0"/>
        <v>月</v>
      </c>
      <c r="AK12" s="210" t="str">
        <f t="shared" si="0"/>
        <v>火</v>
      </c>
      <c r="AL12" s="211" t="str">
        <f t="shared" si="0"/>
        <v>水</v>
      </c>
      <c r="AM12" s="211" t="str">
        <f t="shared" si="0"/>
        <v>木</v>
      </c>
      <c r="AN12" s="211" t="str">
        <f t="shared" si="0"/>
        <v>金</v>
      </c>
      <c r="AO12" s="211" t="str">
        <f t="shared" si="0"/>
        <v>土</v>
      </c>
      <c r="AP12" s="211" t="str">
        <f t="shared" si="0"/>
        <v>日</v>
      </c>
      <c r="AQ12" s="212" t="str">
        <f t="shared" si="0"/>
        <v>月</v>
      </c>
      <c r="AR12" s="211" t="str">
        <f>IF(AR11=1,"日",IF(AR11=2,"月",IF(AR11=3,"火",IF(AR11=4,"水",IF(AR11=5,"木",IF(AR11=6,"金",IF(AR11=0,"","土")))))))</f>
        <v/>
      </c>
      <c r="AS12" s="211" t="str">
        <f>IF(AS11=1,"日",IF(AS11=2,"月",IF(AS11=3,"火",IF(AS11=4,"水",IF(AS11=5,"木",IF(AS11=6,"金",IF(AS11=0,"","土")))))))</f>
        <v/>
      </c>
      <c r="AT12" s="251" t="str">
        <f>IF(AT11=1,"日",IF(AT11=2,"月",IF(AT11=3,"火",IF(AT11=4,"水",IF(AT11=5,"木",IF(AT11=6,"金",IF(AT11=0,"","土")))))))</f>
        <v/>
      </c>
      <c r="AU12" s="656"/>
      <c r="AV12" s="657"/>
      <c r="AW12" s="656"/>
      <c r="AX12" s="657"/>
      <c r="AY12" s="659"/>
      <c r="AZ12" s="659"/>
      <c r="BA12" s="659"/>
      <c r="BB12" s="659"/>
      <c r="BC12" s="659"/>
      <c r="BD12" s="659"/>
    </row>
    <row r="13" spans="2:57" ht="40" customHeight="1">
      <c r="B13" s="213">
        <v>1</v>
      </c>
      <c r="C13" s="687"/>
      <c r="D13" s="688"/>
      <c r="E13" s="689"/>
      <c r="F13" s="690"/>
      <c r="G13" s="691"/>
      <c r="H13" s="692"/>
      <c r="I13" s="692"/>
      <c r="J13" s="692"/>
      <c r="K13" s="693"/>
      <c r="L13" s="694"/>
      <c r="M13" s="695"/>
      <c r="N13" s="695"/>
      <c r="O13" s="696"/>
      <c r="P13" s="214"/>
      <c r="Q13" s="215"/>
      <c r="R13" s="215"/>
      <c r="S13" s="215"/>
      <c r="T13" s="215"/>
      <c r="U13" s="215"/>
      <c r="V13" s="216"/>
      <c r="W13" s="214"/>
      <c r="X13" s="215"/>
      <c r="Y13" s="215"/>
      <c r="Z13" s="215"/>
      <c r="AA13" s="215"/>
      <c r="AB13" s="215"/>
      <c r="AC13" s="216"/>
      <c r="AD13" s="214"/>
      <c r="AE13" s="215"/>
      <c r="AF13" s="215"/>
      <c r="AG13" s="215"/>
      <c r="AH13" s="215"/>
      <c r="AI13" s="215"/>
      <c r="AJ13" s="216"/>
      <c r="AK13" s="214"/>
      <c r="AL13" s="215"/>
      <c r="AM13" s="215"/>
      <c r="AN13" s="215"/>
      <c r="AO13" s="215"/>
      <c r="AP13" s="215"/>
      <c r="AQ13" s="216"/>
      <c r="AR13" s="214"/>
      <c r="AS13" s="215"/>
      <c r="AT13" s="216"/>
      <c r="AU13" s="697">
        <f>IF($AZ$3="４週",SUM(P13:AQ13),IF($AZ$3="暦月",SUM(P13:AT13),""))</f>
        <v>0</v>
      </c>
      <c r="AV13" s="698"/>
      <c r="AW13" s="699">
        <f t="shared" ref="AW13:AW30" si="1">IF($AZ$3="４週",AU13/4,IF($AZ$3="暦月",AU13/($AZ$6/7),""))</f>
        <v>0</v>
      </c>
      <c r="AX13" s="700"/>
      <c r="AY13" s="667"/>
      <c r="AZ13" s="668"/>
      <c r="BA13" s="668"/>
      <c r="BB13" s="668"/>
      <c r="BC13" s="668"/>
      <c r="BD13" s="669"/>
    </row>
    <row r="14" spans="2:57" ht="40" customHeight="1">
      <c r="B14" s="217">
        <f t="shared" ref="B14:B30" si="2">B13+1</f>
        <v>2</v>
      </c>
      <c r="C14" s="670"/>
      <c r="D14" s="671"/>
      <c r="E14" s="672"/>
      <c r="F14" s="673"/>
      <c r="G14" s="674"/>
      <c r="H14" s="675"/>
      <c r="I14" s="675"/>
      <c r="J14" s="675"/>
      <c r="K14" s="676"/>
      <c r="L14" s="677"/>
      <c r="M14" s="678"/>
      <c r="N14" s="678"/>
      <c r="O14" s="679"/>
      <c r="P14" s="218"/>
      <c r="Q14" s="219"/>
      <c r="R14" s="219"/>
      <c r="S14" s="219"/>
      <c r="T14" s="219"/>
      <c r="U14" s="219"/>
      <c r="V14" s="220"/>
      <c r="W14" s="218"/>
      <c r="X14" s="219"/>
      <c r="Y14" s="219"/>
      <c r="Z14" s="219"/>
      <c r="AA14" s="219"/>
      <c r="AB14" s="219"/>
      <c r="AC14" s="220"/>
      <c r="AD14" s="218"/>
      <c r="AE14" s="219"/>
      <c r="AF14" s="219"/>
      <c r="AG14" s="219"/>
      <c r="AH14" s="219"/>
      <c r="AI14" s="219"/>
      <c r="AJ14" s="220"/>
      <c r="AK14" s="218"/>
      <c r="AL14" s="219"/>
      <c r="AM14" s="219"/>
      <c r="AN14" s="219"/>
      <c r="AO14" s="219"/>
      <c r="AP14" s="219"/>
      <c r="AQ14" s="220"/>
      <c r="AR14" s="218"/>
      <c r="AS14" s="219"/>
      <c r="AT14" s="220"/>
      <c r="AU14" s="680">
        <f>IF($AZ$3="４週",SUM(P14:AQ14),IF($AZ$3="暦月",SUM(P14:AT14),""))</f>
        <v>0</v>
      </c>
      <c r="AV14" s="681"/>
      <c r="AW14" s="682">
        <f t="shared" si="1"/>
        <v>0</v>
      </c>
      <c r="AX14" s="683"/>
      <c r="AY14" s="684"/>
      <c r="AZ14" s="685"/>
      <c r="BA14" s="685"/>
      <c r="BB14" s="685"/>
      <c r="BC14" s="685"/>
      <c r="BD14" s="686"/>
    </row>
    <row r="15" spans="2:57" ht="40" customHeight="1">
      <c r="B15" s="217">
        <f t="shared" si="2"/>
        <v>3</v>
      </c>
      <c r="C15" s="670"/>
      <c r="D15" s="671"/>
      <c r="E15" s="672"/>
      <c r="F15" s="673"/>
      <c r="G15" s="674"/>
      <c r="H15" s="675"/>
      <c r="I15" s="675"/>
      <c r="J15" s="675"/>
      <c r="K15" s="676"/>
      <c r="L15" s="677"/>
      <c r="M15" s="678"/>
      <c r="N15" s="678"/>
      <c r="O15" s="679"/>
      <c r="P15" s="218"/>
      <c r="Q15" s="219"/>
      <c r="R15" s="219"/>
      <c r="S15" s="219"/>
      <c r="T15" s="219"/>
      <c r="U15" s="219"/>
      <c r="V15" s="220"/>
      <c r="W15" s="218"/>
      <c r="X15" s="219"/>
      <c r="Y15" s="219"/>
      <c r="Z15" s="219"/>
      <c r="AA15" s="219"/>
      <c r="AB15" s="219"/>
      <c r="AC15" s="220"/>
      <c r="AD15" s="218"/>
      <c r="AE15" s="219"/>
      <c r="AF15" s="219"/>
      <c r="AG15" s="219"/>
      <c r="AH15" s="219"/>
      <c r="AI15" s="219"/>
      <c r="AJ15" s="220"/>
      <c r="AK15" s="218"/>
      <c r="AL15" s="219"/>
      <c r="AM15" s="219"/>
      <c r="AN15" s="219"/>
      <c r="AO15" s="219"/>
      <c r="AP15" s="219"/>
      <c r="AQ15" s="220"/>
      <c r="AR15" s="218"/>
      <c r="AS15" s="219"/>
      <c r="AT15" s="220"/>
      <c r="AU15" s="680">
        <f>IF($AZ$3="４週",SUM(P15:AQ15),IF($AZ$3="暦月",SUM(P15:AT15),""))</f>
        <v>0</v>
      </c>
      <c r="AV15" s="681"/>
      <c r="AW15" s="682">
        <f t="shared" si="1"/>
        <v>0</v>
      </c>
      <c r="AX15" s="683"/>
      <c r="AY15" s="684"/>
      <c r="AZ15" s="685"/>
      <c r="BA15" s="685"/>
      <c r="BB15" s="685"/>
      <c r="BC15" s="685"/>
      <c r="BD15" s="686"/>
    </row>
    <row r="16" spans="2:57" ht="40" customHeight="1">
      <c r="B16" s="217">
        <f t="shared" si="2"/>
        <v>4</v>
      </c>
      <c r="C16" s="670"/>
      <c r="D16" s="671"/>
      <c r="E16" s="672"/>
      <c r="F16" s="673"/>
      <c r="G16" s="674"/>
      <c r="H16" s="675"/>
      <c r="I16" s="675"/>
      <c r="J16" s="675"/>
      <c r="K16" s="676"/>
      <c r="L16" s="677"/>
      <c r="M16" s="678"/>
      <c r="N16" s="678"/>
      <c r="O16" s="679"/>
      <c r="P16" s="218"/>
      <c r="Q16" s="219"/>
      <c r="R16" s="219"/>
      <c r="S16" s="219"/>
      <c r="T16" s="219"/>
      <c r="U16" s="219"/>
      <c r="V16" s="220"/>
      <c r="W16" s="218"/>
      <c r="X16" s="219"/>
      <c r="Y16" s="219"/>
      <c r="Z16" s="219"/>
      <c r="AA16" s="219"/>
      <c r="AB16" s="219"/>
      <c r="AC16" s="220"/>
      <c r="AD16" s="218"/>
      <c r="AE16" s="219"/>
      <c r="AF16" s="219"/>
      <c r="AG16" s="219"/>
      <c r="AH16" s="219"/>
      <c r="AI16" s="219"/>
      <c r="AJ16" s="220"/>
      <c r="AK16" s="218"/>
      <c r="AL16" s="219"/>
      <c r="AM16" s="219"/>
      <c r="AN16" s="219"/>
      <c r="AO16" s="219"/>
      <c r="AP16" s="219"/>
      <c r="AQ16" s="220"/>
      <c r="AR16" s="218"/>
      <c r="AS16" s="219"/>
      <c r="AT16" s="220"/>
      <c r="AU16" s="680">
        <f>IF($AZ$3="４週",SUM(P16:AQ16),IF($AZ$3="暦月",SUM(P16:AT16),""))</f>
        <v>0</v>
      </c>
      <c r="AV16" s="681"/>
      <c r="AW16" s="682">
        <f t="shared" si="1"/>
        <v>0</v>
      </c>
      <c r="AX16" s="683"/>
      <c r="AY16" s="684"/>
      <c r="AZ16" s="685"/>
      <c r="BA16" s="685"/>
      <c r="BB16" s="685"/>
      <c r="BC16" s="685"/>
      <c r="BD16" s="686"/>
    </row>
    <row r="17" spans="2:56" ht="40" customHeight="1">
      <c r="B17" s="217">
        <f t="shared" si="2"/>
        <v>5</v>
      </c>
      <c r="C17" s="670"/>
      <c r="D17" s="671"/>
      <c r="E17" s="672"/>
      <c r="F17" s="673"/>
      <c r="G17" s="674"/>
      <c r="H17" s="675"/>
      <c r="I17" s="675"/>
      <c r="J17" s="675"/>
      <c r="K17" s="676"/>
      <c r="L17" s="677"/>
      <c r="M17" s="678"/>
      <c r="N17" s="678"/>
      <c r="O17" s="679"/>
      <c r="P17" s="218"/>
      <c r="Q17" s="219"/>
      <c r="R17" s="219"/>
      <c r="S17" s="219"/>
      <c r="T17" s="219"/>
      <c r="U17" s="219"/>
      <c r="V17" s="220"/>
      <c r="W17" s="218"/>
      <c r="X17" s="219"/>
      <c r="Y17" s="219"/>
      <c r="Z17" s="219"/>
      <c r="AA17" s="219"/>
      <c r="AB17" s="219"/>
      <c r="AC17" s="220"/>
      <c r="AD17" s="218"/>
      <c r="AE17" s="219"/>
      <c r="AF17" s="219"/>
      <c r="AG17" s="219"/>
      <c r="AH17" s="219"/>
      <c r="AI17" s="219"/>
      <c r="AJ17" s="220"/>
      <c r="AK17" s="218"/>
      <c r="AL17" s="219"/>
      <c r="AM17" s="219"/>
      <c r="AN17" s="219"/>
      <c r="AO17" s="219"/>
      <c r="AP17" s="219"/>
      <c r="AQ17" s="220"/>
      <c r="AR17" s="218"/>
      <c r="AS17" s="219"/>
      <c r="AT17" s="220"/>
      <c r="AU17" s="680">
        <f t="shared" ref="AU17:AU30" si="3">IF($AZ$3="４週",SUM(P17:AQ17),IF($AZ$3="暦月",SUM(P17:AT17),""))</f>
        <v>0</v>
      </c>
      <c r="AV17" s="681"/>
      <c r="AW17" s="682">
        <f t="shared" si="1"/>
        <v>0</v>
      </c>
      <c r="AX17" s="683"/>
      <c r="AY17" s="684"/>
      <c r="AZ17" s="685"/>
      <c r="BA17" s="685"/>
      <c r="BB17" s="685"/>
      <c r="BC17" s="685"/>
      <c r="BD17" s="686"/>
    </row>
    <row r="18" spans="2:56" ht="40" customHeight="1">
      <c r="B18" s="217">
        <f t="shared" si="2"/>
        <v>6</v>
      </c>
      <c r="C18" s="670"/>
      <c r="D18" s="671"/>
      <c r="E18" s="672"/>
      <c r="F18" s="673"/>
      <c r="G18" s="674"/>
      <c r="H18" s="675"/>
      <c r="I18" s="675"/>
      <c r="J18" s="675"/>
      <c r="K18" s="676"/>
      <c r="L18" s="677"/>
      <c r="M18" s="678"/>
      <c r="N18" s="678"/>
      <c r="O18" s="679"/>
      <c r="P18" s="218"/>
      <c r="Q18" s="219"/>
      <c r="R18" s="219"/>
      <c r="S18" s="219"/>
      <c r="T18" s="219"/>
      <c r="U18" s="219"/>
      <c r="V18" s="220"/>
      <c r="W18" s="218"/>
      <c r="X18" s="219"/>
      <c r="Y18" s="219"/>
      <c r="Z18" s="219"/>
      <c r="AA18" s="219"/>
      <c r="AB18" s="219"/>
      <c r="AC18" s="220"/>
      <c r="AD18" s="218"/>
      <c r="AE18" s="219"/>
      <c r="AF18" s="219"/>
      <c r="AG18" s="219"/>
      <c r="AH18" s="219"/>
      <c r="AI18" s="219"/>
      <c r="AJ18" s="220"/>
      <c r="AK18" s="218"/>
      <c r="AL18" s="219"/>
      <c r="AM18" s="219"/>
      <c r="AN18" s="219"/>
      <c r="AO18" s="219"/>
      <c r="AP18" s="219"/>
      <c r="AQ18" s="220"/>
      <c r="AR18" s="218"/>
      <c r="AS18" s="219"/>
      <c r="AT18" s="220"/>
      <c r="AU18" s="680">
        <f t="shared" si="3"/>
        <v>0</v>
      </c>
      <c r="AV18" s="681"/>
      <c r="AW18" s="682">
        <f t="shared" si="1"/>
        <v>0</v>
      </c>
      <c r="AX18" s="683"/>
      <c r="AY18" s="684"/>
      <c r="AZ18" s="685"/>
      <c r="BA18" s="685"/>
      <c r="BB18" s="685"/>
      <c r="BC18" s="685"/>
      <c r="BD18" s="686"/>
    </row>
    <row r="19" spans="2:56" ht="40" customHeight="1">
      <c r="B19" s="217">
        <f t="shared" si="2"/>
        <v>7</v>
      </c>
      <c r="C19" s="670"/>
      <c r="D19" s="671"/>
      <c r="E19" s="672"/>
      <c r="F19" s="673"/>
      <c r="G19" s="674"/>
      <c r="H19" s="675"/>
      <c r="I19" s="675"/>
      <c r="J19" s="675"/>
      <c r="K19" s="676"/>
      <c r="L19" s="677"/>
      <c r="M19" s="678"/>
      <c r="N19" s="678"/>
      <c r="O19" s="679"/>
      <c r="P19" s="218"/>
      <c r="Q19" s="219"/>
      <c r="R19" s="219"/>
      <c r="S19" s="219"/>
      <c r="T19" s="219"/>
      <c r="U19" s="219"/>
      <c r="V19" s="220"/>
      <c r="W19" s="218"/>
      <c r="X19" s="219"/>
      <c r="Y19" s="219"/>
      <c r="Z19" s="219"/>
      <c r="AA19" s="219"/>
      <c r="AB19" s="219"/>
      <c r="AC19" s="220"/>
      <c r="AD19" s="218"/>
      <c r="AE19" s="219"/>
      <c r="AF19" s="219"/>
      <c r="AG19" s="219"/>
      <c r="AH19" s="219"/>
      <c r="AI19" s="219"/>
      <c r="AJ19" s="220"/>
      <c r="AK19" s="218"/>
      <c r="AL19" s="219"/>
      <c r="AM19" s="219"/>
      <c r="AN19" s="219"/>
      <c r="AO19" s="219"/>
      <c r="AP19" s="219"/>
      <c r="AQ19" s="220"/>
      <c r="AR19" s="218"/>
      <c r="AS19" s="219"/>
      <c r="AT19" s="220"/>
      <c r="AU19" s="680">
        <f>IF($AZ$3="４週",SUM(P19:AQ19),IF($AZ$3="暦月",SUM(P19:AT19),""))</f>
        <v>0</v>
      </c>
      <c r="AV19" s="681"/>
      <c r="AW19" s="682">
        <f t="shared" si="1"/>
        <v>0</v>
      </c>
      <c r="AX19" s="683"/>
      <c r="AY19" s="684"/>
      <c r="AZ19" s="685"/>
      <c r="BA19" s="685"/>
      <c r="BB19" s="685"/>
      <c r="BC19" s="685"/>
      <c r="BD19" s="686"/>
    </row>
    <row r="20" spans="2:56" ht="40" customHeight="1">
      <c r="B20" s="217">
        <f t="shared" si="2"/>
        <v>8</v>
      </c>
      <c r="C20" s="670"/>
      <c r="D20" s="671"/>
      <c r="E20" s="672"/>
      <c r="F20" s="673"/>
      <c r="G20" s="674"/>
      <c r="H20" s="675"/>
      <c r="I20" s="675"/>
      <c r="J20" s="675"/>
      <c r="K20" s="676"/>
      <c r="L20" s="677"/>
      <c r="M20" s="678"/>
      <c r="N20" s="678"/>
      <c r="O20" s="679"/>
      <c r="P20" s="218"/>
      <c r="Q20" s="219"/>
      <c r="R20" s="219"/>
      <c r="S20" s="219"/>
      <c r="T20" s="219"/>
      <c r="U20" s="219"/>
      <c r="V20" s="220"/>
      <c r="W20" s="218"/>
      <c r="X20" s="219"/>
      <c r="Y20" s="219"/>
      <c r="Z20" s="219"/>
      <c r="AA20" s="219"/>
      <c r="AB20" s="219"/>
      <c r="AC20" s="220"/>
      <c r="AD20" s="218"/>
      <c r="AE20" s="219"/>
      <c r="AF20" s="219"/>
      <c r="AG20" s="219"/>
      <c r="AH20" s="219"/>
      <c r="AI20" s="219"/>
      <c r="AJ20" s="220"/>
      <c r="AK20" s="218"/>
      <c r="AL20" s="219"/>
      <c r="AM20" s="219"/>
      <c r="AN20" s="219"/>
      <c r="AO20" s="219"/>
      <c r="AP20" s="219"/>
      <c r="AQ20" s="220"/>
      <c r="AR20" s="218"/>
      <c r="AS20" s="219"/>
      <c r="AT20" s="220"/>
      <c r="AU20" s="680">
        <f t="shared" si="3"/>
        <v>0</v>
      </c>
      <c r="AV20" s="681"/>
      <c r="AW20" s="682">
        <f t="shared" si="1"/>
        <v>0</v>
      </c>
      <c r="AX20" s="683"/>
      <c r="AY20" s="684"/>
      <c r="AZ20" s="685"/>
      <c r="BA20" s="685"/>
      <c r="BB20" s="685"/>
      <c r="BC20" s="685"/>
      <c r="BD20" s="686"/>
    </row>
    <row r="21" spans="2:56" ht="40" customHeight="1">
      <c r="B21" s="217">
        <f t="shared" si="2"/>
        <v>9</v>
      </c>
      <c r="C21" s="670"/>
      <c r="D21" s="671"/>
      <c r="E21" s="672"/>
      <c r="F21" s="673"/>
      <c r="G21" s="674"/>
      <c r="H21" s="675"/>
      <c r="I21" s="675"/>
      <c r="J21" s="675"/>
      <c r="K21" s="676"/>
      <c r="L21" s="677"/>
      <c r="M21" s="678"/>
      <c r="N21" s="678"/>
      <c r="O21" s="679"/>
      <c r="P21" s="218"/>
      <c r="Q21" s="219"/>
      <c r="R21" s="219"/>
      <c r="S21" s="219"/>
      <c r="T21" s="219"/>
      <c r="U21" s="219"/>
      <c r="V21" s="220"/>
      <c r="W21" s="218"/>
      <c r="X21" s="219"/>
      <c r="Y21" s="219"/>
      <c r="Z21" s="219"/>
      <c r="AA21" s="219"/>
      <c r="AB21" s="219"/>
      <c r="AC21" s="220"/>
      <c r="AD21" s="218"/>
      <c r="AE21" s="219"/>
      <c r="AF21" s="219"/>
      <c r="AG21" s="219"/>
      <c r="AH21" s="219"/>
      <c r="AI21" s="219"/>
      <c r="AJ21" s="220"/>
      <c r="AK21" s="218"/>
      <c r="AL21" s="219"/>
      <c r="AM21" s="219"/>
      <c r="AN21" s="219"/>
      <c r="AO21" s="219"/>
      <c r="AP21" s="219"/>
      <c r="AQ21" s="220"/>
      <c r="AR21" s="218"/>
      <c r="AS21" s="219"/>
      <c r="AT21" s="220"/>
      <c r="AU21" s="680">
        <f t="shared" si="3"/>
        <v>0</v>
      </c>
      <c r="AV21" s="681"/>
      <c r="AW21" s="682">
        <f t="shared" si="1"/>
        <v>0</v>
      </c>
      <c r="AX21" s="683"/>
      <c r="AY21" s="684"/>
      <c r="AZ21" s="685"/>
      <c r="BA21" s="685"/>
      <c r="BB21" s="685"/>
      <c r="BC21" s="685"/>
      <c r="BD21" s="686"/>
    </row>
    <row r="22" spans="2:56" ht="40" customHeight="1">
      <c r="B22" s="217">
        <f t="shared" si="2"/>
        <v>10</v>
      </c>
      <c r="C22" s="670"/>
      <c r="D22" s="671"/>
      <c r="E22" s="672"/>
      <c r="F22" s="673"/>
      <c r="G22" s="674"/>
      <c r="H22" s="675"/>
      <c r="I22" s="675"/>
      <c r="J22" s="675"/>
      <c r="K22" s="676"/>
      <c r="L22" s="677"/>
      <c r="M22" s="678"/>
      <c r="N22" s="678"/>
      <c r="O22" s="679"/>
      <c r="P22" s="218"/>
      <c r="Q22" s="219"/>
      <c r="R22" s="219"/>
      <c r="S22" s="219"/>
      <c r="T22" s="219"/>
      <c r="U22" s="219"/>
      <c r="V22" s="220"/>
      <c r="W22" s="218"/>
      <c r="X22" s="219"/>
      <c r="Y22" s="219"/>
      <c r="Z22" s="219"/>
      <c r="AA22" s="219"/>
      <c r="AB22" s="219"/>
      <c r="AC22" s="220"/>
      <c r="AD22" s="218"/>
      <c r="AE22" s="219"/>
      <c r="AF22" s="219"/>
      <c r="AG22" s="219"/>
      <c r="AH22" s="219"/>
      <c r="AI22" s="219"/>
      <c r="AJ22" s="220"/>
      <c r="AK22" s="218"/>
      <c r="AL22" s="219"/>
      <c r="AM22" s="219"/>
      <c r="AN22" s="219"/>
      <c r="AO22" s="219"/>
      <c r="AP22" s="219"/>
      <c r="AQ22" s="220"/>
      <c r="AR22" s="218"/>
      <c r="AS22" s="219"/>
      <c r="AT22" s="220"/>
      <c r="AU22" s="680">
        <f t="shared" si="3"/>
        <v>0</v>
      </c>
      <c r="AV22" s="681"/>
      <c r="AW22" s="682">
        <f t="shared" si="1"/>
        <v>0</v>
      </c>
      <c r="AX22" s="683"/>
      <c r="AY22" s="684"/>
      <c r="AZ22" s="685"/>
      <c r="BA22" s="685"/>
      <c r="BB22" s="685"/>
      <c r="BC22" s="685"/>
      <c r="BD22" s="686"/>
    </row>
    <row r="23" spans="2:56" ht="40" customHeight="1">
      <c r="B23" s="217">
        <f t="shared" si="2"/>
        <v>11</v>
      </c>
      <c r="C23" s="670"/>
      <c r="D23" s="671"/>
      <c r="E23" s="672"/>
      <c r="F23" s="673"/>
      <c r="G23" s="674"/>
      <c r="H23" s="675"/>
      <c r="I23" s="675"/>
      <c r="J23" s="675"/>
      <c r="K23" s="676"/>
      <c r="L23" s="677"/>
      <c r="M23" s="678"/>
      <c r="N23" s="678"/>
      <c r="O23" s="679"/>
      <c r="P23" s="218"/>
      <c r="Q23" s="219"/>
      <c r="R23" s="219"/>
      <c r="S23" s="219"/>
      <c r="T23" s="219"/>
      <c r="U23" s="219"/>
      <c r="V23" s="220"/>
      <c r="W23" s="218"/>
      <c r="X23" s="219"/>
      <c r="Y23" s="219"/>
      <c r="Z23" s="219"/>
      <c r="AA23" s="219"/>
      <c r="AB23" s="219"/>
      <c r="AC23" s="220"/>
      <c r="AD23" s="218"/>
      <c r="AE23" s="219"/>
      <c r="AF23" s="219"/>
      <c r="AG23" s="219"/>
      <c r="AH23" s="219"/>
      <c r="AI23" s="219"/>
      <c r="AJ23" s="220"/>
      <c r="AK23" s="218"/>
      <c r="AL23" s="219"/>
      <c r="AM23" s="219"/>
      <c r="AN23" s="219"/>
      <c r="AO23" s="219"/>
      <c r="AP23" s="219"/>
      <c r="AQ23" s="220"/>
      <c r="AR23" s="218"/>
      <c r="AS23" s="219"/>
      <c r="AT23" s="220"/>
      <c r="AU23" s="680">
        <f t="shared" si="3"/>
        <v>0</v>
      </c>
      <c r="AV23" s="681"/>
      <c r="AW23" s="682">
        <f t="shared" si="1"/>
        <v>0</v>
      </c>
      <c r="AX23" s="683"/>
      <c r="AY23" s="684"/>
      <c r="AZ23" s="685"/>
      <c r="BA23" s="685"/>
      <c r="BB23" s="685"/>
      <c r="BC23" s="685"/>
      <c r="BD23" s="686"/>
    </row>
    <row r="24" spans="2:56" ht="40" customHeight="1">
      <c r="B24" s="217">
        <f t="shared" si="2"/>
        <v>12</v>
      </c>
      <c r="C24" s="670"/>
      <c r="D24" s="671"/>
      <c r="E24" s="672"/>
      <c r="F24" s="673"/>
      <c r="G24" s="674"/>
      <c r="H24" s="675"/>
      <c r="I24" s="675"/>
      <c r="J24" s="675"/>
      <c r="K24" s="676"/>
      <c r="L24" s="677"/>
      <c r="M24" s="678"/>
      <c r="N24" s="678"/>
      <c r="O24" s="679"/>
      <c r="P24" s="218"/>
      <c r="Q24" s="219"/>
      <c r="R24" s="219"/>
      <c r="S24" s="219"/>
      <c r="T24" s="219"/>
      <c r="U24" s="219"/>
      <c r="V24" s="220"/>
      <c r="W24" s="218"/>
      <c r="X24" s="219"/>
      <c r="Y24" s="219"/>
      <c r="Z24" s="219"/>
      <c r="AA24" s="219"/>
      <c r="AB24" s="219"/>
      <c r="AC24" s="220"/>
      <c r="AD24" s="218"/>
      <c r="AE24" s="219"/>
      <c r="AF24" s="219"/>
      <c r="AG24" s="219"/>
      <c r="AH24" s="219"/>
      <c r="AI24" s="219"/>
      <c r="AJ24" s="220"/>
      <c r="AK24" s="218"/>
      <c r="AL24" s="219"/>
      <c r="AM24" s="219"/>
      <c r="AN24" s="219"/>
      <c r="AO24" s="219"/>
      <c r="AP24" s="219"/>
      <c r="AQ24" s="220"/>
      <c r="AR24" s="218"/>
      <c r="AS24" s="219"/>
      <c r="AT24" s="220"/>
      <c r="AU24" s="680">
        <f t="shared" si="3"/>
        <v>0</v>
      </c>
      <c r="AV24" s="681"/>
      <c r="AW24" s="682">
        <f t="shared" si="1"/>
        <v>0</v>
      </c>
      <c r="AX24" s="683"/>
      <c r="AY24" s="684"/>
      <c r="AZ24" s="685"/>
      <c r="BA24" s="685"/>
      <c r="BB24" s="685"/>
      <c r="BC24" s="685"/>
      <c r="BD24" s="686"/>
    </row>
    <row r="25" spans="2:56" ht="40" customHeight="1">
      <c r="B25" s="217">
        <f t="shared" si="2"/>
        <v>13</v>
      </c>
      <c r="C25" s="670"/>
      <c r="D25" s="671"/>
      <c r="E25" s="672"/>
      <c r="F25" s="673"/>
      <c r="G25" s="674"/>
      <c r="H25" s="675"/>
      <c r="I25" s="675"/>
      <c r="J25" s="675"/>
      <c r="K25" s="676"/>
      <c r="L25" s="677"/>
      <c r="M25" s="678"/>
      <c r="N25" s="678"/>
      <c r="O25" s="679"/>
      <c r="P25" s="218"/>
      <c r="Q25" s="219"/>
      <c r="R25" s="219"/>
      <c r="S25" s="219"/>
      <c r="T25" s="219"/>
      <c r="U25" s="219"/>
      <c r="V25" s="220"/>
      <c r="W25" s="218"/>
      <c r="X25" s="219"/>
      <c r="Y25" s="219"/>
      <c r="Z25" s="219"/>
      <c r="AA25" s="219"/>
      <c r="AB25" s="219"/>
      <c r="AC25" s="220"/>
      <c r="AD25" s="218"/>
      <c r="AE25" s="219"/>
      <c r="AF25" s="219"/>
      <c r="AG25" s="219"/>
      <c r="AH25" s="219"/>
      <c r="AI25" s="219"/>
      <c r="AJ25" s="220"/>
      <c r="AK25" s="218"/>
      <c r="AL25" s="219"/>
      <c r="AM25" s="219"/>
      <c r="AN25" s="219"/>
      <c r="AO25" s="219"/>
      <c r="AP25" s="219"/>
      <c r="AQ25" s="220"/>
      <c r="AR25" s="218"/>
      <c r="AS25" s="219"/>
      <c r="AT25" s="220"/>
      <c r="AU25" s="680">
        <f t="shared" si="3"/>
        <v>0</v>
      </c>
      <c r="AV25" s="681"/>
      <c r="AW25" s="682">
        <f t="shared" si="1"/>
        <v>0</v>
      </c>
      <c r="AX25" s="683"/>
      <c r="AY25" s="684"/>
      <c r="AZ25" s="685"/>
      <c r="BA25" s="685"/>
      <c r="BB25" s="685"/>
      <c r="BC25" s="685"/>
      <c r="BD25" s="686"/>
    </row>
    <row r="26" spans="2:56" ht="40" customHeight="1">
      <c r="B26" s="217">
        <f t="shared" si="2"/>
        <v>14</v>
      </c>
      <c r="C26" s="670"/>
      <c r="D26" s="671"/>
      <c r="E26" s="672"/>
      <c r="F26" s="673"/>
      <c r="G26" s="674"/>
      <c r="H26" s="675"/>
      <c r="I26" s="675"/>
      <c r="J26" s="675"/>
      <c r="K26" s="676"/>
      <c r="L26" s="677"/>
      <c r="M26" s="678"/>
      <c r="N26" s="678"/>
      <c r="O26" s="679"/>
      <c r="P26" s="218"/>
      <c r="Q26" s="219"/>
      <c r="R26" s="219"/>
      <c r="S26" s="219"/>
      <c r="T26" s="219"/>
      <c r="U26" s="219"/>
      <c r="V26" s="220"/>
      <c r="W26" s="218"/>
      <c r="X26" s="219"/>
      <c r="Y26" s="219"/>
      <c r="Z26" s="219"/>
      <c r="AA26" s="219"/>
      <c r="AB26" s="219"/>
      <c r="AC26" s="220"/>
      <c r="AD26" s="218"/>
      <c r="AE26" s="219"/>
      <c r="AF26" s="219"/>
      <c r="AG26" s="219"/>
      <c r="AH26" s="219"/>
      <c r="AI26" s="219"/>
      <c r="AJ26" s="220"/>
      <c r="AK26" s="218"/>
      <c r="AL26" s="219"/>
      <c r="AM26" s="219"/>
      <c r="AN26" s="219"/>
      <c r="AO26" s="219"/>
      <c r="AP26" s="219"/>
      <c r="AQ26" s="220"/>
      <c r="AR26" s="218"/>
      <c r="AS26" s="219"/>
      <c r="AT26" s="220"/>
      <c r="AU26" s="680">
        <f t="shared" si="3"/>
        <v>0</v>
      </c>
      <c r="AV26" s="681"/>
      <c r="AW26" s="682">
        <f t="shared" si="1"/>
        <v>0</v>
      </c>
      <c r="AX26" s="683"/>
      <c r="AY26" s="684"/>
      <c r="AZ26" s="685"/>
      <c r="BA26" s="685"/>
      <c r="BB26" s="685"/>
      <c r="BC26" s="685"/>
      <c r="BD26" s="686"/>
    </row>
    <row r="27" spans="2:56" ht="40" customHeight="1">
      <c r="B27" s="217">
        <f t="shared" si="2"/>
        <v>15</v>
      </c>
      <c r="C27" s="670"/>
      <c r="D27" s="671"/>
      <c r="E27" s="672"/>
      <c r="F27" s="673"/>
      <c r="G27" s="674"/>
      <c r="H27" s="675"/>
      <c r="I27" s="675"/>
      <c r="J27" s="675"/>
      <c r="K27" s="676"/>
      <c r="L27" s="677"/>
      <c r="M27" s="678"/>
      <c r="N27" s="678"/>
      <c r="O27" s="679"/>
      <c r="P27" s="218"/>
      <c r="Q27" s="219"/>
      <c r="R27" s="219"/>
      <c r="S27" s="219"/>
      <c r="T27" s="219"/>
      <c r="U27" s="219"/>
      <c r="V27" s="220"/>
      <c r="W27" s="218"/>
      <c r="X27" s="219"/>
      <c r="Y27" s="219"/>
      <c r="Z27" s="219"/>
      <c r="AA27" s="219"/>
      <c r="AB27" s="219"/>
      <c r="AC27" s="220"/>
      <c r="AD27" s="218"/>
      <c r="AE27" s="219"/>
      <c r="AF27" s="219"/>
      <c r="AG27" s="219"/>
      <c r="AH27" s="219"/>
      <c r="AI27" s="219"/>
      <c r="AJ27" s="220"/>
      <c r="AK27" s="218"/>
      <c r="AL27" s="219"/>
      <c r="AM27" s="219"/>
      <c r="AN27" s="219"/>
      <c r="AO27" s="219"/>
      <c r="AP27" s="219"/>
      <c r="AQ27" s="220"/>
      <c r="AR27" s="218"/>
      <c r="AS27" s="219"/>
      <c r="AT27" s="220"/>
      <c r="AU27" s="680">
        <f t="shared" si="3"/>
        <v>0</v>
      </c>
      <c r="AV27" s="681"/>
      <c r="AW27" s="682">
        <f t="shared" si="1"/>
        <v>0</v>
      </c>
      <c r="AX27" s="683"/>
      <c r="AY27" s="684"/>
      <c r="AZ27" s="685"/>
      <c r="BA27" s="685"/>
      <c r="BB27" s="685"/>
      <c r="BC27" s="685"/>
      <c r="BD27" s="686"/>
    </row>
    <row r="28" spans="2:56" ht="40" customHeight="1">
      <c r="B28" s="217">
        <f t="shared" si="2"/>
        <v>16</v>
      </c>
      <c r="C28" s="670"/>
      <c r="D28" s="671"/>
      <c r="E28" s="672"/>
      <c r="F28" s="673"/>
      <c r="G28" s="674"/>
      <c r="H28" s="675"/>
      <c r="I28" s="675"/>
      <c r="J28" s="675"/>
      <c r="K28" s="676"/>
      <c r="L28" s="677"/>
      <c r="M28" s="678"/>
      <c r="N28" s="678"/>
      <c r="O28" s="679"/>
      <c r="P28" s="218"/>
      <c r="Q28" s="219"/>
      <c r="R28" s="219"/>
      <c r="S28" s="219"/>
      <c r="T28" s="219"/>
      <c r="U28" s="219"/>
      <c r="V28" s="220"/>
      <c r="W28" s="218"/>
      <c r="X28" s="219"/>
      <c r="Y28" s="219"/>
      <c r="Z28" s="219"/>
      <c r="AA28" s="219"/>
      <c r="AB28" s="219"/>
      <c r="AC28" s="220"/>
      <c r="AD28" s="218"/>
      <c r="AE28" s="219"/>
      <c r="AF28" s="219"/>
      <c r="AG28" s="219"/>
      <c r="AH28" s="219"/>
      <c r="AI28" s="219"/>
      <c r="AJ28" s="220"/>
      <c r="AK28" s="218"/>
      <c r="AL28" s="219"/>
      <c r="AM28" s="219"/>
      <c r="AN28" s="219"/>
      <c r="AO28" s="219"/>
      <c r="AP28" s="219"/>
      <c r="AQ28" s="220"/>
      <c r="AR28" s="218"/>
      <c r="AS28" s="219"/>
      <c r="AT28" s="220"/>
      <c r="AU28" s="680">
        <f t="shared" si="3"/>
        <v>0</v>
      </c>
      <c r="AV28" s="681"/>
      <c r="AW28" s="682">
        <f t="shared" si="1"/>
        <v>0</v>
      </c>
      <c r="AX28" s="683"/>
      <c r="AY28" s="684"/>
      <c r="AZ28" s="685"/>
      <c r="BA28" s="685"/>
      <c r="BB28" s="685"/>
      <c r="BC28" s="685"/>
      <c r="BD28" s="686"/>
    </row>
    <row r="29" spans="2:56" ht="40" customHeight="1">
      <c r="B29" s="217">
        <f t="shared" si="2"/>
        <v>17</v>
      </c>
      <c r="C29" s="670"/>
      <c r="D29" s="671"/>
      <c r="E29" s="672"/>
      <c r="F29" s="673"/>
      <c r="G29" s="674"/>
      <c r="H29" s="675"/>
      <c r="I29" s="675"/>
      <c r="J29" s="675"/>
      <c r="K29" s="676"/>
      <c r="L29" s="677"/>
      <c r="M29" s="678"/>
      <c r="N29" s="678"/>
      <c r="O29" s="679"/>
      <c r="P29" s="218"/>
      <c r="Q29" s="219"/>
      <c r="R29" s="219"/>
      <c r="S29" s="219"/>
      <c r="T29" s="219"/>
      <c r="U29" s="219"/>
      <c r="V29" s="220"/>
      <c r="W29" s="218"/>
      <c r="X29" s="219"/>
      <c r="Y29" s="219"/>
      <c r="Z29" s="219"/>
      <c r="AA29" s="219"/>
      <c r="AB29" s="219"/>
      <c r="AC29" s="220"/>
      <c r="AD29" s="218"/>
      <c r="AE29" s="219"/>
      <c r="AF29" s="219"/>
      <c r="AG29" s="219"/>
      <c r="AH29" s="219"/>
      <c r="AI29" s="219"/>
      <c r="AJ29" s="220"/>
      <c r="AK29" s="218"/>
      <c r="AL29" s="219"/>
      <c r="AM29" s="219"/>
      <c r="AN29" s="219"/>
      <c r="AO29" s="219"/>
      <c r="AP29" s="219"/>
      <c r="AQ29" s="220"/>
      <c r="AR29" s="218"/>
      <c r="AS29" s="219"/>
      <c r="AT29" s="220"/>
      <c r="AU29" s="680">
        <f t="shared" si="3"/>
        <v>0</v>
      </c>
      <c r="AV29" s="681"/>
      <c r="AW29" s="682">
        <f t="shared" si="1"/>
        <v>0</v>
      </c>
      <c r="AX29" s="683"/>
      <c r="AY29" s="684"/>
      <c r="AZ29" s="685"/>
      <c r="BA29" s="685"/>
      <c r="BB29" s="685"/>
      <c r="BC29" s="685"/>
      <c r="BD29" s="686"/>
    </row>
    <row r="30" spans="2:56" ht="40" customHeight="1" thickBot="1">
      <c r="B30" s="221">
        <f t="shared" si="2"/>
        <v>18</v>
      </c>
      <c r="C30" s="701"/>
      <c r="D30" s="702"/>
      <c r="E30" s="703"/>
      <c r="F30" s="704"/>
      <c r="G30" s="705"/>
      <c r="H30" s="706"/>
      <c r="I30" s="706"/>
      <c r="J30" s="706"/>
      <c r="K30" s="707"/>
      <c r="L30" s="708"/>
      <c r="M30" s="709"/>
      <c r="N30" s="709"/>
      <c r="O30" s="710"/>
      <c r="P30" s="222"/>
      <c r="Q30" s="223"/>
      <c r="R30" s="223"/>
      <c r="S30" s="223"/>
      <c r="T30" s="223"/>
      <c r="U30" s="223"/>
      <c r="V30" s="224"/>
      <c r="W30" s="222"/>
      <c r="X30" s="223"/>
      <c r="Y30" s="223"/>
      <c r="Z30" s="223"/>
      <c r="AA30" s="223"/>
      <c r="AB30" s="223"/>
      <c r="AC30" s="224"/>
      <c r="AD30" s="222"/>
      <c r="AE30" s="223"/>
      <c r="AF30" s="223"/>
      <c r="AG30" s="223"/>
      <c r="AH30" s="223"/>
      <c r="AI30" s="223"/>
      <c r="AJ30" s="224"/>
      <c r="AK30" s="222"/>
      <c r="AL30" s="223"/>
      <c r="AM30" s="223"/>
      <c r="AN30" s="223"/>
      <c r="AO30" s="223"/>
      <c r="AP30" s="223"/>
      <c r="AQ30" s="224"/>
      <c r="AR30" s="222"/>
      <c r="AS30" s="223"/>
      <c r="AT30" s="224"/>
      <c r="AU30" s="711">
        <f t="shared" si="3"/>
        <v>0</v>
      </c>
      <c r="AV30" s="712"/>
      <c r="AW30" s="713">
        <f t="shared" si="1"/>
        <v>0</v>
      </c>
      <c r="AX30" s="714"/>
      <c r="AY30" s="715"/>
      <c r="AZ30" s="716"/>
      <c r="BA30" s="716"/>
      <c r="BB30" s="716"/>
      <c r="BC30" s="716"/>
      <c r="BD30" s="717"/>
    </row>
    <row r="31" spans="2:56" ht="20.25" customHeight="1">
      <c r="C31" s="225"/>
      <c r="D31" s="226"/>
      <c r="E31" s="227"/>
      <c r="AC31" s="203"/>
    </row>
    <row r="32" spans="2:56" ht="20.25" customHeight="1">
      <c r="C32" s="194" t="s">
        <v>428</v>
      </c>
      <c r="D32" s="239"/>
      <c r="E32" s="239"/>
      <c r="F32" s="194"/>
      <c r="G32" s="194"/>
      <c r="H32" s="194"/>
      <c r="I32" s="194"/>
      <c r="J32" s="194"/>
      <c r="K32" s="194"/>
      <c r="L32" s="194"/>
      <c r="M32" s="194"/>
      <c r="N32" s="194"/>
      <c r="O32" s="194"/>
      <c r="P32" s="194"/>
      <c r="Q32" s="194" t="s">
        <v>597</v>
      </c>
      <c r="R32" s="194"/>
      <c r="S32" s="194"/>
      <c r="T32" s="194"/>
      <c r="U32" s="194"/>
      <c r="V32" s="194"/>
      <c r="W32" s="194"/>
      <c r="X32" s="194"/>
      <c r="Y32" s="194"/>
      <c r="Z32" s="194"/>
      <c r="AA32" s="200"/>
      <c r="AB32" s="194"/>
      <c r="AC32" s="194"/>
      <c r="AD32" s="194"/>
      <c r="AE32" s="194"/>
      <c r="AF32" s="194"/>
      <c r="AG32" s="194"/>
      <c r="AH32" s="194"/>
      <c r="AI32" s="194" t="s">
        <v>429</v>
      </c>
      <c r="AJ32" s="194"/>
      <c r="AK32" s="194"/>
      <c r="AL32" s="194"/>
      <c r="AM32" s="194"/>
      <c r="AN32" s="194"/>
      <c r="AO32" s="228"/>
      <c r="AP32" s="228"/>
      <c r="AQ32" s="228"/>
      <c r="AR32" s="228"/>
      <c r="AS32" s="229"/>
      <c r="AT32" s="228"/>
      <c r="AU32" s="228"/>
      <c r="AV32" s="228"/>
      <c r="AW32" s="228"/>
    </row>
    <row r="33" spans="3:49" ht="20.25" customHeight="1">
      <c r="C33" s="194" t="s">
        <v>430</v>
      </c>
      <c r="D33" s="239"/>
      <c r="E33" s="239"/>
      <c r="F33" s="194"/>
      <c r="G33" s="194"/>
      <c r="H33" s="194"/>
      <c r="I33" s="194"/>
      <c r="J33" s="194"/>
      <c r="K33" s="194"/>
      <c r="L33" s="734" t="s">
        <v>431</v>
      </c>
      <c r="M33" s="734"/>
      <c r="N33" s="194"/>
      <c r="O33" s="194"/>
      <c r="P33" s="194"/>
      <c r="Q33" s="194"/>
      <c r="R33" s="735" t="s">
        <v>432</v>
      </c>
      <c r="S33" s="735"/>
      <c r="T33" s="735" t="s">
        <v>433</v>
      </c>
      <c r="U33" s="735"/>
      <c r="V33" s="735"/>
      <c r="W33" s="735"/>
      <c r="X33" s="194"/>
      <c r="Y33" s="736" t="s">
        <v>434</v>
      </c>
      <c r="Z33" s="736"/>
      <c r="AA33" s="736"/>
      <c r="AB33" s="736"/>
      <c r="AC33" s="194"/>
      <c r="AD33" s="194"/>
      <c r="AE33" s="244" t="s">
        <v>435</v>
      </c>
      <c r="AF33" s="244"/>
      <c r="AG33" s="194"/>
      <c r="AH33" s="194"/>
      <c r="AI33" s="719" t="s">
        <v>436</v>
      </c>
      <c r="AJ33" s="720"/>
      <c r="AK33" s="719" t="s">
        <v>437</v>
      </c>
      <c r="AL33" s="737"/>
      <c r="AM33" s="737"/>
      <c r="AN33" s="720"/>
      <c r="AO33" s="228"/>
      <c r="AP33" s="228"/>
      <c r="AQ33" s="228"/>
      <c r="AR33" s="228"/>
      <c r="AS33" s="727"/>
      <c r="AT33" s="727"/>
      <c r="AU33" s="228"/>
      <c r="AV33" s="228"/>
      <c r="AW33" s="228"/>
    </row>
    <row r="34" spans="3:49" ht="20.25" customHeight="1">
      <c r="C34" s="728"/>
      <c r="D34" s="729"/>
      <c r="E34" s="730"/>
      <c r="F34" s="731">
        <f>IF(AB2=1,10,IF(AB2=2,11,IF(AB2=3,12,AB2-3)))</f>
        <v>1</v>
      </c>
      <c r="G34" s="732"/>
      <c r="H34" s="731">
        <f>IF(AB2=1,11,IF(AB2=2,12,AB2-2))</f>
        <v>2</v>
      </c>
      <c r="I34" s="732"/>
      <c r="J34" s="731">
        <f>IF(AB2=1,12,AB2-1)</f>
        <v>3</v>
      </c>
      <c r="K34" s="732"/>
      <c r="L34" s="719" t="s">
        <v>438</v>
      </c>
      <c r="M34" s="720"/>
      <c r="N34" s="194"/>
      <c r="O34" s="194"/>
      <c r="P34" s="194"/>
      <c r="Q34" s="194"/>
      <c r="R34" s="733"/>
      <c r="S34" s="733"/>
      <c r="T34" s="733" t="s">
        <v>439</v>
      </c>
      <c r="U34" s="733"/>
      <c r="V34" s="733" t="s">
        <v>440</v>
      </c>
      <c r="W34" s="733"/>
      <c r="X34" s="194"/>
      <c r="Y34" s="733" t="s">
        <v>439</v>
      </c>
      <c r="Z34" s="733"/>
      <c r="AA34" s="733" t="s">
        <v>440</v>
      </c>
      <c r="AB34" s="733"/>
      <c r="AC34" s="194"/>
      <c r="AD34" s="194"/>
      <c r="AE34" s="244" t="s">
        <v>441</v>
      </c>
      <c r="AF34" s="244"/>
      <c r="AG34" s="194"/>
      <c r="AH34" s="194"/>
      <c r="AI34" s="719" t="s">
        <v>598</v>
      </c>
      <c r="AJ34" s="720"/>
      <c r="AK34" s="719" t="s">
        <v>442</v>
      </c>
      <c r="AL34" s="737"/>
      <c r="AM34" s="737"/>
      <c r="AN34" s="720"/>
      <c r="AO34" s="231"/>
      <c r="AP34" s="231"/>
      <c r="AQ34" s="228"/>
      <c r="AR34" s="232"/>
      <c r="AS34" s="738"/>
      <c r="AT34" s="738"/>
      <c r="AU34" s="228"/>
      <c r="AV34" s="228"/>
      <c r="AW34" s="228"/>
    </row>
    <row r="35" spans="3:49" ht="20.25" customHeight="1">
      <c r="C35" s="728" t="s">
        <v>443</v>
      </c>
      <c r="D35" s="729"/>
      <c r="E35" s="730"/>
      <c r="F35" s="742"/>
      <c r="G35" s="742"/>
      <c r="H35" s="742"/>
      <c r="I35" s="742"/>
      <c r="J35" s="742"/>
      <c r="K35" s="742"/>
      <c r="L35" s="718">
        <f>SUM(F35:K35)</f>
        <v>0</v>
      </c>
      <c r="M35" s="718"/>
      <c r="N35" s="194"/>
      <c r="O35" s="194"/>
      <c r="P35" s="194"/>
      <c r="Q35" s="194"/>
      <c r="R35" s="719" t="s">
        <v>598</v>
      </c>
      <c r="S35" s="720"/>
      <c r="T35" s="721">
        <f>SUMIFS($AU$13:$AV$30,$C$13:$D$30,"訪問介護員",$E$13:$F$30,"A")+SUMIFS($AU$13:$AV$30,$C$13:$D$30,"サービス提供責任者",$E$13:$F$30,"A")</f>
        <v>0</v>
      </c>
      <c r="U35" s="722"/>
      <c r="V35" s="723">
        <f>SUMIFS($AW$13:$AX$30,$C$13:$D$30,"訪問介護員",$E$13:$F$30,"A")+SUMIFS($AW$13:$AX$30,$C$13:$D$30,"サービス提供責任者",$E$13:$F$30,"A")</f>
        <v>0</v>
      </c>
      <c r="W35" s="724"/>
      <c r="X35" s="194"/>
      <c r="Y35" s="725">
        <v>0</v>
      </c>
      <c r="Z35" s="726"/>
      <c r="AA35" s="739">
        <v>0</v>
      </c>
      <c r="AB35" s="740"/>
      <c r="AC35" s="194"/>
      <c r="AD35" s="194"/>
      <c r="AE35" s="725">
        <v>0</v>
      </c>
      <c r="AF35" s="726"/>
      <c r="AG35" s="194"/>
      <c r="AH35" s="194"/>
      <c r="AI35" s="719" t="s">
        <v>600</v>
      </c>
      <c r="AJ35" s="720"/>
      <c r="AK35" s="719" t="s">
        <v>444</v>
      </c>
      <c r="AL35" s="737"/>
      <c r="AM35" s="737"/>
      <c r="AN35" s="720"/>
      <c r="AO35" s="232"/>
      <c r="AP35" s="228"/>
      <c r="AQ35" s="741"/>
      <c r="AR35" s="741"/>
      <c r="AS35" s="741"/>
      <c r="AT35" s="741"/>
      <c r="AU35" s="228"/>
      <c r="AV35" s="228"/>
      <c r="AW35" s="228"/>
    </row>
    <row r="36" spans="3:49" ht="20.25" customHeight="1">
      <c r="C36" s="728" t="s">
        <v>445</v>
      </c>
      <c r="D36" s="729"/>
      <c r="E36" s="730"/>
      <c r="F36" s="742"/>
      <c r="G36" s="742"/>
      <c r="H36" s="742"/>
      <c r="I36" s="742"/>
      <c r="J36" s="742"/>
      <c r="K36" s="742"/>
      <c r="L36" s="718">
        <f>SUM(F36:K36)</f>
        <v>0</v>
      </c>
      <c r="M36" s="718"/>
      <c r="N36" s="194"/>
      <c r="O36" s="194"/>
      <c r="P36" s="194"/>
      <c r="Q36" s="194"/>
      <c r="R36" s="719" t="s">
        <v>600</v>
      </c>
      <c r="S36" s="720"/>
      <c r="T36" s="721">
        <f>SUMIFS($AU$13:$AV$30,$C$13:$D$30,"訪問介護員",$E$13:$F$30,"B")+SUMIFS($AU$13:$AV$30,$C$13:$D$30,"サービス提供責任者",$E$13:$F$30,"B")</f>
        <v>0</v>
      </c>
      <c r="U36" s="722"/>
      <c r="V36" s="723">
        <f>SUMIFS($AW$13:$AX$30,$C$13:$D$30,"訪問介護員",$E$13:$F$30,"B")+SUMIFS($AW$13:$AX$30,$C$13:$D$30,"サービス提供責任者",$E$13:$F$30,"B")</f>
        <v>0</v>
      </c>
      <c r="W36" s="724"/>
      <c r="X36" s="194"/>
      <c r="Y36" s="725">
        <v>0</v>
      </c>
      <c r="Z36" s="726"/>
      <c r="AA36" s="739">
        <v>0</v>
      </c>
      <c r="AB36" s="740"/>
      <c r="AC36" s="194"/>
      <c r="AD36" s="194"/>
      <c r="AE36" s="725">
        <v>0</v>
      </c>
      <c r="AF36" s="726"/>
      <c r="AG36" s="194"/>
      <c r="AH36" s="194"/>
      <c r="AI36" s="719" t="s">
        <v>627</v>
      </c>
      <c r="AJ36" s="720"/>
      <c r="AK36" s="719" t="s">
        <v>446</v>
      </c>
      <c r="AL36" s="737"/>
      <c r="AM36" s="737"/>
      <c r="AN36" s="720"/>
      <c r="AO36" s="232"/>
      <c r="AP36" s="228"/>
      <c r="AQ36" s="743"/>
      <c r="AR36" s="743"/>
      <c r="AS36" s="743"/>
      <c r="AT36" s="743"/>
      <c r="AU36" s="228"/>
      <c r="AV36" s="228"/>
      <c r="AW36" s="228"/>
    </row>
    <row r="37" spans="3:49" ht="20.25" customHeight="1">
      <c r="C37" s="728" t="s">
        <v>447</v>
      </c>
      <c r="D37" s="729"/>
      <c r="E37" s="730"/>
      <c r="F37" s="742"/>
      <c r="G37" s="742"/>
      <c r="H37" s="742"/>
      <c r="I37" s="742"/>
      <c r="J37" s="742"/>
      <c r="K37" s="742"/>
      <c r="L37" s="718">
        <f>SUM(F37:K37)</f>
        <v>0</v>
      </c>
      <c r="M37" s="718"/>
      <c r="N37" s="194"/>
      <c r="O37" s="194"/>
      <c r="P37" s="194"/>
      <c r="Q37" s="194"/>
      <c r="R37" s="719" t="s">
        <v>627</v>
      </c>
      <c r="S37" s="720"/>
      <c r="T37" s="721">
        <f>SUMIFS($AU$13:$AV$30,$C$13:$D$30,"訪問介護員",$E$13:$F$30,"C")+SUMIFS($AU$13:$AV$30,$C$13:$D$30,"サービス提供責任者",$E$13:$F$30,"C")</f>
        <v>0</v>
      </c>
      <c r="U37" s="722"/>
      <c r="V37" s="723">
        <f>SUMIFS($AW$13:$AX$30,$C$13:$D$30,"訪問介護員",$E$13:$F$30,"C")+SUMIFS($AW$13:$AX$30,$C$13:$D$30,"サービス提供責任者",$E$13:$F$30,"C")</f>
        <v>0</v>
      </c>
      <c r="W37" s="724"/>
      <c r="X37" s="194"/>
      <c r="Y37" s="725">
        <v>0</v>
      </c>
      <c r="Z37" s="726"/>
      <c r="AA37" s="747">
        <v>0</v>
      </c>
      <c r="AB37" s="748"/>
      <c r="AC37" s="194"/>
      <c r="AD37" s="194"/>
      <c r="AE37" s="721" t="s">
        <v>602</v>
      </c>
      <c r="AF37" s="722"/>
      <c r="AG37" s="194"/>
      <c r="AH37" s="194"/>
      <c r="AI37" s="719" t="s">
        <v>604</v>
      </c>
      <c r="AJ37" s="720"/>
      <c r="AK37" s="719" t="s">
        <v>449</v>
      </c>
      <c r="AL37" s="737"/>
      <c r="AM37" s="737"/>
      <c r="AN37" s="720"/>
      <c r="AO37" s="235"/>
      <c r="AP37" s="228"/>
      <c r="AQ37" s="744"/>
      <c r="AR37" s="744"/>
      <c r="AS37" s="745"/>
      <c r="AT37" s="745"/>
      <c r="AU37" s="228"/>
      <c r="AV37" s="228"/>
      <c r="AW37" s="228"/>
    </row>
    <row r="38" spans="3:49" ht="20.25" customHeight="1">
      <c r="C38" s="728" t="s">
        <v>438</v>
      </c>
      <c r="D38" s="729"/>
      <c r="E38" s="730"/>
      <c r="F38" s="718">
        <f>SUM(F35:G37)</f>
        <v>0</v>
      </c>
      <c r="G38" s="718"/>
      <c r="H38" s="718">
        <f>SUM(H35:I37)</f>
        <v>0</v>
      </c>
      <c r="I38" s="718"/>
      <c r="J38" s="718">
        <f>SUM(J35:K37)</f>
        <v>0</v>
      </c>
      <c r="K38" s="718"/>
      <c r="L38" s="718">
        <f>SUM(L35:M37)</f>
        <v>0</v>
      </c>
      <c r="M38" s="718"/>
      <c r="N38" s="746"/>
      <c r="O38" s="735"/>
      <c r="P38" s="194"/>
      <c r="Q38" s="194"/>
      <c r="R38" s="719" t="s">
        <v>604</v>
      </c>
      <c r="S38" s="720"/>
      <c r="T38" s="721">
        <f>SUMIFS($AU$13:$AV$30,$C$13:$D$30,"訪問介護員",$E$13:$F$30,"D")+SUMIFS($AU$13:$AV$30,$C$13:$D$30,"サービス提供責任者",$E$13:$F$30,"D")</f>
        <v>0</v>
      </c>
      <c r="U38" s="722"/>
      <c r="V38" s="723">
        <f>SUMIFS($AW$13:$AX$30,$C$13:$D$30,"訪問介護員",$E$13:$F$30,"D")+SUMIFS($AW$13:$AX$30,$C$13:$D$30,"サービス提供責任者",$E$13:$F$30,"D")</f>
        <v>0</v>
      </c>
      <c r="W38" s="724"/>
      <c r="X38" s="194"/>
      <c r="Y38" s="725">
        <v>0</v>
      </c>
      <c r="Z38" s="726"/>
      <c r="AA38" s="747">
        <v>0</v>
      </c>
      <c r="AB38" s="748"/>
      <c r="AC38" s="194"/>
      <c r="AD38" s="194"/>
      <c r="AE38" s="721" t="s">
        <v>602</v>
      </c>
      <c r="AF38" s="722"/>
      <c r="AG38" s="194"/>
      <c r="AH38" s="194"/>
      <c r="AI38" s="194"/>
      <c r="AJ38" s="743"/>
      <c r="AK38" s="743"/>
      <c r="AL38" s="744"/>
      <c r="AM38" s="744"/>
      <c r="AN38" s="745"/>
      <c r="AO38" s="745"/>
      <c r="AP38" s="228"/>
      <c r="AQ38" s="744"/>
      <c r="AR38" s="744"/>
      <c r="AS38" s="745"/>
      <c r="AT38" s="745"/>
      <c r="AU38" s="228"/>
      <c r="AV38" s="228"/>
      <c r="AW38" s="228"/>
    </row>
    <row r="39" spans="3:49" ht="20.25" customHeight="1">
      <c r="C39" s="194"/>
      <c r="D39" s="194"/>
      <c r="E39" s="194"/>
      <c r="F39" s="194"/>
      <c r="G39" s="194"/>
      <c r="H39" s="194"/>
      <c r="I39" s="194"/>
      <c r="J39" s="194"/>
      <c r="K39" s="194"/>
      <c r="L39" s="244" t="s">
        <v>448</v>
      </c>
      <c r="M39" s="244"/>
      <c r="N39" s="194"/>
      <c r="O39" s="194"/>
      <c r="P39" s="194"/>
      <c r="Q39" s="194"/>
      <c r="R39" s="719" t="s">
        <v>438</v>
      </c>
      <c r="S39" s="720"/>
      <c r="T39" s="721">
        <f>SUM(T35:U38)</f>
        <v>0</v>
      </c>
      <c r="U39" s="722"/>
      <c r="V39" s="723">
        <f>SUM(V35:W38)</f>
        <v>0</v>
      </c>
      <c r="W39" s="724"/>
      <c r="X39" s="194"/>
      <c r="Y39" s="721">
        <f>SUM(Y35:Z38)</f>
        <v>0</v>
      </c>
      <c r="Z39" s="722"/>
      <c r="AA39" s="752">
        <f>SUM(AA35:AB38)</f>
        <v>0</v>
      </c>
      <c r="AB39" s="753"/>
      <c r="AC39" s="194"/>
      <c r="AD39" s="194"/>
      <c r="AE39" s="721">
        <f>SUM(AE35:AF36)</f>
        <v>0</v>
      </c>
      <c r="AF39" s="722"/>
      <c r="AG39" s="194"/>
      <c r="AH39" s="194"/>
      <c r="AI39" s="194"/>
      <c r="AJ39" s="743"/>
      <c r="AK39" s="743"/>
      <c r="AL39" s="744"/>
      <c r="AM39" s="744"/>
      <c r="AN39" s="750"/>
      <c r="AO39" s="750"/>
      <c r="AP39" s="228"/>
      <c r="AQ39" s="744"/>
      <c r="AR39" s="744"/>
      <c r="AS39" s="745"/>
      <c r="AT39" s="745"/>
      <c r="AU39" s="228"/>
      <c r="AV39" s="228"/>
      <c r="AW39" s="228"/>
    </row>
    <row r="40" spans="3:49" ht="20.25" customHeight="1">
      <c r="C40" s="194"/>
      <c r="D40" s="194"/>
      <c r="E40" s="194"/>
      <c r="F40" s="194"/>
      <c r="G40" s="194"/>
      <c r="H40" s="194"/>
      <c r="I40" s="194"/>
      <c r="J40" s="194"/>
      <c r="K40" s="194"/>
      <c r="L40" s="751">
        <f>L38/3</f>
        <v>0</v>
      </c>
      <c r="M40" s="751"/>
      <c r="N40" s="194"/>
      <c r="O40" s="194"/>
      <c r="P40" s="194"/>
      <c r="Q40" s="194"/>
      <c r="R40" s="194"/>
      <c r="S40" s="194"/>
      <c r="T40" s="194"/>
      <c r="U40" s="194"/>
      <c r="V40" s="194"/>
      <c r="W40" s="194"/>
      <c r="X40" s="194"/>
      <c r="Y40" s="194"/>
      <c r="Z40" s="194"/>
      <c r="AA40" s="200"/>
      <c r="AB40" s="194"/>
      <c r="AC40" s="194"/>
      <c r="AD40" s="194"/>
      <c r="AE40" s="194"/>
      <c r="AF40" s="194"/>
      <c r="AG40" s="194"/>
      <c r="AH40" s="194"/>
      <c r="AI40" s="194"/>
      <c r="AJ40" s="228"/>
      <c r="AK40" s="228"/>
      <c r="AL40" s="228"/>
      <c r="AM40" s="228"/>
      <c r="AN40" s="228"/>
      <c r="AO40" s="228"/>
      <c r="AP40" s="228"/>
      <c r="AQ40" s="228"/>
      <c r="AR40" s="228"/>
      <c r="AS40" s="229"/>
      <c r="AT40" s="228"/>
      <c r="AU40" s="228"/>
      <c r="AV40" s="228"/>
      <c r="AW40" s="228"/>
    </row>
    <row r="41" spans="3:49" ht="20.25" customHeight="1">
      <c r="C41" s="194"/>
      <c r="D41" s="194"/>
      <c r="E41" s="194"/>
      <c r="F41" s="194"/>
      <c r="G41" s="194"/>
      <c r="H41" s="194"/>
      <c r="I41" s="194"/>
      <c r="J41" s="194"/>
      <c r="K41" s="194"/>
      <c r="L41" s="194"/>
      <c r="M41" s="194"/>
      <c r="N41" s="194"/>
      <c r="O41" s="194"/>
      <c r="P41" s="194"/>
      <c r="Q41" s="194"/>
      <c r="R41" s="200" t="s">
        <v>452</v>
      </c>
      <c r="S41" s="194"/>
      <c r="T41" s="194"/>
      <c r="U41" s="194"/>
      <c r="V41" s="194"/>
      <c r="W41" s="194"/>
      <c r="X41" s="236" t="s">
        <v>453</v>
      </c>
      <c r="Y41" s="763" t="s">
        <v>454</v>
      </c>
      <c r="Z41" s="764"/>
      <c r="AA41" s="237"/>
      <c r="AB41" s="236"/>
      <c r="AC41" s="194"/>
      <c r="AD41" s="194"/>
      <c r="AE41" s="194"/>
      <c r="AF41" s="194"/>
      <c r="AG41" s="194"/>
      <c r="AH41" s="194"/>
      <c r="AI41" s="194"/>
      <c r="AJ41" s="229"/>
      <c r="AK41" s="228"/>
      <c r="AL41" s="228"/>
      <c r="AM41" s="228"/>
      <c r="AN41" s="228"/>
      <c r="AO41" s="228"/>
      <c r="AP41" s="228"/>
      <c r="AQ41" s="228"/>
      <c r="AR41" s="228"/>
      <c r="AS41" s="238"/>
      <c r="AT41" s="238"/>
      <c r="AU41" s="228"/>
      <c r="AV41" s="228"/>
      <c r="AW41" s="228"/>
    </row>
    <row r="42" spans="3:49" ht="20.25" customHeight="1">
      <c r="C42" s="184"/>
      <c r="D42" s="239"/>
      <c r="E42" s="239"/>
      <c r="F42" s="194"/>
      <c r="G42" s="194"/>
      <c r="H42" s="194"/>
      <c r="I42" s="194"/>
      <c r="J42" s="194"/>
      <c r="K42" s="194"/>
      <c r="L42" s="240" t="s">
        <v>628</v>
      </c>
      <c r="M42" s="200"/>
      <c r="N42" s="200"/>
      <c r="O42" s="252"/>
      <c r="P42" s="194"/>
      <c r="Q42" s="194"/>
      <c r="R42" s="194" t="s">
        <v>456</v>
      </c>
      <c r="S42" s="194"/>
      <c r="T42" s="194"/>
      <c r="U42" s="194"/>
      <c r="V42" s="194"/>
      <c r="W42" s="194" t="s">
        <v>457</v>
      </c>
      <c r="X42" s="194"/>
      <c r="Y42" s="194"/>
      <c r="Z42" s="194"/>
      <c r="AA42" s="200"/>
      <c r="AB42" s="194"/>
      <c r="AC42" s="194"/>
      <c r="AD42" s="194"/>
      <c r="AE42" s="194"/>
      <c r="AF42" s="194"/>
      <c r="AG42" s="194"/>
      <c r="AH42" s="194"/>
      <c r="AI42" s="194"/>
      <c r="AJ42" s="228"/>
      <c r="AK42" s="228"/>
      <c r="AL42" s="228"/>
      <c r="AM42" s="228"/>
      <c r="AN42" s="228"/>
      <c r="AO42" s="228"/>
      <c r="AP42" s="228"/>
      <c r="AQ42" s="228"/>
      <c r="AR42" s="228"/>
      <c r="AS42" s="229"/>
      <c r="AT42" s="228"/>
      <c r="AU42" s="228"/>
      <c r="AV42" s="228"/>
      <c r="AW42" s="228"/>
    </row>
    <row r="43" spans="3:49" ht="20.25" customHeight="1">
      <c r="C43" s="253" t="s">
        <v>450</v>
      </c>
      <c r="D43" s="253"/>
      <c r="E43" s="194"/>
      <c r="F43" s="253" t="s">
        <v>606</v>
      </c>
      <c r="G43" s="253"/>
      <c r="H43" s="194"/>
      <c r="I43" s="243"/>
      <c r="J43" s="243"/>
      <c r="K43" s="194"/>
      <c r="L43" s="244" t="s">
        <v>451</v>
      </c>
      <c r="M43" s="244"/>
      <c r="N43" s="244"/>
      <c r="O43" s="194"/>
      <c r="P43" s="194"/>
      <c r="Q43" s="194"/>
      <c r="R43" s="194" t="str">
        <f>IF($Y$41="週","対象時間数（週平均）","対象時間数（当月合計）")</f>
        <v>対象時間数（週平均）</v>
      </c>
      <c r="S43" s="194"/>
      <c r="T43" s="194"/>
      <c r="U43" s="194"/>
      <c r="V43" s="194"/>
      <c r="W43" s="194" t="str">
        <f>IF($Y$41="週","週に勤務すべき時間数","当月に勤務すべき時間数")</f>
        <v>週に勤務すべき時間数</v>
      </c>
      <c r="X43" s="194"/>
      <c r="Y43" s="194"/>
      <c r="Z43" s="194"/>
      <c r="AA43" s="200"/>
      <c r="AB43" s="733" t="s">
        <v>458</v>
      </c>
      <c r="AC43" s="733"/>
      <c r="AD43" s="733"/>
      <c r="AE43" s="733"/>
      <c r="AF43" s="194"/>
      <c r="AG43" s="194"/>
      <c r="AH43" s="194"/>
      <c r="AI43" s="194"/>
      <c r="AJ43" s="228"/>
      <c r="AK43" s="228"/>
      <c r="AL43" s="228"/>
      <c r="AM43" s="228"/>
      <c r="AN43" s="228"/>
      <c r="AO43" s="228"/>
      <c r="AP43" s="228"/>
      <c r="AQ43" s="228"/>
      <c r="AR43" s="228"/>
      <c r="AS43" s="229"/>
      <c r="AT43" s="228"/>
      <c r="AU43" s="228"/>
      <c r="AV43" s="228"/>
      <c r="AW43" s="228"/>
    </row>
    <row r="44" spans="3:49" ht="20.25" customHeight="1">
      <c r="C44" s="765">
        <f>L40</f>
        <v>0</v>
      </c>
      <c r="D44" s="766"/>
      <c r="E44" s="244" t="s">
        <v>629</v>
      </c>
      <c r="F44" s="767">
        <v>40</v>
      </c>
      <c r="G44" s="768"/>
      <c r="H44" s="244" t="s">
        <v>630</v>
      </c>
      <c r="I44" s="769">
        <f>C44/F44</f>
        <v>0</v>
      </c>
      <c r="J44" s="770"/>
      <c r="K44" s="244" t="s">
        <v>631</v>
      </c>
      <c r="L44" s="771">
        <f>IF(C44&lt;40,1,ROUNDUP(I44,1))</f>
        <v>1</v>
      </c>
      <c r="M44" s="772"/>
      <c r="N44" s="773"/>
      <c r="O44" s="194"/>
      <c r="P44" s="194"/>
      <c r="Q44" s="194"/>
      <c r="R44" s="754">
        <f>IF($Y$41="週",AA39,Y39)</f>
        <v>0</v>
      </c>
      <c r="S44" s="755"/>
      <c r="T44" s="755"/>
      <c r="U44" s="756"/>
      <c r="V44" s="244" t="s">
        <v>629</v>
      </c>
      <c r="W44" s="719">
        <f>IF($Y$41="週",$AV$5,$AZ$5)</f>
        <v>40</v>
      </c>
      <c r="X44" s="737"/>
      <c r="Y44" s="737"/>
      <c r="Z44" s="720"/>
      <c r="AA44" s="244" t="s">
        <v>630</v>
      </c>
      <c r="AB44" s="757">
        <f>ROUNDDOWN(R44/W44,1)</f>
        <v>0</v>
      </c>
      <c r="AC44" s="758"/>
      <c r="AD44" s="758"/>
      <c r="AE44" s="759"/>
      <c r="AF44" s="194"/>
      <c r="AG44" s="194"/>
      <c r="AH44" s="194"/>
      <c r="AI44" s="194"/>
      <c r="AJ44" s="749"/>
      <c r="AK44" s="749"/>
      <c r="AL44" s="749"/>
      <c r="AM44" s="749"/>
      <c r="AN44" s="232"/>
      <c r="AO44" s="743"/>
      <c r="AP44" s="743"/>
      <c r="AQ44" s="743"/>
      <c r="AR44" s="743"/>
      <c r="AS44" s="232"/>
      <c r="AT44" s="727"/>
      <c r="AU44" s="727"/>
      <c r="AV44" s="727"/>
      <c r="AW44" s="727"/>
    </row>
    <row r="45" spans="3:49" ht="20.25" customHeight="1">
      <c r="C45" s="194"/>
      <c r="D45" s="194"/>
      <c r="E45" s="194"/>
      <c r="F45" s="194"/>
      <c r="G45" s="194"/>
      <c r="H45" s="194"/>
      <c r="I45" s="194"/>
      <c r="J45" s="194"/>
      <c r="K45" s="194"/>
      <c r="L45" s="194" t="s">
        <v>455</v>
      </c>
      <c r="M45" s="194"/>
      <c r="N45" s="194"/>
      <c r="O45" s="194"/>
      <c r="P45" s="194"/>
      <c r="Q45" s="194"/>
      <c r="R45" s="194"/>
      <c r="S45" s="194"/>
      <c r="T45" s="194"/>
      <c r="U45" s="194"/>
      <c r="V45" s="194"/>
      <c r="W45" s="194"/>
      <c r="X45" s="194"/>
      <c r="Y45" s="194"/>
      <c r="Z45" s="194"/>
      <c r="AA45" s="200"/>
      <c r="AB45" s="194" t="s">
        <v>461</v>
      </c>
      <c r="AC45" s="194"/>
      <c r="AD45" s="194"/>
      <c r="AE45" s="194"/>
      <c r="AF45" s="194"/>
      <c r="AG45" s="194"/>
      <c r="AH45" s="194"/>
      <c r="AI45" s="194"/>
      <c r="AJ45" s="228"/>
      <c r="AK45" s="228"/>
      <c r="AL45" s="228"/>
      <c r="AM45" s="228"/>
      <c r="AN45" s="228"/>
      <c r="AO45" s="228"/>
      <c r="AP45" s="228"/>
      <c r="AQ45" s="228"/>
      <c r="AR45" s="228"/>
      <c r="AS45" s="229"/>
      <c r="AT45" s="228"/>
      <c r="AU45" s="228"/>
      <c r="AV45" s="228"/>
      <c r="AW45" s="228"/>
    </row>
    <row r="46" spans="3:49" ht="20.25" customHeight="1">
      <c r="C46" s="194" t="s">
        <v>611</v>
      </c>
      <c r="D46" s="194"/>
      <c r="E46" s="194"/>
      <c r="F46" s="194"/>
      <c r="G46" s="194"/>
      <c r="H46" s="194"/>
      <c r="I46" s="194"/>
      <c r="J46" s="194"/>
      <c r="K46" s="194"/>
      <c r="L46" s="194"/>
      <c r="M46" s="194"/>
      <c r="N46" s="194"/>
      <c r="O46" s="194"/>
      <c r="P46" s="194"/>
      <c r="Q46" s="194"/>
      <c r="R46" s="194" t="s">
        <v>463</v>
      </c>
      <c r="S46" s="194"/>
      <c r="T46" s="194"/>
      <c r="U46" s="194"/>
      <c r="V46" s="194"/>
      <c r="W46" s="194"/>
      <c r="X46" s="194"/>
      <c r="Y46" s="194"/>
      <c r="Z46" s="194"/>
      <c r="AA46" s="200"/>
      <c r="AB46" s="194"/>
      <c r="AC46" s="194"/>
      <c r="AD46" s="194"/>
      <c r="AE46" s="194"/>
      <c r="AF46" s="194"/>
      <c r="AG46" s="194"/>
      <c r="AH46" s="194"/>
      <c r="AI46" s="194"/>
      <c r="AJ46" s="194"/>
      <c r="AK46" s="245"/>
      <c r="AL46" s="246"/>
      <c r="AM46" s="246"/>
      <c r="AN46" s="194"/>
      <c r="AO46" s="194"/>
      <c r="AP46" s="194"/>
      <c r="AQ46" s="194"/>
      <c r="AR46" s="194"/>
      <c r="AS46" s="194"/>
      <c r="AT46" s="194"/>
      <c r="AU46" s="194"/>
      <c r="AV46" s="194"/>
      <c r="AW46" s="194"/>
    </row>
    <row r="47" spans="3:49" ht="20.25" customHeight="1">
      <c r="C47" s="194"/>
      <c r="D47" s="194" t="s">
        <v>612</v>
      </c>
      <c r="E47" s="194"/>
      <c r="F47" s="194"/>
      <c r="G47" s="194"/>
      <c r="H47" s="194"/>
      <c r="I47" s="194"/>
      <c r="J47" s="194"/>
      <c r="K47" s="194"/>
      <c r="L47" s="194"/>
      <c r="M47" s="194"/>
      <c r="N47" s="194"/>
      <c r="O47" s="194"/>
      <c r="P47" s="194"/>
      <c r="Q47" s="194"/>
      <c r="R47" s="194" t="s">
        <v>435</v>
      </c>
      <c r="S47" s="194"/>
      <c r="T47" s="194"/>
      <c r="U47" s="194"/>
      <c r="V47" s="194"/>
      <c r="W47" s="194"/>
      <c r="X47" s="194"/>
      <c r="Y47" s="194"/>
      <c r="Z47" s="194"/>
      <c r="AA47" s="200"/>
      <c r="AB47" s="244"/>
      <c r="AC47" s="244"/>
      <c r="AD47" s="244"/>
      <c r="AE47" s="244"/>
      <c r="AF47" s="194"/>
      <c r="AG47" s="194"/>
      <c r="AH47" s="194"/>
      <c r="AI47" s="194"/>
      <c r="AJ47" s="194"/>
      <c r="AK47" s="245"/>
      <c r="AL47" s="246"/>
      <c r="AM47" s="246"/>
      <c r="AN47" s="194"/>
      <c r="AO47" s="194"/>
      <c r="AP47" s="194"/>
      <c r="AQ47" s="194"/>
      <c r="AR47" s="194"/>
      <c r="AS47" s="194"/>
      <c r="AT47" s="194"/>
      <c r="AU47" s="194"/>
      <c r="AV47" s="194"/>
      <c r="AW47" s="194"/>
    </row>
    <row r="48" spans="3:49" ht="20.25" customHeight="1">
      <c r="C48" s="194" t="s">
        <v>459</v>
      </c>
      <c r="D48" s="194"/>
      <c r="E48" s="194"/>
      <c r="F48" s="194"/>
      <c r="G48" s="194"/>
      <c r="H48" s="194"/>
      <c r="I48" s="194"/>
      <c r="J48" s="194"/>
      <c r="K48" s="194"/>
      <c r="L48" s="194"/>
      <c r="M48" s="194"/>
      <c r="N48" s="194"/>
      <c r="O48" s="194"/>
      <c r="P48" s="194"/>
      <c r="Q48" s="194"/>
      <c r="R48" s="194" t="s">
        <v>464</v>
      </c>
      <c r="S48" s="194"/>
      <c r="T48" s="194"/>
      <c r="U48" s="194"/>
      <c r="V48" s="194"/>
      <c r="W48" s="194" t="s">
        <v>465</v>
      </c>
      <c r="X48" s="194"/>
      <c r="Y48" s="194"/>
      <c r="Z48" s="194"/>
      <c r="AA48" s="194"/>
      <c r="AB48" s="733" t="s">
        <v>438</v>
      </c>
      <c r="AC48" s="733"/>
      <c r="AD48" s="733"/>
      <c r="AE48" s="733"/>
      <c r="AF48" s="194"/>
      <c r="AG48" s="194"/>
      <c r="AH48" s="194"/>
      <c r="AI48" s="194"/>
      <c r="AJ48" s="194"/>
      <c r="AK48" s="245"/>
      <c r="AL48" s="246"/>
      <c r="AM48" s="246"/>
      <c r="AN48" s="194"/>
      <c r="AO48" s="194"/>
      <c r="AP48" s="194"/>
      <c r="AQ48" s="194"/>
      <c r="AR48" s="194"/>
      <c r="AS48" s="194"/>
      <c r="AT48" s="194"/>
      <c r="AU48" s="194"/>
      <c r="AV48" s="194"/>
      <c r="AW48" s="194"/>
    </row>
    <row r="49" spans="3:58" ht="20.25" customHeight="1">
      <c r="C49" s="194" t="s">
        <v>460</v>
      </c>
      <c r="D49" s="194"/>
      <c r="E49" s="194"/>
      <c r="F49" s="194"/>
      <c r="G49" s="194"/>
      <c r="H49" s="194"/>
      <c r="I49" s="194"/>
      <c r="J49" s="194"/>
      <c r="K49" s="194"/>
      <c r="L49" s="194"/>
      <c r="M49" s="194"/>
      <c r="N49" s="194"/>
      <c r="O49" s="194"/>
      <c r="P49" s="194"/>
      <c r="Q49" s="194"/>
      <c r="R49" s="754">
        <f>AE39</f>
        <v>0</v>
      </c>
      <c r="S49" s="755"/>
      <c r="T49" s="755"/>
      <c r="U49" s="756"/>
      <c r="V49" s="244" t="s">
        <v>632</v>
      </c>
      <c r="W49" s="757">
        <f>AB44</f>
        <v>0</v>
      </c>
      <c r="X49" s="758"/>
      <c r="Y49" s="758"/>
      <c r="Z49" s="759"/>
      <c r="AA49" s="244" t="s">
        <v>630</v>
      </c>
      <c r="AB49" s="760">
        <f>ROUNDDOWN(R49+W49,1)</f>
        <v>0</v>
      </c>
      <c r="AC49" s="761"/>
      <c r="AD49" s="761"/>
      <c r="AE49" s="762"/>
      <c r="AF49" s="194"/>
      <c r="AG49" s="194"/>
      <c r="AH49" s="194"/>
      <c r="AI49" s="194"/>
      <c r="AJ49" s="194"/>
      <c r="AK49" s="245"/>
      <c r="AL49" s="246"/>
      <c r="AM49" s="246"/>
      <c r="AN49" s="194"/>
      <c r="AO49" s="194"/>
      <c r="AP49" s="194"/>
      <c r="AQ49" s="194"/>
      <c r="AR49" s="194"/>
      <c r="AS49" s="194"/>
      <c r="AT49" s="194"/>
      <c r="AU49" s="194"/>
      <c r="AV49" s="194"/>
      <c r="AW49" s="194"/>
    </row>
    <row r="50" spans="3:58" ht="20.25" customHeight="1">
      <c r="C50" s="194" t="s">
        <v>462</v>
      </c>
      <c r="D50" s="239"/>
      <c r="E50" s="239"/>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200"/>
      <c r="AD50" s="194"/>
      <c r="AE50" s="194"/>
      <c r="AF50" s="194"/>
      <c r="AG50" s="194"/>
      <c r="AH50" s="194"/>
      <c r="AI50" s="194"/>
      <c r="AJ50" s="194"/>
      <c r="AK50" s="245"/>
      <c r="AL50" s="246"/>
      <c r="AM50" s="246"/>
      <c r="AN50" s="194"/>
      <c r="AO50" s="194"/>
      <c r="AP50" s="194"/>
      <c r="AQ50" s="194"/>
      <c r="AR50" s="194"/>
      <c r="AS50" s="194"/>
      <c r="AT50" s="194"/>
      <c r="AU50" s="194"/>
      <c r="AV50" s="194"/>
      <c r="AW50" s="194"/>
    </row>
    <row r="51" spans="3:58" ht="20.25" customHeight="1">
      <c r="C51" s="203"/>
      <c r="D51" s="203"/>
      <c r="T51" s="203"/>
      <c r="AJ51" s="254"/>
      <c r="AK51" s="255"/>
      <c r="AL51" s="255"/>
      <c r="BE51" s="255"/>
    </row>
    <row r="52" spans="3:58" ht="20.25" customHeight="1">
      <c r="C52" s="203"/>
      <c r="D52" s="203"/>
      <c r="U52" s="203"/>
      <c r="AK52" s="254"/>
      <c r="AL52" s="255"/>
      <c r="AM52" s="255"/>
      <c r="BF52" s="255"/>
    </row>
    <row r="53" spans="3:58" ht="20.25" customHeight="1">
      <c r="D53" s="203"/>
      <c r="U53" s="203"/>
      <c r="AK53" s="254"/>
      <c r="AL53" s="255"/>
      <c r="AM53" s="255"/>
      <c r="BF53" s="255"/>
    </row>
    <row r="54" spans="3:58" ht="20.25" customHeight="1">
      <c r="C54" s="203"/>
      <c r="D54" s="203"/>
      <c r="U54" s="203"/>
      <c r="AK54" s="254"/>
      <c r="AL54" s="255"/>
      <c r="AM54" s="255"/>
      <c r="BF54" s="255"/>
    </row>
    <row r="55" spans="3:58" ht="20.25" customHeight="1">
      <c r="C55" s="254"/>
      <c r="D55" s="254"/>
      <c r="E55" s="254"/>
      <c r="F55" s="254"/>
      <c r="G55" s="254"/>
      <c r="H55" s="254"/>
      <c r="I55" s="254"/>
      <c r="J55" s="254"/>
      <c r="K55" s="254"/>
      <c r="L55" s="254"/>
      <c r="M55" s="254"/>
      <c r="N55" s="254"/>
      <c r="O55" s="254"/>
      <c r="P55" s="254"/>
      <c r="Q55" s="254"/>
      <c r="R55" s="254"/>
      <c r="S55" s="254"/>
      <c r="T55" s="254"/>
      <c r="U55" s="255"/>
      <c r="V55" s="255"/>
      <c r="W55" s="254"/>
      <c r="X55" s="254"/>
      <c r="Y55" s="254"/>
      <c r="Z55" s="254"/>
      <c r="AA55" s="254"/>
      <c r="AB55" s="254"/>
      <c r="AC55" s="254"/>
      <c r="AD55" s="254"/>
      <c r="AE55" s="254"/>
      <c r="AF55" s="254"/>
      <c r="AG55" s="254"/>
      <c r="AH55" s="254"/>
      <c r="AI55" s="254"/>
      <c r="AJ55" s="254"/>
      <c r="AK55" s="254"/>
      <c r="AL55" s="255"/>
      <c r="AM55" s="255"/>
      <c r="BF55" s="255"/>
    </row>
    <row r="56" spans="3:58" ht="20.25" customHeight="1">
      <c r="C56" s="254"/>
      <c r="D56" s="254"/>
      <c r="E56" s="254"/>
      <c r="F56" s="254"/>
      <c r="G56" s="254"/>
      <c r="H56" s="254"/>
      <c r="I56" s="254"/>
      <c r="J56" s="254"/>
      <c r="K56" s="254"/>
      <c r="L56" s="254"/>
      <c r="M56" s="254"/>
      <c r="N56" s="254"/>
      <c r="O56" s="254"/>
      <c r="P56" s="254"/>
      <c r="Q56" s="254"/>
      <c r="R56" s="254"/>
      <c r="S56" s="254"/>
      <c r="T56" s="254"/>
      <c r="U56" s="255"/>
      <c r="V56" s="255"/>
      <c r="W56" s="254"/>
      <c r="X56" s="254"/>
      <c r="Y56" s="254"/>
      <c r="Z56" s="254"/>
      <c r="AA56" s="254"/>
      <c r="AB56" s="254"/>
      <c r="AC56" s="254"/>
      <c r="AD56" s="254"/>
      <c r="AE56" s="254"/>
      <c r="AF56" s="254"/>
      <c r="AG56" s="254"/>
      <c r="AH56" s="254"/>
      <c r="AI56" s="254"/>
      <c r="AJ56" s="254"/>
      <c r="AK56" s="254"/>
      <c r="AL56" s="255"/>
      <c r="AM56" s="255"/>
      <c r="BF56" s="255"/>
    </row>
  </sheetData>
  <sheetProtection insertRows="0"/>
  <mergeCells count="258">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R36:S36"/>
    <mergeCell ref="T36:U36"/>
    <mergeCell ref="V36:W36"/>
    <mergeCell ref="AA35:AB35"/>
    <mergeCell ref="AE35:AF35"/>
    <mergeCell ref="AI35:AJ35"/>
    <mergeCell ref="AK35:AN35"/>
    <mergeCell ref="AQ35:AT35"/>
    <mergeCell ref="C36:E36"/>
    <mergeCell ref="F36:G36"/>
    <mergeCell ref="H36:I36"/>
    <mergeCell ref="J36:K36"/>
    <mergeCell ref="L36:M36"/>
    <mergeCell ref="AI36:AJ36"/>
    <mergeCell ref="AK36:AN36"/>
    <mergeCell ref="AQ36:AR36"/>
    <mergeCell ref="AS36:AT36"/>
    <mergeCell ref="Y36:Z36"/>
    <mergeCell ref="AA36:AB36"/>
    <mergeCell ref="AE36:AF36"/>
    <mergeCell ref="C35:E35"/>
    <mergeCell ref="F35:G35"/>
    <mergeCell ref="H35:I35"/>
    <mergeCell ref="J35:K35"/>
    <mergeCell ref="L35:M35"/>
    <mergeCell ref="R35:S35"/>
    <mergeCell ref="T35:U35"/>
    <mergeCell ref="V35:W35"/>
    <mergeCell ref="Y35:Z35"/>
    <mergeCell ref="AS33:AT33"/>
    <mergeCell ref="C34:E34"/>
    <mergeCell ref="F34:G34"/>
    <mergeCell ref="H34:I34"/>
    <mergeCell ref="J34:K34"/>
    <mergeCell ref="L34:M34"/>
    <mergeCell ref="T34:U34"/>
    <mergeCell ref="V34:W34"/>
    <mergeCell ref="Y34:Z34"/>
    <mergeCell ref="AA34:AB34"/>
    <mergeCell ref="L33:M33"/>
    <mergeCell ref="R33:S34"/>
    <mergeCell ref="T33:W33"/>
    <mergeCell ref="Y33:AB33"/>
    <mergeCell ref="AI33:AJ33"/>
    <mergeCell ref="AK33:AN33"/>
    <mergeCell ref="AI34:AJ34"/>
    <mergeCell ref="AK34:AN34"/>
    <mergeCell ref="AS34:AT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3"/>
  <conditionalFormatting sqref="C44:D44">
    <cfRule type="expression" dxfId="16" priority="4">
      <formula>INDIRECT(ADDRESS(ROW(),COLUMN()))=TRUNC(INDIRECT(ADDRESS(ROW(),COLUMN())))</formula>
    </cfRule>
  </conditionalFormatting>
  <conditionalFormatting sqref="F35:M38">
    <cfRule type="expression" dxfId="15" priority="6">
      <formula>INDIRECT(ADDRESS(ROW(),COLUMN()))=TRUNC(INDIRECT(ADDRESS(ROW(),COLUMN())))</formula>
    </cfRule>
  </conditionalFormatting>
  <conditionalFormatting sqref="L40:M40">
    <cfRule type="expression" dxfId="14" priority="5">
      <formula>INDIRECT(ADDRESS(ROW(),COLUMN()))=TRUNC(INDIRECT(ADDRESS(ROW(),COLUMN())))</formula>
    </cfRule>
  </conditionalFormatting>
  <conditionalFormatting sqref="R44:U44">
    <cfRule type="expression" dxfId="13" priority="3">
      <formula>INDIRECT(ADDRESS(ROW(),COLUMN()))=TRUNC(INDIRECT(ADDRESS(ROW(),COLUMN())))</formula>
    </cfRule>
  </conditionalFormatting>
  <conditionalFormatting sqref="R49:U49">
    <cfRule type="expression" dxfId="12" priority="2">
      <formula>INDIRECT(ADDRESS(ROW(),COLUMN()))=TRUNC(INDIRECT(ADDRESS(ROW(),COLUMN())))</formula>
    </cfRule>
  </conditionalFormatting>
  <conditionalFormatting sqref="AU13:AX30">
    <cfRule type="expression" dxfId="11" priority="1">
      <formula>INDIRECT(ADDRESS(ROW(),COLUMN()))=TRUNC(INDIRECT(ADDRESS(ROW(),COLUMN())))</formula>
    </cfRule>
  </conditionalFormatting>
  <dataValidations count="9">
    <dataValidation type="list" allowBlank="1" showInputMessage="1" showErrorMessage="1" sqref="AZ4" xr:uid="{00000000-0002-0000-0100-000000000000}">
      <formula1>"予定,実績,予定・実績"</formula1>
    </dataValidation>
    <dataValidation type="list" errorStyle="warning" allowBlank="1" showInputMessage="1" error="リストにない場合のみ、入力してください。" sqref="G13:K30" xr:uid="{00000000-0002-0000-0100-000001000000}">
      <formula1>INDIRECT(C13)</formula1>
    </dataValidation>
    <dataValidation type="list" allowBlank="1" showInputMessage="1" sqref="E13:F30" xr:uid="{00000000-0002-0000-0100-000002000000}">
      <formula1>"A, B, C, D"</formula1>
    </dataValidation>
    <dataValidation type="list" allowBlank="1" showInputMessage="1" sqref="C13:D30" xr:uid="{00000000-0002-0000-0100-000003000000}">
      <formula1>職種</formula1>
    </dataValidation>
    <dataValidation type="list" allowBlank="1" showInputMessage="1" showErrorMessage="1" sqref="AZ3" xr:uid="{00000000-0002-0000-0100-000004000000}">
      <formula1>"４週,暦月"</formula1>
    </dataValidation>
    <dataValidation type="list" allowBlank="1" showInputMessage="1" showErrorMessage="1" sqref="Y41:Z41" xr:uid="{00000000-0002-0000-0100-000005000000}">
      <formula1>"週,暦月"</formula1>
    </dataValidation>
    <dataValidation type="decimal" allowBlank="1" showInputMessage="1" showErrorMessage="1" error="入力可能範囲　32～40" sqref="AV5" xr:uid="{00000000-0002-0000-0100-000006000000}">
      <formula1>32</formula1>
      <formula2>40</formula2>
    </dataValidation>
    <dataValidation type="list" allowBlank="1" showInputMessage="1" showErrorMessage="1" sqref="F44" xr:uid="{00000000-0002-0000-0100-000007000000}">
      <formula1>"40,50"</formula1>
    </dataValidation>
    <dataValidation type="list" allowBlank="1" showInputMessage="1" sqref="AM1:BA1" xr:uid="{00000000-0002-0000-0100-000008000000}">
      <formula1>サービス種別</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F138"/>
  <sheetViews>
    <sheetView showGridLines="0" zoomScale="55" zoomScaleNormal="55" zoomScaleSheetLayoutView="75" workbookViewId="0">
      <selection activeCell="U3" sqref="U3"/>
    </sheetView>
  </sheetViews>
  <sheetFormatPr defaultColWidth="5.1796875" defaultRowHeight="20.25" customHeight="1"/>
  <cols>
    <col min="1" max="1" width="1.54296875" style="202" customWidth="1"/>
    <col min="2" max="56" width="6.453125" style="202" customWidth="1"/>
    <col min="57" max="16384" width="5.1796875" style="202"/>
  </cols>
  <sheetData>
    <row r="1" spans="2:57" s="171" customFormat="1" ht="20.25" customHeight="1">
      <c r="C1" s="172" t="s">
        <v>577</v>
      </c>
      <c r="D1" s="172"/>
      <c r="G1" s="173" t="s">
        <v>615</v>
      </c>
      <c r="J1" s="172"/>
      <c r="K1" s="172"/>
      <c r="L1" s="172"/>
      <c r="M1" s="172"/>
      <c r="AK1" s="174" t="s">
        <v>394</v>
      </c>
      <c r="AL1" s="174" t="s">
        <v>579</v>
      </c>
      <c r="AM1" s="646" t="s">
        <v>395</v>
      </c>
      <c r="AN1" s="646"/>
      <c r="AO1" s="646"/>
      <c r="AP1" s="646"/>
      <c r="AQ1" s="646"/>
      <c r="AR1" s="646"/>
      <c r="AS1" s="646"/>
      <c r="AT1" s="646"/>
      <c r="AU1" s="646"/>
      <c r="AV1" s="646"/>
      <c r="AW1" s="646"/>
      <c r="AX1" s="646"/>
      <c r="AY1" s="646"/>
      <c r="AZ1" s="646"/>
      <c r="BA1" s="646"/>
      <c r="BB1" s="175" t="s">
        <v>580</v>
      </c>
    </row>
    <row r="2" spans="2:57" s="177" customFormat="1" ht="20.25" customHeight="1">
      <c r="D2" s="173"/>
      <c r="H2" s="173"/>
      <c r="I2" s="174"/>
      <c r="J2" s="174"/>
      <c r="K2" s="174"/>
      <c r="L2" s="174"/>
      <c r="M2" s="174"/>
      <c r="T2" s="174" t="s">
        <v>396</v>
      </c>
      <c r="U2" s="647">
        <v>7</v>
      </c>
      <c r="V2" s="647"/>
      <c r="W2" s="174" t="s">
        <v>616</v>
      </c>
      <c r="X2" s="648">
        <f>IF(U2=0,"",YEAR(DATE(2018+U2,1,1)))</f>
        <v>2025</v>
      </c>
      <c r="Y2" s="648"/>
      <c r="Z2" s="177" t="s">
        <v>581</v>
      </c>
      <c r="AA2" s="177" t="s">
        <v>397</v>
      </c>
      <c r="AB2" s="647">
        <v>4</v>
      </c>
      <c r="AC2" s="647"/>
      <c r="AD2" s="177" t="s">
        <v>398</v>
      </c>
      <c r="AJ2" s="175"/>
      <c r="AK2" s="174" t="s">
        <v>399</v>
      </c>
      <c r="AL2" s="174" t="s">
        <v>618</v>
      </c>
      <c r="AM2" s="647"/>
      <c r="AN2" s="647"/>
      <c r="AO2" s="647"/>
      <c r="AP2" s="647"/>
      <c r="AQ2" s="647"/>
      <c r="AR2" s="647"/>
      <c r="AS2" s="647"/>
      <c r="AT2" s="647"/>
      <c r="AU2" s="647"/>
      <c r="AV2" s="647"/>
      <c r="AW2" s="647"/>
      <c r="AX2" s="647"/>
      <c r="AY2" s="647"/>
      <c r="AZ2" s="647"/>
      <c r="BA2" s="647"/>
      <c r="BB2" s="175" t="s">
        <v>583</v>
      </c>
      <c r="BC2" s="174"/>
      <c r="BD2" s="174"/>
      <c r="BE2" s="174"/>
    </row>
    <row r="3" spans="2:57" s="177" customFormat="1" ht="20.25" customHeight="1">
      <c r="D3" s="173"/>
      <c r="H3" s="173"/>
      <c r="I3" s="174"/>
      <c r="J3" s="174"/>
      <c r="K3" s="174"/>
      <c r="L3" s="174"/>
      <c r="M3" s="174"/>
      <c r="T3" s="180"/>
      <c r="U3" s="181"/>
      <c r="V3" s="181"/>
      <c r="W3" s="182"/>
      <c r="X3" s="181"/>
      <c r="Y3" s="181"/>
      <c r="Z3" s="183"/>
      <c r="AA3" s="183"/>
      <c r="AB3" s="181"/>
      <c r="AC3" s="181"/>
      <c r="AD3" s="184"/>
      <c r="AJ3" s="175"/>
      <c r="AK3" s="174"/>
      <c r="AL3" s="174"/>
      <c r="AM3" s="185"/>
      <c r="AN3" s="185"/>
      <c r="AO3" s="185"/>
      <c r="AP3" s="185"/>
      <c r="AQ3" s="185"/>
      <c r="AR3" s="185"/>
      <c r="AS3" s="185"/>
      <c r="AT3" s="185"/>
      <c r="AU3" s="185"/>
      <c r="AV3" s="185"/>
      <c r="AW3" s="185"/>
      <c r="AX3" s="185"/>
      <c r="AY3" s="186" t="s">
        <v>584</v>
      </c>
      <c r="AZ3" s="649" t="s">
        <v>585</v>
      </c>
      <c r="BA3" s="649"/>
      <c r="BB3" s="649"/>
      <c r="BC3" s="649"/>
      <c r="BD3" s="174"/>
      <c r="BE3" s="174"/>
    </row>
    <row r="4" spans="2:57" s="177" customFormat="1" ht="20.25" customHeight="1">
      <c r="B4" s="187"/>
      <c r="C4" s="187"/>
      <c r="D4" s="187"/>
      <c r="E4" s="187"/>
      <c r="F4" s="187"/>
      <c r="G4" s="187"/>
      <c r="H4" s="187"/>
      <c r="I4" s="187"/>
      <c r="J4" s="188"/>
      <c r="K4" s="189"/>
      <c r="L4" s="189"/>
      <c r="M4" s="189"/>
      <c r="N4" s="189"/>
      <c r="O4" s="189"/>
      <c r="P4" s="190"/>
      <c r="Q4" s="189"/>
      <c r="R4" s="189"/>
      <c r="Z4" s="183"/>
      <c r="AA4" s="183"/>
      <c r="AB4" s="181"/>
      <c r="AC4" s="181"/>
      <c r="AD4" s="184"/>
      <c r="AJ4" s="175"/>
      <c r="AK4" s="174"/>
      <c r="AL4" s="174"/>
      <c r="AM4" s="185"/>
      <c r="AN4" s="185"/>
      <c r="AO4" s="185"/>
      <c r="AP4" s="185"/>
      <c r="AQ4" s="185"/>
      <c r="AR4" s="185"/>
      <c r="AS4" s="185"/>
      <c r="AT4" s="185"/>
      <c r="AU4" s="185"/>
      <c r="AV4" s="185"/>
      <c r="AW4" s="185"/>
      <c r="AX4" s="185"/>
      <c r="AY4" s="186" t="s">
        <v>633</v>
      </c>
      <c r="AZ4" s="649" t="s">
        <v>587</v>
      </c>
      <c r="BA4" s="649"/>
      <c r="BB4" s="649"/>
      <c r="BC4" s="649"/>
      <c r="BD4" s="174"/>
      <c r="BE4" s="174"/>
    </row>
    <row r="5" spans="2:57" s="177" customFormat="1" ht="20.25" customHeight="1">
      <c r="B5" s="191"/>
      <c r="C5" s="191"/>
      <c r="D5" s="191"/>
      <c r="E5" s="191"/>
      <c r="F5" s="191"/>
      <c r="G5" s="191"/>
      <c r="H5" s="191"/>
      <c r="I5" s="191"/>
      <c r="J5" s="189"/>
      <c r="K5" s="192"/>
      <c r="L5" s="193"/>
      <c r="M5" s="193"/>
      <c r="N5" s="193"/>
      <c r="O5" s="193"/>
      <c r="P5" s="191"/>
      <c r="Q5" s="187"/>
      <c r="R5" s="187"/>
      <c r="S5" s="171"/>
      <c r="Z5" s="183"/>
      <c r="AA5" s="183"/>
      <c r="AB5" s="181"/>
      <c r="AC5" s="181"/>
      <c r="AD5" s="171"/>
      <c r="AE5" s="171"/>
      <c r="AF5" s="171"/>
      <c r="AG5" s="171"/>
      <c r="AJ5" s="171" t="s">
        <v>401</v>
      </c>
      <c r="AK5" s="171"/>
      <c r="AL5" s="171"/>
      <c r="AM5" s="171"/>
      <c r="AN5" s="171"/>
      <c r="AO5" s="171"/>
      <c r="AP5" s="171"/>
      <c r="AQ5" s="171"/>
      <c r="AR5" s="187"/>
      <c r="AS5" s="187"/>
      <c r="AT5" s="194"/>
      <c r="AU5" s="171"/>
      <c r="AV5" s="663">
        <v>40</v>
      </c>
      <c r="AW5" s="664"/>
      <c r="AX5" s="194" t="s">
        <v>402</v>
      </c>
      <c r="AY5" s="171"/>
      <c r="AZ5" s="663">
        <v>160</v>
      </c>
      <c r="BA5" s="664"/>
      <c r="BB5" s="194" t="s">
        <v>403</v>
      </c>
      <c r="BC5" s="171"/>
      <c r="BE5" s="174"/>
    </row>
    <row r="6" spans="2:57" s="177" customFormat="1" ht="20.25" customHeight="1">
      <c r="B6" s="191"/>
      <c r="C6" s="191"/>
      <c r="D6" s="191"/>
      <c r="E6" s="191"/>
      <c r="F6" s="191"/>
      <c r="G6" s="191"/>
      <c r="H6" s="191"/>
      <c r="I6" s="191"/>
      <c r="J6" s="191"/>
      <c r="K6" s="195"/>
      <c r="L6" s="195"/>
      <c r="M6" s="195"/>
      <c r="N6" s="191"/>
      <c r="O6" s="196"/>
      <c r="P6" s="197"/>
      <c r="Q6" s="197"/>
      <c r="R6" s="198"/>
      <c r="S6" s="199"/>
      <c r="Z6" s="183"/>
      <c r="AA6" s="183"/>
      <c r="AB6" s="181"/>
      <c r="AC6" s="181"/>
      <c r="AD6" s="194"/>
      <c r="AE6" s="171"/>
      <c r="AF6" s="171"/>
      <c r="AG6" s="171"/>
      <c r="AL6" s="171"/>
      <c r="AM6" s="171"/>
      <c r="AN6" s="200"/>
      <c r="AO6" s="201"/>
      <c r="AP6" s="201"/>
      <c r="AQ6" s="199"/>
      <c r="AR6" s="199"/>
      <c r="AS6" s="199"/>
      <c r="AT6" s="199"/>
      <c r="AU6" s="199"/>
      <c r="AV6" s="199"/>
      <c r="AW6" s="171" t="s">
        <v>404</v>
      </c>
      <c r="AX6" s="171"/>
      <c r="AY6" s="171"/>
      <c r="AZ6" s="665">
        <f>DAY(EOMONTH(DATE(X2,AB2,1),0))</f>
        <v>30</v>
      </c>
      <c r="BA6" s="666"/>
      <c r="BB6" s="194" t="s">
        <v>400</v>
      </c>
      <c r="BE6" s="174"/>
    </row>
    <row r="7" spans="2:57" ht="20.25" customHeight="1" thickBot="1">
      <c r="C7" s="203"/>
      <c r="D7" s="203"/>
      <c r="S7" s="203"/>
      <c r="AJ7" s="203"/>
      <c r="BC7" s="204"/>
      <c r="BD7" s="204"/>
      <c r="BE7" s="204"/>
    </row>
    <row r="8" spans="2:57" ht="20.25" customHeight="1" thickBot="1">
      <c r="B8" s="629" t="s">
        <v>634</v>
      </c>
      <c r="C8" s="632" t="s">
        <v>635</v>
      </c>
      <c r="D8" s="633"/>
      <c r="E8" s="638" t="s">
        <v>636</v>
      </c>
      <c r="F8" s="633"/>
      <c r="G8" s="638" t="s">
        <v>405</v>
      </c>
      <c r="H8" s="632"/>
      <c r="I8" s="632"/>
      <c r="J8" s="632"/>
      <c r="K8" s="633"/>
      <c r="L8" s="638" t="s">
        <v>637</v>
      </c>
      <c r="M8" s="632"/>
      <c r="N8" s="632"/>
      <c r="O8" s="641"/>
      <c r="P8" s="644" t="s">
        <v>638</v>
      </c>
      <c r="Q8" s="645"/>
      <c r="R8" s="645"/>
      <c r="S8" s="645"/>
      <c r="T8" s="645"/>
      <c r="U8" s="645"/>
      <c r="V8" s="645"/>
      <c r="W8" s="645"/>
      <c r="X8" s="645"/>
      <c r="Y8" s="645"/>
      <c r="Z8" s="645"/>
      <c r="AA8" s="645"/>
      <c r="AB8" s="645"/>
      <c r="AC8" s="645"/>
      <c r="AD8" s="645"/>
      <c r="AE8" s="645"/>
      <c r="AF8" s="645"/>
      <c r="AG8" s="645"/>
      <c r="AH8" s="645"/>
      <c r="AI8" s="645"/>
      <c r="AJ8" s="645"/>
      <c r="AK8" s="645"/>
      <c r="AL8" s="645"/>
      <c r="AM8" s="645"/>
      <c r="AN8" s="645"/>
      <c r="AO8" s="645"/>
      <c r="AP8" s="645"/>
      <c r="AQ8" s="645"/>
      <c r="AR8" s="645"/>
      <c r="AS8" s="645"/>
      <c r="AT8" s="645"/>
      <c r="AU8" s="650" t="str">
        <f>IF(AZ3="４週","(9)1～4週目の勤務時間数合計","(9)1か月の勤務時間数合計")</f>
        <v>(9)1～4週目の勤務時間数合計</v>
      </c>
      <c r="AV8" s="651"/>
      <c r="AW8" s="650" t="s">
        <v>406</v>
      </c>
      <c r="AX8" s="651"/>
      <c r="AY8" s="658" t="s">
        <v>593</v>
      </c>
      <c r="AZ8" s="658"/>
      <c r="BA8" s="658"/>
      <c r="BB8" s="658"/>
      <c r="BC8" s="658"/>
      <c r="BD8" s="658"/>
    </row>
    <row r="9" spans="2:57" ht="20.25" customHeight="1" thickBot="1">
      <c r="B9" s="630"/>
      <c r="C9" s="634"/>
      <c r="D9" s="635"/>
      <c r="E9" s="639"/>
      <c r="F9" s="635"/>
      <c r="G9" s="639"/>
      <c r="H9" s="634"/>
      <c r="I9" s="634"/>
      <c r="J9" s="634"/>
      <c r="K9" s="635"/>
      <c r="L9" s="639"/>
      <c r="M9" s="634"/>
      <c r="N9" s="634"/>
      <c r="O9" s="642"/>
      <c r="P9" s="660" t="s">
        <v>407</v>
      </c>
      <c r="Q9" s="661"/>
      <c r="R9" s="661"/>
      <c r="S9" s="661"/>
      <c r="T9" s="661"/>
      <c r="U9" s="661"/>
      <c r="V9" s="662"/>
      <c r="W9" s="660" t="s">
        <v>408</v>
      </c>
      <c r="X9" s="661"/>
      <c r="Y9" s="661"/>
      <c r="Z9" s="661"/>
      <c r="AA9" s="661"/>
      <c r="AB9" s="661"/>
      <c r="AC9" s="662"/>
      <c r="AD9" s="660" t="s">
        <v>409</v>
      </c>
      <c r="AE9" s="661"/>
      <c r="AF9" s="661"/>
      <c r="AG9" s="661"/>
      <c r="AH9" s="661"/>
      <c r="AI9" s="661"/>
      <c r="AJ9" s="662"/>
      <c r="AK9" s="660" t="s">
        <v>410</v>
      </c>
      <c r="AL9" s="661"/>
      <c r="AM9" s="661"/>
      <c r="AN9" s="661"/>
      <c r="AO9" s="661"/>
      <c r="AP9" s="661"/>
      <c r="AQ9" s="662"/>
      <c r="AR9" s="660" t="s">
        <v>411</v>
      </c>
      <c r="AS9" s="661"/>
      <c r="AT9" s="662"/>
      <c r="AU9" s="652"/>
      <c r="AV9" s="653"/>
      <c r="AW9" s="652"/>
      <c r="AX9" s="653"/>
      <c r="AY9" s="658"/>
      <c r="AZ9" s="658"/>
      <c r="BA9" s="658"/>
      <c r="BB9" s="658"/>
      <c r="BC9" s="658"/>
      <c r="BD9" s="658"/>
    </row>
    <row r="10" spans="2:57" ht="20.25" customHeight="1" thickBot="1">
      <c r="B10" s="630"/>
      <c r="C10" s="634"/>
      <c r="D10" s="635"/>
      <c r="E10" s="639"/>
      <c r="F10" s="635"/>
      <c r="G10" s="639"/>
      <c r="H10" s="634"/>
      <c r="I10" s="634"/>
      <c r="J10" s="634"/>
      <c r="K10" s="635"/>
      <c r="L10" s="639"/>
      <c r="M10" s="634"/>
      <c r="N10" s="634"/>
      <c r="O10" s="642"/>
      <c r="P10" s="207">
        <f>DAY(DATE($X$2,$AB$2,1))</f>
        <v>1</v>
      </c>
      <c r="Q10" s="208">
        <f>DAY(DATE($X$2,$AB$2,2))</f>
        <v>2</v>
      </c>
      <c r="R10" s="208">
        <f>DAY(DATE($X$2,$AB$2,3))</f>
        <v>3</v>
      </c>
      <c r="S10" s="208">
        <f>DAY(DATE($X$2,$AB$2,4))</f>
        <v>4</v>
      </c>
      <c r="T10" s="208">
        <f>DAY(DATE($X$2,$AB$2,5))</f>
        <v>5</v>
      </c>
      <c r="U10" s="208">
        <f>DAY(DATE($X$2,$AB$2,6))</f>
        <v>6</v>
      </c>
      <c r="V10" s="209">
        <f>DAY(DATE($X$2,$AB$2,7))</f>
        <v>7</v>
      </c>
      <c r="W10" s="207">
        <f>DAY(DATE($X$2,$AB$2,8))</f>
        <v>8</v>
      </c>
      <c r="X10" s="208">
        <f>DAY(DATE($X$2,$AB$2,9))</f>
        <v>9</v>
      </c>
      <c r="Y10" s="208">
        <f>DAY(DATE($X$2,$AB$2,10))</f>
        <v>10</v>
      </c>
      <c r="Z10" s="208">
        <f>DAY(DATE($X$2,$AB$2,11))</f>
        <v>11</v>
      </c>
      <c r="AA10" s="208">
        <f>DAY(DATE($X$2,$AB$2,12))</f>
        <v>12</v>
      </c>
      <c r="AB10" s="208">
        <f>DAY(DATE($X$2,$AB$2,13))</f>
        <v>13</v>
      </c>
      <c r="AC10" s="209">
        <f>DAY(DATE($X$2,$AB$2,14))</f>
        <v>14</v>
      </c>
      <c r="AD10" s="207">
        <f>DAY(DATE($X$2,$AB$2,15))</f>
        <v>15</v>
      </c>
      <c r="AE10" s="208">
        <f>DAY(DATE($X$2,$AB$2,16))</f>
        <v>16</v>
      </c>
      <c r="AF10" s="208">
        <f>DAY(DATE($X$2,$AB$2,17))</f>
        <v>17</v>
      </c>
      <c r="AG10" s="208">
        <f>DAY(DATE($X$2,$AB$2,18))</f>
        <v>18</v>
      </c>
      <c r="AH10" s="208">
        <f>DAY(DATE($X$2,$AB$2,19))</f>
        <v>19</v>
      </c>
      <c r="AI10" s="208">
        <f>DAY(DATE($X$2,$AB$2,20))</f>
        <v>20</v>
      </c>
      <c r="AJ10" s="209">
        <f>DAY(DATE($X$2,$AB$2,21))</f>
        <v>21</v>
      </c>
      <c r="AK10" s="207">
        <f>DAY(DATE($X$2,$AB$2,22))</f>
        <v>22</v>
      </c>
      <c r="AL10" s="208">
        <f>DAY(DATE($X$2,$AB$2,23))</f>
        <v>23</v>
      </c>
      <c r="AM10" s="208">
        <f>DAY(DATE($X$2,$AB$2,24))</f>
        <v>24</v>
      </c>
      <c r="AN10" s="208">
        <f>DAY(DATE($X$2,$AB$2,25))</f>
        <v>25</v>
      </c>
      <c r="AO10" s="208">
        <f>DAY(DATE($X$2,$AB$2,26))</f>
        <v>26</v>
      </c>
      <c r="AP10" s="208">
        <f>DAY(DATE($X$2,$AB$2,27))</f>
        <v>27</v>
      </c>
      <c r="AQ10" s="209">
        <f>DAY(DATE($X$2,$AB$2,28))</f>
        <v>28</v>
      </c>
      <c r="AR10" s="207" t="str">
        <f>IF(AZ3="暦月",IF(DAY(DATE($X$2,$AB$2,29))=29,29,""),"")</f>
        <v/>
      </c>
      <c r="AS10" s="208" t="str">
        <f>IF(AZ3="暦月",IF(DAY(DATE($X$2,$AB$2,30))=30,30,""),"")</f>
        <v/>
      </c>
      <c r="AT10" s="209" t="str">
        <f>IF(AZ3="暦月",IF(DAY(DATE($X$2,$AB$2,31))=31,31,""),"")</f>
        <v/>
      </c>
      <c r="AU10" s="652"/>
      <c r="AV10" s="653"/>
      <c r="AW10" s="652"/>
      <c r="AX10" s="653"/>
      <c r="AY10" s="658"/>
      <c r="AZ10" s="658"/>
      <c r="BA10" s="658"/>
      <c r="BB10" s="658"/>
      <c r="BC10" s="658"/>
      <c r="BD10" s="658"/>
    </row>
    <row r="11" spans="2:57" ht="20.25" hidden="1" customHeight="1" thickBot="1">
      <c r="B11" s="630"/>
      <c r="C11" s="634"/>
      <c r="D11" s="635"/>
      <c r="E11" s="639"/>
      <c r="F11" s="635"/>
      <c r="G11" s="639"/>
      <c r="H11" s="634"/>
      <c r="I11" s="634"/>
      <c r="J11" s="634"/>
      <c r="K11" s="635"/>
      <c r="L11" s="639"/>
      <c r="M11" s="634"/>
      <c r="N11" s="634"/>
      <c r="O11" s="642"/>
      <c r="P11" s="207">
        <f>WEEKDAY(DATE($X$2,$AB$2,1))</f>
        <v>3</v>
      </c>
      <c r="Q11" s="208">
        <f>WEEKDAY(DATE($X$2,$AB$2,2))</f>
        <v>4</v>
      </c>
      <c r="R11" s="208">
        <f>WEEKDAY(DATE($X$2,$AB$2,3))</f>
        <v>5</v>
      </c>
      <c r="S11" s="208">
        <f>WEEKDAY(DATE($X$2,$AB$2,4))</f>
        <v>6</v>
      </c>
      <c r="T11" s="208">
        <f>WEEKDAY(DATE($X$2,$AB$2,5))</f>
        <v>7</v>
      </c>
      <c r="U11" s="208">
        <f>WEEKDAY(DATE($X$2,$AB$2,6))</f>
        <v>1</v>
      </c>
      <c r="V11" s="209">
        <f>WEEKDAY(DATE($X$2,$AB$2,7))</f>
        <v>2</v>
      </c>
      <c r="W11" s="207">
        <f>WEEKDAY(DATE($X$2,$AB$2,8))</f>
        <v>3</v>
      </c>
      <c r="X11" s="208">
        <f>WEEKDAY(DATE($X$2,$AB$2,9))</f>
        <v>4</v>
      </c>
      <c r="Y11" s="208">
        <f>WEEKDAY(DATE($X$2,$AB$2,10))</f>
        <v>5</v>
      </c>
      <c r="Z11" s="208">
        <f>WEEKDAY(DATE($X$2,$AB$2,11))</f>
        <v>6</v>
      </c>
      <c r="AA11" s="208">
        <f>WEEKDAY(DATE($X$2,$AB$2,12))</f>
        <v>7</v>
      </c>
      <c r="AB11" s="208">
        <f>WEEKDAY(DATE($X$2,$AB$2,13))</f>
        <v>1</v>
      </c>
      <c r="AC11" s="209">
        <f>WEEKDAY(DATE($X$2,$AB$2,14))</f>
        <v>2</v>
      </c>
      <c r="AD11" s="207">
        <f>WEEKDAY(DATE($X$2,$AB$2,15))</f>
        <v>3</v>
      </c>
      <c r="AE11" s="208">
        <f>WEEKDAY(DATE($X$2,$AB$2,16))</f>
        <v>4</v>
      </c>
      <c r="AF11" s="208">
        <f>WEEKDAY(DATE($X$2,$AB$2,17))</f>
        <v>5</v>
      </c>
      <c r="AG11" s="208">
        <f>WEEKDAY(DATE($X$2,$AB$2,18))</f>
        <v>6</v>
      </c>
      <c r="AH11" s="208">
        <f>WEEKDAY(DATE($X$2,$AB$2,19))</f>
        <v>7</v>
      </c>
      <c r="AI11" s="208">
        <f>WEEKDAY(DATE($X$2,$AB$2,20))</f>
        <v>1</v>
      </c>
      <c r="AJ11" s="209">
        <f>WEEKDAY(DATE($X$2,$AB$2,21))</f>
        <v>2</v>
      </c>
      <c r="AK11" s="207">
        <f>WEEKDAY(DATE($X$2,$AB$2,22))</f>
        <v>3</v>
      </c>
      <c r="AL11" s="208">
        <f>WEEKDAY(DATE($X$2,$AB$2,23))</f>
        <v>4</v>
      </c>
      <c r="AM11" s="208">
        <f>WEEKDAY(DATE($X$2,$AB$2,24))</f>
        <v>5</v>
      </c>
      <c r="AN11" s="208">
        <f>WEEKDAY(DATE($X$2,$AB$2,25))</f>
        <v>6</v>
      </c>
      <c r="AO11" s="208">
        <f>WEEKDAY(DATE($X$2,$AB$2,26))</f>
        <v>7</v>
      </c>
      <c r="AP11" s="208">
        <f>WEEKDAY(DATE($X$2,$AB$2,27))</f>
        <v>1</v>
      </c>
      <c r="AQ11" s="209">
        <f>WEEKDAY(DATE($X$2,$AB$2,28))</f>
        <v>2</v>
      </c>
      <c r="AR11" s="207">
        <f>IF(AR10=29,WEEKDAY(DATE($X$2,$AB$2,29)),0)</f>
        <v>0</v>
      </c>
      <c r="AS11" s="208">
        <f>IF(AS10=30,WEEKDAY(DATE($X$2,$AB$2,30)),0)</f>
        <v>0</v>
      </c>
      <c r="AT11" s="209">
        <f>IF(AT10=31,WEEKDAY(DATE($X$2,$AB$2,31)),0)</f>
        <v>0</v>
      </c>
      <c r="AU11" s="654"/>
      <c r="AV11" s="655"/>
      <c r="AW11" s="654"/>
      <c r="AX11" s="655"/>
      <c r="AY11" s="659"/>
      <c r="AZ11" s="659"/>
      <c r="BA11" s="659"/>
      <c r="BB11" s="659"/>
      <c r="BC11" s="659"/>
      <c r="BD11" s="659"/>
    </row>
    <row r="12" spans="2:57" ht="20.25" customHeight="1" thickBot="1">
      <c r="B12" s="631"/>
      <c r="C12" s="636"/>
      <c r="D12" s="637"/>
      <c r="E12" s="640"/>
      <c r="F12" s="637"/>
      <c r="G12" s="640"/>
      <c r="H12" s="636"/>
      <c r="I12" s="636"/>
      <c r="J12" s="636"/>
      <c r="K12" s="637"/>
      <c r="L12" s="640"/>
      <c r="M12" s="636"/>
      <c r="N12" s="636"/>
      <c r="O12" s="643"/>
      <c r="P12" s="210" t="str">
        <f>IF(P11=1,"日",IF(P11=2,"月",IF(P11=3,"火",IF(P11=4,"水",IF(P11=5,"木",IF(P11=6,"金","土"))))))</f>
        <v>火</v>
      </c>
      <c r="Q12" s="211" t="str">
        <f t="shared" ref="Q12:AQ12" si="0">IF(Q11=1,"日",IF(Q11=2,"月",IF(Q11=3,"火",IF(Q11=4,"水",IF(Q11=5,"木",IF(Q11=6,"金","土"))))))</f>
        <v>水</v>
      </c>
      <c r="R12" s="211" t="str">
        <f t="shared" si="0"/>
        <v>木</v>
      </c>
      <c r="S12" s="211" t="str">
        <f t="shared" si="0"/>
        <v>金</v>
      </c>
      <c r="T12" s="211" t="str">
        <f t="shared" si="0"/>
        <v>土</v>
      </c>
      <c r="U12" s="211" t="str">
        <f t="shared" si="0"/>
        <v>日</v>
      </c>
      <c r="V12" s="212" t="str">
        <f t="shared" si="0"/>
        <v>月</v>
      </c>
      <c r="W12" s="210" t="str">
        <f t="shared" si="0"/>
        <v>火</v>
      </c>
      <c r="X12" s="211" t="str">
        <f t="shared" si="0"/>
        <v>水</v>
      </c>
      <c r="Y12" s="211" t="str">
        <f t="shared" si="0"/>
        <v>木</v>
      </c>
      <c r="Z12" s="211" t="str">
        <f t="shared" si="0"/>
        <v>金</v>
      </c>
      <c r="AA12" s="211" t="str">
        <f t="shared" si="0"/>
        <v>土</v>
      </c>
      <c r="AB12" s="211" t="str">
        <f t="shared" si="0"/>
        <v>日</v>
      </c>
      <c r="AC12" s="212" t="str">
        <f t="shared" si="0"/>
        <v>月</v>
      </c>
      <c r="AD12" s="210" t="str">
        <f t="shared" si="0"/>
        <v>火</v>
      </c>
      <c r="AE12" s="211" t="str">
        <f t="shared" si="0"/>
        <v>水</v>
      </c>
      <c r="AF12" s="211" t="str">
        <f t="shared" si="0"/>
        <v>木</v>
      </c>
      <c r="AG12" s="211" t="str">
        <f t="shared" si="0"/>
        <v>金</v>
      </c>
      <c r="AH12" s="211" t="str">
        <f t="shared" si="0"/>
        <v>土</v>
      </c>
      <c r="AI12" s="211" t="str">
        <f t="shared" si="0"/>
        <v>日</v>
      </c>
      <c r="AJ12" s="212" t="str">
        <f t="shared" si="0"/>
        <v>月</v>
      </c>
      <c r="AK12" s="210" t="str">
        <f t="shared" si="0"/>
        <v>火</v>
      </c>
      <c r="AL12" s="211" t="str">
        <f t="shared" si="0"/>
        <v>水</v>
      </c>
      <c r="AM12" s="211" t="str">
        <f t="shared" si="0"/>
        <v>木</v>
      </c>
      <c r="AN12" s="211" t="str">
        <f t="shared" si="0"/>
        <v>金</v>
      </c>
      <c r="AO12" s="211" t="str">
        <f t="shared" si="0"/>
        <v>土</v>
      </c>
      <c r="AP12" s="211" t="str">
        <f t="shared" si="0"/>
        <v>日</v>
      </c>
      <c r="AQ12" s="212" t="str">
        <f t="shared" si="0"/>
        <v>月</v>
      </c>
      <c r="AR12" s="211" t="str">
        <f>IF(AR11=1,"日",IF(AR11=2,"月",IF(AR11=3,"火",IF(AR11=4,"水",IF(AR11=5,"木",IF(AR11=6,"金",IF(AR11=0,"","土")))))))</f>
        <v/>
      </c>
      <c r="AS12" s="211" t="str">
        <f>IF(AS11=1,"日",IF(AS11=2,"月",IF(AS11=3,"火",IF(AS11=4,"水",IF(AS11=5,"木",IF(AS11=6,"金",IF(AS11=0,"","土")))))))</f>
        <v/>
      </c>
      <c r="AT12" s="211" t="str">
        <f>IF(AT11=1,"日",IF(AT11=2,"月",IF(AT11=3,"火",IF(AT11=4,"水",IF(AT11=5,"木",IF(AT11=6,"金",IF(AT11=0,"","土")))))))</f>
        <v/>
      </c>
      <c r="AU12" s="656"/>
      <c r="AV12" s="657"/>
      <c r="AW12" s="656"/>
      <c r="AX12" s="657"/>
      <c r="AY12" s="658"/>
      <c r="AZ12" s="658"/>
      <c r="BA12" s="658"/>
      <c r="BB12" s="658"/>
      <c r="BC12" s="658"/>
      <c r="BD12" s="658"/>
    </row>
    <row r="13" spans="2:57" ht="40" customHeight="1">
      <c r="B13" s="256">
        <v>1</v>
      </c>
      <c r="C13" s="687"/>
      <c r="D13" s="688"/>
      <c r="E13" s="689"/>
      <c r="F13" s="690"/>
      <c r="G13" s="691"/>
      <c r="H13" s="692"/>
      <c r="I13" s="692"/>
      <c r="J13" s="692"/>
      <c r="K13" s="693"/>
      <c r="L13" s="694"/>
      <c r="M13" s="695"/>
      <c r="N13" s="695"/>
      <c r="O13" s="696"/>
      <c r="P13" s="214"/>
      <c r="Q13" s="215"/>
      <c r="R13" s="215"/>
      <c r="S13" s="215"/>
      <c r="T13" s="215"/>
      <c r="U13" s="215"/>
      <c r="V13" s="216"/>
      <c r="W13" s="214"/>
      <c r="X13" s="215"/>
      <c r="Y13" s="215"/>
      <c r="Z13" s="215"/>
      <c r="AA13" s="215"/>
      <c r="AB13" s="215"/>
      <c r="AC13" s="216"/>
      <c r="AD13" s="214"/>
      <c r="AE13" s="215"/>
      <c r="AF13" s="215"/>
      <c r="AG13" s="215"/>
      <c r="AH13" s="215"/>
      <c r="AI13" s="215"/>
      <c r="AJ13" s="216"/>
      <c r="AK13" s="214"/>
      <c r="AL13" s="215"/>
      <c r="AM13" s="215"/>
      <c r="AN13" s="215"/>
      <c r="AO13" s="215"/>
      <c r="AP13" s="215"/>
      <c r="AQ13" s="216"/>
      <c r="AR13" s="214"/>
      <c r="AS13" s="215"/>
      <c r="AT13" s="216"/>
      <c r="AU13" s="697">
        <f>IF($AZ$3="４週",SUM(P13:AQ13),IF($AZ$3="暦月",SUM(P13:AT13),""))</f>
        <v>0</v>
      </c>
      <c r="AV13" s="698"/>
      <c r="AW13" s="699">
        <f t="shared" ref="AW13:AW76" si="1">IF($AZ$3="４週",AU13/4,IF($AZ$3="暦月",AU13/($AZ$6/7),""))</f>
        <v>0</v>
      </c>
      <c r="AX13" s="700"/>
      <c r="AY13" s="667"/>
      <c r="AZ13" s="668"/>
      <c r="BA13" s="668"/>
      <c r="BB13" s="668"/>
      <c r="BC13" s="668"/>
      <c r="BD13" s="669"/>
    </row>
    <row r="14" spans="2:57" ht="40" customHeight="1">
      <c r="B14" s="217">
        <f t="shared" ref="B14:B77" si="2">B13+1</f>
        <v>2</v>
      </c>
      <c r="C14" s="670"/>
      <c r="D14" s="671"/>
      <c r="E14" s="672"/>
      <c r="F14" s="673"/>
      <c r="G14" s="674"/>
      <c r="H14" s="675"/>
      <c r="I14" s="675"/>
      <c r="J14" s="675"/>
      <c r="K14" s="676"/>
      <c r="L14" s="677"/>
      <c r="M14" s="678"/>
      <c r="N14" s="678"/>
      <c r="O14" s="679"/>
      <c r="P14" s="218"/>
      <c r="Q14" s="219"/>
      <c r="R14" s="219"/>
      <c r="S14" s="219"/>
      <c r="T14" s="219"/>
      <c r="U14" s="219"/>
      <c r="V14" s="220"/>
      <c r="W14" s="218"/>
      <c r="X14" s="219"/>
      <c r="Y14" s="219"/>
      <c r="Z14" s="219"/>
      <c r="AA14" s="219"/>
      <c r="AB14" s="219"/>
      <c r="AC14" s="220"/>
      <c r="AD14" s="218"/>
      <c r="AE14" s="219"/>
      <c r="AF14" s="219"/>
      <c r="AG14" s="219"/>
      <c r="AH14" s="219"/>
      <c r="AI14" s="219"/>
      <c r="AJ14" s="220"/>
      <c r="AK14" s="218"/>
      <c r="AL14" s="219"/>
      <c r="AM14" s="219"/>
      <c r="AN14" s="219"/>
      <c r="AO14" s="219"/>
      <c r="AP14" s="219"/>
      <c r="AQ14" s="220"/>
      <c r="AR14" s="218"/>
      <c r="AS14" s="219"/>
      <c r="AT14" s="220"/>
      <c r="AU14" s="680">
        <f>IF($AZ$3="４週",SUM(P14:AQ14),IF($AZ$3="暦月",SUM(P14:AT14),""))</f>
        <v>0</v>
      </c>
      <c r="AV14" s="681"/>
      <c r="AW14" s="682">
        <f t="shared" si="1"/>
        <v>0</v>
      </c>
      <c r="AX14" s="683"/>
      <c r="AY14" s="684"/>
      <c r="AZ14" s="685"/>
      <c r="BA14" s="685"/>
      <c r="BB14" s="685"/>
      <c r="BC14" s="685"/>
      <c r="BD14" s="686"/>
    </row>
    <row r="15" spans="2:57" ht="40" customHeight="1">
      <c r="B15" s="217">
        <f t="shared" si="2"/>
        <v>3</v>
      </c>
      <c r="C15" s="670"/>
      <c r="D15" s="671"/>
      <c r="E15" s="672"/>
      <c r="F15" s="673"/>
      <c r="G15" s="674"/>
      <c r="H15" s="675"/>
      <c r="I15" s="675"/>
      <c r="J15" s="675"/>
      <c r="K15" s="676"/>
      <c r="L15" s="677"/>
      <c r="M15" s="678"/>
      <c r="N15" s="678"/>
      <c r="O15" s="679"/>
      <c r="P15" s="218"/>
      <c r="Q15" s="219"/>
      <c r="R15" s="219"/>
      <c r="S15" s="219"/>
      <c r="T15" s="219"/>
      <c r="U15" s="219"/>
      <c r="V15" s="220"/>
      <c r="W15" s="218"/>
      <c r="X15" s="219"/>
      <c r="Y15" s="219"/>
      <c r="Z15" s="219"/>
      <c r="AA15" s="219"/>
      <c r="AB15" s="219"/>
      <c r="AC15" s="220"/>
      <c r="AD15" s="218"/>
      <c r="AE15" s="219"/>
      <c r="AF15" s="219"/>
      <c r="AG15" s="219"/>
      <c r="AH15" s="219"/>
      <c r="AI15" s="219"/>
      <c r="AJ15" s="220"/>
      <c r="AK15" s="218"/>
      <c r="AL15" s="219"/>
      <c r="AM15" s="219"/>
      <c r="AN15" s="219"/>
      <c r="AO15" s="219"/>
      <c r="AP15" s="219"/>
      <c r="AQ15" s="220"/>
      <c r="AR15" s="218"/>
      <c r="AS15" s="219"/>
      <c r="AT15" s="220"/>
      <c r="AU15" s="680">
        <f>IF($AZ$3="４週",SUM(P15:AQ15),IF($AZ$3="暦月",SUM(P15:AT15),""))</f>
        <v>0</v>
      </c>
      <c r="AV15" s="681"/>
      <c r="AW15" s="682">
        <f t="shared" si="1"/>
        <v>0</v>
      </c>
      <c r="AX15" s="683"/>
      <c r="AY15" s="684"/>
      <c r="AZ15" s="685"/>
      <c r="BA15" s="685"/>
      <c r="BB15" s="685"/>
      <c r="BC15" s="685"/>
      <c r="BD15" s="686"/>
    </row>
    <row r="16" spans="2:57" ht="40" customHeight="1">
      <c r="B16" s="217">
        <f t="shared" si="2"/>
        <v>4</v>
      </c>
      <c r="C16" s="670"/>
      <c r="D16" s="671"/>
      <c r="E16" s="672"/>
      <c r="F16" s="673"/>
      <c r="G16" s="674"/>
      <c r="H16" s="675"/>
      <c r="I16" s="675"/>
      <c r="J16" s="675"/>
      <c r="K16" s="676"/>
      <c r="L16" s="677"/>
      <c r="M16" s="678"/>
      <c r="N16" s="678"/>
      <c r="O16" s="679"/>
      <c r="P16" s="218"/>
      <c r="Q16" s="219"/>
      <c r="R16" s="219"/>
      <c r="S16" s="219"/>
      <c r="T16" s="219"/>
      <c r="U16" s="219"/>
      <c r="V16" s="220"/>
      <c r="W16" s="218"/>
      <c r="X16" s="219"/>
      <c r="Y16" s="219"/>
      <c r="Z16" s="219"/>
      <c r="AA16" s="219"/>
      <c r="AB16" s="219"/>
      <c r="AC16" s="220"/>
      <c r="AD16" s="218"/>
      <c r="AE16" s="219"/>
      <c r="AF16" s="219"/>
      <c r="AG16" s="219"/>
      <c r="AH16" s="219"/>
      <c r="AI16" s="219"/>
      <c r="AJ16" s="220"/>
      <c r="AK16" s="218"/>
      <c r="AL16" s="219"/>
      <c r="AM16" s="219"/>
      <c r="AN16" s="219"/>
      <c r="AO16" s="219"/>
      <c r="AP16" s="219"/>
      <c r="AQ16" s="220"/>
      <c r="AR16" s="218"/>
      <c r="AS16" s="219"/>
      <c r="AT16" s="220"/>
      <c r="AU16" s="680">
        <f>IF($AZ$3="４週",SUM(P16:AQ16),IF($AZ$3="暦月",SUM(P16:AT16),""))</f>
        <v>0</v>
      </c>
      <c r="AV16" s="681"/>
      <c r="AW16" s="682">
        <f t="shared" si="1"/>
        <v>0</v>
      </c>
      <c r="AX16" s="683"/>
      <c r="AY16" s="684"/>
      <c r="AZ16" s="685"/>
      <c r="BA16" s="685"/>
      <c r="BB16" s="685"/>
      <c r="BC16" s="685"/>
      <c r="BD16" s="686"/>
    </row>
    <row r="17" spans="2:56" ht="40" customHeight="1">
      <c r="B17" s="217">
        <f t="shared" si="2"/>
        <v>5</v>
      </c>
      <c r="C17" s="670"/>
      <c r="D17" s="671"/>
      <c r="E17" s="672"/>
      <c r="F17" s="673"/>
      <c r="G17" s="674"/>
      <c r="H17" s="675"/>
      <c r="I17" s="675"/>
      <c r="J17" s="675"/>
      <c r="K17" s="676"/>
      <c r="L17" s="677"/>
      <c r="M17" s="678"/>
      <c r="N17" s="678"/>
      <c r="O17" s="679"/>
      <c r="P17" s="218"/>
      <c r="Q17" s="219"/>
      <c r="R17" s="219"/>
      <c r="S17" s="219"/>
      <c r="T17" s="219"/>
      <c r="U17" s="219"/>
      <c r="V17" s="220"/>
      <c r="W17" s="218"/>
      <c r="X17" s="219"/>
      <c r="Y17" s="219"/>
      <c r="Z17" s="219"/>
      <c r="AA17" s="219"/>
      <c r="AB17" s="219"/>
      <c r="AC17" s="220"/>
      <c r="AD17" s="218"/>
      <c r="AE17" s="219"/>
      <c r="AF17" s="219"/>
      <c r="AG17" s="219"/>
      <c r="AH17" s="219"/>
      <c r="AI17" s="219"/>
      <c r="AJ17" s="220"/>
      <c r="AK17" s="218"/>
      <c r="AL17" s="219"/>
      <c r="AM17" s="219"/>
      <c r="AN17" s="219"/>
      <c r="AO17" s="219"/>
      <c r="AP17" s="219"/>
      <c r="AQ17" s="220"/>
      <c r="AR17" s="218"/>
      <c r="AS17" s="219"/>
      <c r="AT17" s="220"/>
      <c r="AU17" s="680">
        <f t="shared" ref="AU17:AU112" si="3">IF($AZ$3="４週",SUM(P17:AQ17),IF($AZ$3="暦月",SUM(P17:AT17),""))</f>
        <v>0</v>
      </c>
      <c r="AV17" s="681"/>
      <c r="AW17" s="682">
        <f t="shared" si="1"/>
        <v>0</v>
      </c>
      <c r="AX17" s="683"/>
      <c r="AY17" s="684"/>
      <c r="AZ17" s="685"/>
      <c r="BA17" s="685"/>
      <c r="BB17" s="685"/>
      <c r="BC17" s="685"/>
      <c r="BD17" s="686"/>
    </row>
    <row r="18" spans="2:56" ht="40" customHeight="1">
      <c r="B18" s="217">
        <f t="shared" si="2"/>
        <v>6</v>
      </c>
      <c r="C18" s="670"/>
      <c r="D18" s="671"/>
      <c r="E18" s="672"/>
      <c r="F18" s="673"/>
      <c r="G18" s="674"/>
      <c r="H18" s="675"/>
      <c r="I18" s="675"/>
      <c r="J18" s="675"/>
      <c r="K18" s="676"/>
      <c r="L18" s="677"/>
      <c r="M18" s="678"/>
      <c r="N18" s="678"/>
      <c r="O18" s="679"/>
      <c r="P18" s="218"/>
      <c r="Q18" s="219"/>
      <c r="R18" s="219"/>
      <c r="S18" s="219"/>
      <c r="T18" s="219"/>
      <c r="U18" s="219"/>
      <c r="V18" s="220"/>
      <c r="W18" s="218"/>
      <c r="X18" s="219"/>
      <c r="Y18" s="219"/>
      <c r="Z18" s="219"/>
      <c r="AA18" s="219"/>
      <c r="AB18" s="219"/>
      <c r="AC18" s="220"/>
      <c r="AD18" s="218"/>
      <c r="AE18" s="219"/>
      <c r="AF18" s="219"/>
      <c r="AG18" s="219"/>
      <c r="AH18" s="219"/>
      <c r="AI18" s="219"/>
      <c r="AJ18" s="220"/>
      <c r="AK18" s="218"/>
      <c r="AL18" s="219"/>
      <c r="AM18" s="219"/>
      <c r="AN18" s="219"/>
      <c r="AO18" s="219"/>
      <c r="AP18" s="219"/>
      <c r="AQ18" s="220"/>
      <c r="AR18" s="218"/>
      <c r="AS18" s="219"/>
      <c r="AT18" s="220"/>
      <c r="AU18" s="680">
        <f t="shared" si="3"/>
        <v>0</v>
      </c>
      <c r="AV18" s="681"/>
      <c r="AW18" s="682">
        <f t="shared" si="1"/>
        <v>0</v>
      </c>
      <c r="AX18" s="683"/>
      <c r="AY18" s="684"/>
      <c r="AZ18" s="685"/>
      <c r="BA18" s="685"/>
      <c r="BB18" s="685"/>
      <c r="BC18" s="685"/>
      <c r="BD18" s="686"/>
    </row>
    <row r="19" spans="2:56" ht="40" customHeight="1">
      <c r="B19" s="217">
        <f t="shared" si="2"/>
        <v>7</v>
      </c>
      <c r="C19" s="670"/>
      <c r="D19" s="671"/>
      <c r="E19" s="672"/>
      <c r="F19" s="673"/>
      <c r="G19" s="674"/>
      <c r="H19" s="675"/>
      <c r="I19" s="675"/>
      <c r="J19" s="675"/>
      <c r="K19" s="676"/>
      <c r="L19" s="677"/>
      <c r="M19" s="678"/>
      <c r="N19" s="678"/>
      <c r="O19" s="679"/>
      <c r="P19" s="218"/>
      <c r="Q19" s="219"/>
      <c r="R19" s="219"/>
      <c r="S19" s="219"/>
      <c r="T19" s="219"/>
      <c r="U19" s="219"/>
      <c r="V19" s="220"/>
      <c r="W19" s="218"/>
      <c r="X19" s="219"/>
      <c r="Y19" s="219"/>
      <c r="Z19" s="219"/>
      <c r="AA19" s="219"/>
      <c r="AB19" s="219"/>
      <c r="AC19" s="220"/>
      <c r="AD19" s="218"/>
      <c r="AE19" s="219"/>
      <c r="AF19" s="219"/>
      <c r="AG19" s="219"/>
      <c r="AH19" s="219"/>
      <c r="AI19" s="219"/>
      <c r="AJ19" s="220"/>
      <c r="AK19" s="218"/>
      <c r="AL19" s="219"/>
      <c r="AM19" s="219"/>
      <c r="AN19" s="219"/>
      <c r="AO19" s="219"/>
      <c r="AP19" s="219"/>
      <c r="AQ19" s="220"/>
      <c r="AR19" s="218"/>
      <c r="AS19" s="219"/>
      <c r="AT19" s="220"/>
      <c r="AU19" s="680">
        <f>IF($AZ$3="４週",SUM(P19:AQ19),IF($AZ$3="暦月",SUM(P19:AT19),""))</f>
        <v>0</v>
      </c>
      <c r="AV19" s="681"/>
      <c r="AW19" s="682">
        <f t="shared" si="1"/>
        <v>0</v>
      </c>
      <c r="AX19" s="683"/>
      <c r="AY19" s="684"/>
      <c r="AZ19" s="685"/>
      <c r="BA19" s="685"/>
      <c r="BB19" s="685"/>
      <c r="BC19" s="685"/>
      <c r="BD19" s="686"/>
    </row>
    <row r="20" spans="2:56" ht="40" customHeight="1">
      <c r="B20" s="217">
        <f t="shared" si="2"/>
        <v>8</v>
      </c>
      <c r="C20" s="670"/>
      <c r="D20" s="671"/>
      <c r="E20" s="672"/>
      <c r="F20" s="673"/>
      <c r="G20" s="674"/>
      <c r="H20" s="675"/>
      <c r="I20" s="675"/>
      <c r="J20" s="675"/>
      <c r="K20" s="676"/>
      <c r="L20" s="677"/>
      <c r="M20" s="678"/>
      <c r="N20" s="678"/>
      <c r="O20" s="679"/>
      <c r="P20" s="218"/>
      <c r="Q20" s="219"/>
      <c r="R20" s="219"/>
      <c r="S20" s="219"/>
      <c r="T20" s="219"/>
      <c r="U20" s="219"/>
      <c r="V20" s="220"/>
      <c r="W20" s="218"/>
      <c r="X20" s="219"/>
      <c r="Y20" s="219"/>
      <c r="Z20" s="219"/>
      <c r="AA20" s="219"/>
      <c r="AB20" s="219"/>
      <c r="AC20" s="220"/>
      <c r="AD20" s="218"/>
      <c r="AE20" s="219"/>
      <c r="AF20" s="219"/>
      <c r="AG20" s="219"/>
      <c r="AH20" s="219"/>
      <c r="AI20" s="219"/>
      <c r="AJ20" s="220"/>
      <c r="AK20" s="218"/>
      <c r="AL20" s="219"/>
      <c r="AM20" s="219"/>
      <c r="AN20" s="219"/>
      <c r="AO20" s="219"/>
      <c r="AP20" s="219"/>
      <c r="AQ20" s="220"/>
      <c r="AR20" s="218"/>
      <c r="AS20" s="219"/>
      <c r="AT20" s="220"/>
      <c r="AU20" s="680">
        <f t="shared" si="3"/>
        <v>0</v>
      </c>
      <c r="AV20" s="681"/>
      <c r="AW20" s="682">
        <f t="shared" si="1"/>
        <v>0</v>
      </c>
      <c r="AX20" s="683"/>
      <c r="AY20" s="684"/>
      <c r="AZ20" s="685"/>
      <c r="BA20" s="685"/>
      <c r="BB20" s="685"/>
      <c r="BC20" s="685"/>
      <c r="BD20" s="686"/>
    </row>
    <row r="21" spans="2:56" ht="40" customHeight="1">
      <c r="B21" s="217">
        <f t="shared" si="2"/>
        <v>9</v>
      </c>
      <c r="C21" s="670"/>
      <c r="D21" s="671"/>
      <c r="E21" s="672"/>
      <c r="F21" s="673"/>
      <c r="G21" s="674"/>
      <c r="H21" s="675"/>
      <c r="I21" s="675"/>
      <c r="J21" s="675"/>
      <c r="K21" s="676"/>
      <c r="L21" s="677"/>
      <c r="M21" s="678"/>
      <c r="N21" s="678"/>
      <c r="O21" s="679"/>
      <c r="P21" s="218"/>
      <c r="Q21" s="219"/>
      <c r="R21" s="219"/>
      <c r="S21" s="219"/>
      <c r="T21" s="219"/>
      <c r="U21" s="219"/>
      <c r="V21" s="220"/>
      <c r="W21" s="218"/>
      <c r="X21" s="219"/>
      <c r="Y21" s="219"/>
      <c r="Z21" s="219"/>
      <c r="AA21" s="219"/>
      <c r="AB21" s="219"/>
      <c r="AC21" s="220"/>
      <c r="AD21" s="218"/>
      <c r="AE21" s="219"/>
      <c r="AF21" s="219"/>
      <c r="AG21" s="219"/>
      <c r="AH21" s="219"/>
      <c r="AI21" s="219"/>
      <c r="AJ21" s="220"/>
      <c r="AK21" s="218"/>
      <c r="AL21" s="219"/>
      <c r="AM21" s="219"/>
      <c r="AN21" s="219"/>
      <c r="AO21" s="219"/>
      <c r="AP21" s="219"/>
      <c r="AQ21" s="220"/>
      <c r="AR21" s="218"/>
      <c r="AS21" s="219"/>
      <c r="AT21" s="220"/>
      <c r="AU21" s="680">
        <f t="shared" si="3"/>
        <v>0</v>
      </c>
      <c r="AV21" s="681"/>
      <c r="AW21" s="682">
        <f t="shared" si="1"/>
        <v>0</v>
      </c>
      <c r="AX21" s="683"/>
      <c r="AY21" s="684"/>
      <c r="AZ21" s="685"/>
      <c r="BA21" s="685"/>
      <c r="BB21" s="685"/>
      <c r="BC21" s="685"/>
      <c r="BD21" s="686"/>
    </row>
    <row r="22" spans="2:56" ht="40" customHeight="1">
      <c r="B22" s="217">
        <f t="shared" si="2"/>
        <v>10</v>
      </c>
      <c r="C22" s="670"/>
      <c r="D22" s="671"/>
      <c r="E22" s="672"/>
      <c r="F22" s="673"/>
      <c r="G22" s="674"/>
      <c r="H22" s="675"/>
      <c r="I22" s="675"/>
      <c r="J22" s="675"/>
      <c r="K22" s="676"/>
      <c r="L22" s="677"/>
      <c r="M22" s="678"/>
      <c r="N22" s="678"/>
      <c r="O22" s="679"/>
      <c r="P22" s="218"/>
      <c r="Q22" s="219"/>
      <c r="R22" s="219"/>
      <c r="S22" s="219"/>
      <c r="T22" s="219"/>
      <c r="U22" s="219"/>
      <c r="V22" s="220"/>
      <c r="W22" s="218"/>
      <c r="X22" s="219"/>
      <c r="Y22" s="219"/>
      <c r="Z22" s="219"/>
      <c r="AA22" s="219"/>
      <c r="AB22" s="219"/>
      <c r="AC22" s="220"/>
      <c r="AD22" s="218"/>
      <c r="AE22" s="219"/>
      <c r="AF22" s="219"/>
      <c r="AG22" s="219"/>
      <c r="AH22" s="219"/>
      <c r="AI22" s="219"/>
      <c r="AJ22" s="220"/>
      <c r="AK22" s="218"/>
      <c r="AL22" s="219"/>
      <c r="AM22" s="219"/>
      <c r="AN22" s="219"/>
      <c r="AO22" s="219"/>
      <c r="AP22" s="219"/>
      <c r="AQ22" s="220"/>
      <c r="AR22" s="218"/>
      <c r="AS22" s="219"/>
      <c r="AT22" s="220"/>
      <c r="AU22" s="680">
        <f t="shared" si="3"/>
        <v>0</v>
      </c>
      <c r="AV22" s="681"/>
      <c r="AW22" s="682">
        <f t="shared" si="1"/>
        <v>0</v>
      </c>
      <c r="AX22" s="683"/>
      <c r="AY22" s="684"/>
      <c r="AZ22" s="685"/>
      <c r="BA22" s="685"/>
      <c r="BB22" s="685"/>
      <c r="BC22" s="685"/>
      <c r="BD22" s="686"/>
    </row>
    <row r="23" spans="2:56" ht="40" customHeight="1">
      <c r="B23" s="217">
        <f t="shared" si="2"/>
        <v>11</v>
      </c>
      <c r="C23" s="670"/>
      <c r="D23" s="671"/>
      <c r="E23" s="672"/>
      <c r="F23" s="673"/>
      <c r="G23" s="674"/>
      <c r="H23" s="675"/>
      <c r="I23" s="675"/>
      <c r="J23" s="675"/>
      <c r="K23" s="676"/>
      <c r="L23" s="677"/>
      <c r="M23" s="678"/>
      <c r="N23" s="678"/>
      <c r="O23" s="679"/>
      <c r="P23" s="218"/>
      <c r="Q23" s="219"/>
      <c r="R23" s="219"/>
      <c r="S23" s="219"/>
      <c r="T23" s="219"/>
      <c r="U23" s="219"/>
      <c r="V23" s="220"/>
      <c r="W23" s="218"/>
      <c r="X23" s="219"/>
      <c r="Y23" s="219"/>
      <c r="Z23" s="219"/>
      <c r="AA23" s="219"/>
      <c r="AB23" s="219"/>
      <c r="AC23" s="220"/>
      <c r="AD23" s="218"/>
      <c r="AE23" s="219"/>
      <c r="AF23" s="219"/>
      <c r="AG23" s="219"/>
      <c r="AH23" s="219"/>
      <c r="AI23" s="219"/>
      <c r="AJ23" s="220"/>
      <c r="AK23" s="218"/>
      <c r="AL23" s="219"/>
      <c r="AM23" s="219"/>
      <c r="AN23" s="219"/>
      <c r="AO23" s="219"/>
      <c r="AP23" s="219"/>
      <c r="AQ23" s="220"/>
      <c r="AR23" s="218"/>
      <c r="AS23" s="219"/>
      <c r="AT23" s="220"/>
      <c r="AU23" s="680">
        <f t="shared" si="3"/>
        <v>0</v>
      </c>
      <c r="AV23" s="681"/>
      <c r="AW23" s="682">
        <f t="shared" si="1"/>
        <v>0</v>
      </c>
      <c r="AX23" s="683"/>
      <c r="AY23" s="684"/>
      <c r="AZ23" s="685"/>
      <c r="BA23" s="685"/>
      <c r="BB23" s="685"/>
      <c r="BC23" s="685"/>
      <c r="BD23" s="686"/>
    </row>
    <row r="24" spans="2:56" ht="40" customHeight="1">
      <c r="B24" s="217">
        <f t="shared" si="2"/>
        <v>12</v>
      </c>
      <c r="C24" s="670"/>
      <c r="D24" s="671"/>
      <c r="E24" s="672"/>
      <c r="F24" s="673"/>
      <c r="G24" s="674"/>
      <c r="H24" s="675"/>
      <c r="I24" s="675"/>
      <c r="J24" s="675"/>
      <c r="K24" s="676"/>
      <c r="L24" s="677"/>
      <c r="M24" s="678"/>
      <c r="N24" s="678"/>
      <c r="O24" s="679"/>
      <c r="P24" s="218"/>
      <c r="Q24" s="219"/>
      <c r="R24" s="219"/>
      <c r="S24" s="219"/>
      <c r="T24" s="219"/>
      <c r="U24" s="219"/>
      <c r="V24" s="220"/>
      <c r="W24" s="218"/>
      <c r="X24" s="219"/>
      <c r="Y24" s="219"/>
      <c r="Z24" s="219"/>
      <c r="AA24" s="219"/>
      <c r="AB24" s="219"/>
      <c r="AC24" s="220"/>
      <c r="AD24" s="218"/>
      <c r="AE24" s="219"/>
      <c r="AF24" s="219"/>
      <c r="AG24" s="219"/>
      <c r="AH24" s="219"/>
      <c r="AI24" s="219"/>
      <c r="AJ24" s="220"/>
      <c r="AK24" s="218"/>
      <c r="AL24" s="219"/>
      <c r="AM24" s="219"/>
      <c r="AN24" s="219"/>
      <c r="AO24" s="219"/>
      <c r="AP24" s="219"/>
      <c r="AQ24" s="220"/>
      <c r="AR24" s="218"/>
      <c r="AS24" s="219"/>
      <c r="AT24" s="220"/>
      <c r="AU24" s="680">
        <f t="shared" si="3"/>
        <v>0</v>
      </c>
      <c r="AV24" s="681"/>
      <c r="AW24" s="682">
        <f t="shared" si="1"/>
        <v>0</v>
      </c>
      <c r="AX24" s="683"/>
      <c r="AY24" s="684"/>
      <c r="AZ24" s="685"/>
      <c r="BA24" s="685"/>
      <c r="BB24" s="685"/>
      <c r="BC24" s="685"/>
      <c r="BD24" s="686"/>
    </row>
    <row r="25" spans="2:56" ht="40" customHeight="1">
      <c r="B25" s="217">
        <f t="shared" si="2"/>
        <v>13</v>
      </c>
      <c r="C25" s="670"/>
      <c r="D25" s="671"/>
      <c r="E25" s="672"/>
      <c r="F25" s="673"/>
      <c r="G25" s="674"/>
      <c r="H25" s="675"/>
      <c r="I25" s="675"/>
      <c r="J25" s="675"/>
      <c r="K25" s="676"/>
      <c r="L25" s="677"/>
      <c r="M25" s="678"/>
      <c r="N25" s="678"/>
      <c r="O25" s="679"/>
      <c r="P25" s="218"/>
      <c r="Q25" s="219"/>
      <c r="R25" s="219"/>
      <c r="S25" s="219"/>
      <c r="T25" s="219"/>
      <c r="U25" s="219"/>
      <c r="V25" s="220"/>
      <c r="W25" s="218"/>
      <c r="X25" s="219"/>
      <c r="Y25" s="219"/>
      <c r="Z25" s="219"/>
      <c r="AA25" s="219"/>
      <c r="AB25" s="219"/>
      <c r="AC25" s="220"/>
      <c r="AD25" s="218"/>
      <c r="AE25" s="219"/>
      <c r="AF25" s="219"/>
      <c r="AG25" s="219"/>
      <c r="AH25" s="219"/>
      <c r="AI25" s="219"/>
      <c r="AJ25" s="220"/>
      <c r="AK25" s="218"/>
      <c r="AL25" s="219"/>
      <c r="AM25" s="219"/>
      <c r="AN25" s="219"/>
      <c r="AO25" s="219"/>
      <c r="AP25" s="219"/>
      <c r="AQ25" s="220"/>
      <c r="AR25" s="218"/>
      <c r="AS25" s="219"/>
      <c r="AT25" s="220"/>
      <c r="AU25" s="680">
        <f t="shared" si="3"/>
        <v>0</v>
      </c>
      <c r="AV25" s="681"/>
      <c r="AW25" s="682">
        <f t="shared" si="1"/>
        <v>0</v>
      </c>
      <c r="AX25" s="683"/>
      <c r="AY25" s="684"/>
      <c r="AZ25" s="685"/>
      <c r="BA25" s="685"/>
      <c r="BB25" s="685"/>
      <c r="BC25" s="685"/>
      <c r="BD25" s="686"/>
    </row>
    <row r="26" spans="2:56" ht="40" customHeight="1">
      <c r="B26" s="217">
        <f t="shared" si="2"/>
        <v>14</v>
      </c>
      <c r="C26" s="670"/>
      <c r="D26" s="671"/>
      <c r="E26" s="672"/>
      <c r="F26" s="673"/>
      <c r="G26" s="674"/>
      <c r="H26" s="675"/>
      <c r="I26" s="675"/>
      <c r="J26" s="675"/>
      <c r="K26" s="676"/>
      <c r="L26" s="677"/>
      <c r="M26" s="678"/>
      <c r="N26" s="678"/>
      <c r="O26" s="679"/>
      <c r="P26" s="218"/>
      <c r="Q26" s="219"/>
      <c r="R26" s="219"/>
      <c r="S26" s="219"/>
      <c r="T26" s="219"/>
      <c r="U26" s="219"/>
      <c r="V26" s="220"/>
      <c r="W26" s="218"/>
      <c r="X26" s="219"/>
      <c r="Y26" s="219"/>
      <c r="Z26" s="219"/>
      <c r="AA26" s="219"/>
      <c r="AB26" s="219"/>
      <c r="AC26" s="220"/>
      <c r="AD26" s="218"/>
      <c r="AE26" s="219"/>
      <c r="AF26" s="219"/>
      <c r="AG26" s="219"/>
      <c r="AH26" s="219"/>
      <c r="AI26" s="219"/>
      <c r="AJ26" s="220"/>
      <c r="AK26" s="218"/>
      <c r="AL26" s="219"/>
      <c r="AM26" s="219"/>
      <c r="AN26" s="219"/>
      <c r="AO26" s="219"/>
      <c r="AP26" s="219"/>
      <c r="AQ26" s="220"/>
      <c r="AR26" s="218"/>
      <c r="AS26" s="219"/>
      <c r="AT26" s="220"/>
      <c r="AU26" s="680">
        <f t="shared" si="3"/>
        <v>0</v>
      </c>
      <c r="AV26" s="681"/>
      <c r="AW26" s="682">
        <f t="shared" si="1"/>
        <v>0</v>
      </c>
      <c r="AX26" s="683"/>
      <c r="AY26" s="684"/>
      <c r="AZ26" s="685"/>
      <c r="BA26" s="685"/>
      <c r="BB26" s="685"/>
      <c r="BC26" s="685"/>
      <c r="BD26" s="686"/>
    </row>
    <row r="27" spans="2:56" ht="40" customHeight="1">
      <c r="B27" s="217">
        <f t="shared" si="2"/>
        <v>15</v>
      </c>
      <c r="C27" s="670"/>
      <c r="D27" s="671"/>
      <c r="E27" s="672"/>
      <c r="F27" s="673"/>
      <c r="G27" s="674"/>
      <c r="H27" s="675"/>
      <c r="I27" s="675"/>
      <c r="J27" s="675"/>
      <c r="K27" s="676"/>
      <c r="L27" s="677"/>
      <c r="M27" s="678"/>
      <c r="N27" s="678"/>
      <c r="O27" s="679"/>
      <c r="P27" s="218"/>
      <c r="Q27" s="219"/>
      <c r="R27" s="219"/>
      <c r="S27" s="219"/>
      <c r="T27" s="219"/>
      <c r="U27" s="219"/>
      <c r="V27" s="220"/>
      <c r="W27" s="218"/>
      <c r="X27" s="219"/>
      <c r="Y27" s="219"/>
      <c r="Z27" s="219"/>
      <c r="AA27" s="219"/>
      <c r="AB27" s="219"/>
      <c r="AC27" s="220"/>
      <c r="AD27" s="218"/>
      <c r="AE27" s="219"/>
      <c r="AF27" s="219"/>
      <c r="AG27" s="219"/>
      <c r="AH27" s="219"/>
      <c r="AI27" s="219"/>
      <c r="AJ27" s="220"/>
      <c r="AK27" s="218"/>
      <c r="AL27" s="219"/>
      <c r="AM27" s="219"/>
      <c r="AN27" s="219"/>
      <c r="AO27" s="219"/>
      <c r="AP27" s="219"/>
      <c r="AQ27" s="220"/>
      <c r="AR27" s="218"/>
      <c r="AS27" s="219"/>
      <c r="AT27" s="220"/>
      <c r="AU27" s="680">
        <f t="shared" si="3"/>
        <v>0</v>
      </c>
      <c r="AV27" s="681"/>
      <c r="AW27" s="682">
        <f t="shared" si="1"/>
        <v>0</v>
      </c>
      <c r="AX27" s="683"/>
      <c r="AY27" s="684"/>
      <c r="AZ27" s="685"/>
      <c r="BA27" s="685"/>
      <c r="BB27" s="685"/>
      <c r="BC27" s="685"/>
      <c r="BD27" s="686"/>
    </row>
    <row r="28" spans="2:56" ht="40" customHeight="1">
      <c r="B28" s="217">
        <f t="shared" si="2"/>
        <v>16</v>
      </c>
      <c r="C28" s="670"/>
      <c r="D28" s="671"/>
      <c r="E28" s="672"/>
      <c r="F28" s="673"/>
      <c r="G28" s="674"/>
      <c r="H28" s="675"/>
      <c r="I28" s="675"/>
      <c r="J28" s="675"/>
      <c r="K28" s="676"/>
      <c r="L28" s="677"/>
      <c r="M28" s="678"/>
      <c r="N28" s="678"/>
      <c r="O28" s="679"/>
      <c r="P28" s="218"/>
      <c r="Q28" s="219"/>
      <c r="R28" s="219"/>
      <c r="S28" s="219"/>
      <c r="T28" s="219"/>
      <c r="U28" s="219"/>
      <c r="V28" s="220"/>
      <c r="W28" s="218"/>
      <c r="X28" s="219"/>
      <c r="Y28" s="219"/>
      <c r="Z28" s="219"/>
      <c r="AA28" s="219"/>
      <c r="AB28" s="219"/>
      <c r="AC28" s="220"/>
      <c r="AD28" s="218"/>
      <c r="AE28" s="219"/>
      <c r="AF28" s="219"/>
      <c r="AG28" s="219"/>
      <c r="AH28" s="219"/>
      <c r="AI28" s="219"/>
      <c r="AJ28" s="220"/>
      <c r="AK28" s="218"/>
      <c r="AL28" s="219"/>
      <c r="AM28" s="219"/>
      <c r="AN28" s="219"/>
      <c r="AO28" s="219"/>
      <c r="AP28" s="219"/>
      <c r="AQ28" s="220"/>
      <c r="AR28" s="218"/>
      <c r="AS28" s="219"/>
      <c r="AT28" s="220"/>
      <c r="AU28" s="680">
        <f t="shared" si="3"/>
        <v>0</v>
      </c>
      <c r="AV28" s="681"/>
      <c r="AW28" s="682">
        <f t="shared" si="1"/>
        <v>0</v>
      </c>
      <c r="AX28" s="683"/>
      <c r="AY28" s="684"/>
      <c r="AZ28" s="685"/>
      <c r="BA28" s="685"/>
      <c r="BB28" s="685"/>
      <c r="BC28" s="685"/>
      <c r="BD28" s="686"/>
    </row>
    <row r="29" spans="2:56" ht="40" customHeight="1">
      <c r="B29" s="217">
        <f t="shared" si="2"/>
        <v>17</v>
      </c>
      <c r="C29" s="670"/>
      <c r="D29" s="671"/>
      <c r="E29" s="672"/>
      <c r="F29" s="673"/>
      <c r="G29" s="674"/>
      <c r="H29" s="675"/>
      <c r="I29" s="675"/>
      <c r="J29" s="675"/>
      <c r="K29" s="676"/>
      <c r="L29" s="677"/>
      <c r="M29" s="678"/>
      <c r="N29" s="678"/>
      <c r="O29" s="679"/>
      <c r="P29" s="218"/>
      <c r="Q29" s="219"/>
      <c r="R29" s="219"/>
      <c r="S29" s="219"/>
      <c r="T29" s="219"/>
      <c r="U29" s="219"/>
      <c r="V29" s="220"/>
      <c r="W29" s="218"/>
      <c r="X29" s="219"/>
      <c r="Y29" s="219"/>
      <c r="Z29" s="219"/>
      <c r="AA29" s="219"/>
      <c r="AB29" s="219"/>
      <c r="AC29" s="220"/>
      <c r="AD29" s="218"/>
      <c r="AE29" s="219"/>
      <c r="AF29" s="219"/>
      <c r="AG29" s="219"/>
      <c r="AH29" s="219"/>
      <c r="AI29" s="219"/>
      <c r="AJ29" s="220"/>
      <c r="AK29" s="218"/>
      <c r="AL29" s="219"/>
      <c r="AM29" s="219"/>
      <c r="AN29" s="219"/>
      <c r="AO29" s="219"/>
      <c r="AP29" s="219"/>
      <c r="AQ29" s="220"/>
      <c r="AR29" s="218"/>
      <c r="AS29" s="219"/>
      <c r="AT29" s="220"/>
      <c r="AU29" s="680">
        <f t="shared" si="3"/>
        <v>0</v>
      </c>
      <c r="AV29" s="681"/>
      <c r="AW29" s="682">
        <f t="shared" si="1"/>
        <v>0</v>
      </c>
      <c r="AX29" s="683"/>
      <c r="AY29" s="684"/>
      <c r="AZ29" s="685"/>
      <c r="BA29" s="685"/>
      <c r="BB29" s="685"/>
      <c r="BC29" s="685"/>
      <c r="BD29" s="686"/>
    </row>
    <row r="30" spans="2:56" ht="40" customHeight="1">
      <c r="B30" s="217">
        <f t="shared" si="2"/>
        <v>18</v>
      </c>
      <c r="C30" s="670"/>
      <c r="D30" s="671"/>
      <c r="E30" s="672"/>
      <c r="F30" s="673"/>
      <c r="G30" s="674"/>
      <c r="H30" s="675"/>
      <c r="I30" s="675"/>
      <c r="J30" s="675"/>
      <c r="K30" s="676"/>
      <c r="L30" s="677"/>
      <c r="M30" s="678"/>
      <c r="N30" s="678"/>
      <c r="O30" s="679"/>
      <c r="P30" s="218"/>
      <c r="Q30" s="219"/>
      <c r="R30" s="219"/>
      <c r="S30" s="219"/>
      <c r="T30" s="219"/>
      <c r="U30" s="219"/>
      <c r="V30" s="220"/>
      <c r="W30" s="218"/>
      <c r="X30" s="219"/>
      <c r="Y30" s="219"/>
      <c r="Z30" s="219"/>
      <c r="AA30" s="219"/>
      <c r="AB30" s="219"/>
      <c r="AC30" s="220"/>
      <c r="AD30" s="218"/>
      <c r="AE30" s="219"/>
      <c r="AF30" s="219"/>
      <c r="AG30" s="219"/>
      <c r="AH30" s="219"/>
      <c r="AI30" s="219"/>
      <c r="AJ30" s="220"/>
      <c r="AK30" s="218"/>
      <c r="AL30" s="219"/>
      <c r="AM30" s="219"/>
      <c r="AN30" s="219"/>
      <c r="AO30" s="219"/>
      <c r="AP30" s="219"/>
      <c r="AQ30" s="220"/>
      <c r="AR30" s="218"/>
      <c r="AS30" s="219"/>
      <c r="AT30" s="220"/>
      <c r="AU30" s="680">
        <f t="shared" si="3"/>
        <v>0</v>
      </c>
      <c r="AV30" s="681"/>
      <c r="AW30" s="682">
        <f t="shared" si="1"/>
        <v>0</v>
      </c>
      <c r="AX30" s="683"/>
      <c r="AY30" s="684"/>
      <c r="AZ30" s="685"/>
      <c r="BA30" s="685"/>
      <c r="BB30" s="685"/>
      <c r="BC30" s="685"/>
      <c r="BD30" s="686"/>
    </row>
    <row r="31" spans="2:56" ht="40" customHeight="1">
      <c r="B31" s="217">
        <f t="shared" si="2"/>
        <v>19</v>
      </c>
      <c r="C31" s="670"/>
      <c r="D31" s="671"/>
      <c r="E31" s="672"/>
      <c r="F31" s="673"/>
      <c r="G31" s="674"/>
      <c r="H31" s="675"/>
      <c r="I31" s="675"/>
      <c r="J31" s="675"/>
      <c r="K31" s="676"/>
      <c r="L31" s="677"/>
      <c r="M31" s="678"/>
      <c r="N31" s="678"/>
      <c r="O31" s="679"/>
      <c r="P31" s="218"/>
      <c r="Q31" s="219"/>
      <c r="R31" s="219"/>
      <c r="S31" s="219"/>
      <c r="T31" s="219"/>
      <c r="U31" s="219"/>
      <c r="V31" s="220"/>
      <c r="W31" s="218"/>
      <c r="X31" s="219"/>
      <c r="Y31" s="219"/>
      <c r="Z31" s="219"/>
      <c r="AA31" s="219"/>
      <c r="AB31" s="219"/>
      <c r="AC31" s="220"/>
      <c r="AD31" s="218"/>
      <c r="AE31" s="219"/>
      <c r="AF31" s="219"/>
      <c r="AG31" s="219"/>
      <c r="AH31" s="219"/>
      <c r="AI31" s="219"/>
      <c r="AJ31" s="220"/>
      <c r="AK31" s="218"/>
      <c r="AL31" s="219"/>
      <c r="AM31" s="219"/>
      <c r="AN31" s="219"/>
      <c r="AO31" s="219"/>
      <c r="AP31" s="219"/>
      <c r="AQ31" s="220"/>
      <c r="AR31" s="218"/>
      <c r="AS31" s="219"/>
      <c r="AT31" s="220"/>
      <c r="AU31" s="680">
        <f t="shared" si="3"/>
        <v>0</v>
      </c>
      <c r="AV31" s="681"/>
      <c r="AW31" s="682">
        <f t="shared" si="1"/>
        <v>0</v>
      </c>
      <c r="AX31" s="683"/>
      <c r="AY31" s="684"/>
      <c r="AZ31" s="685"/>
      <c r="BA31" s="685"/>
      <c r="BB31" s="685"/>
      <c r="BC31" s="685"/>
      <c r="BD31" s="686"/>
    </row>
    <row r="32" spans="2:56" ht="40" customHeight="1">
      <c r="B32" s="217">
        <f t="shared" si="2"/>
        <v>20</v>
      </c>
      <c r="C32" s="670"/>
      <c r="D32" s="671"/>
      <c r="E32" s="672"/>
      <c r="F32" s="673"/>
      <c r="G32" s="674"/>
      <c r="H32" s="675"/>
      <c r="I32" s="675"/>
      <c r="J32" s="675"/>
      <c r="K32" s="676"/>
      <c r="L32" s="677"/>
      <c r="M32" s="678"/>
      <c r="N32" s="678"/>
      <c r="O32" s="679"/>
      <c r="P32" s="218"/>
      <c r="Q32" s="219"/>
      <c r="R32" s="219"/>
      <c r="S32" s="219"/>
      <c r="T32" s="219"/>
      <c r="U32" s="219"/>
      <c r="V32" s="220"/>
      <c r="W32" s="218"/>
      <c r="X32" s="219"/>
      <c r="Y32" s="219"/>
      <c r="Z32" s="219"/>
      <c r="AA32" s="219"/>
      <c r="AB32" s="219"/>
      <c r="AC32" s="220"/>
      <c r="AD32" s="218"/>
      <c r="AE32" s="219"/>
      <c r="AF32" s="219"/>
      <c r="AG32" s="219"/>
      <c r="AH32" s="219"/>
      <c r="AI32" s="219"/>
      <c r="AJ32" s="220"/>
      <c r="AK32" s="218"/>
      <c r="AL32" s="219"/>
      <c r="AM32" s="219"/>
      <c r="AN32" s="219"/>
      <c r="AO32" s="219"/>
      <c r="AP32" s="219"/>
      <c r="AQ32" s="220"/>
      <c r="AR32" s="218"/>
      <c r="AS32" s="219"/>
      <c r="AT32" s="220"/>
      <c r="AU32" s="680">
        <f t="shared" si="3"/>
        <v>0</v>
      </c>
      <c r="AV32" s="681"/>
      <c r="AW32" s="682">
        <f t="shared" si="1"/>
        <v>0</v>
      </c>
      <c r="AX32" s="683"/>
      <c r="AY32" s="684"/>
      <c r="AZ32" s="685"/>
      <c r="BA32" s="685"/>
      <c r="BB32" s="685"/>
      <c r="BC32" s="685"/>
      <c r="BD32" s="686"/>
    </row>
    <row r="33" spans="2:56" ht="40" customHeight="1">
      <c r="B33" s="217">
        <f t="shared" si="2"/>
        <v>21</v>
      </c>
      <c r="C33" s="670"/>
      <c r="D33" s="671"/>
      <c r="E33" s="672"/>
      <c r="F33" s="673"/>
      <c r="G33" s="674"/>
      <c r="H33" s="675"/>
      <c r="I33" s="675"/>
      <c r="J33" s="675"/>
      <c r="K33" s="676"/>
      <c r="L33" s="677"/>
      <c r="M33" s="678"/>
      <c r="N33" s="678"/>
      <c r="O33" s="679"/>
      <c r="P33" s="218"/>
      <c r="Q33" s="219"/>
      <c r="R33" s="219"/>
      <c r="S33" s="219"/>
      <c r="T33" s="219"/>
      <c r="U33" s="219"/>
      <c r="V33" s="220"/>
      <c r="W33" s="218"/>
      <c r="X33" s="219"/>
      <c r="Y33" s="219"/>
      <c r="Z33" s="219"/>
      <c r="AA33" s="219"/>
      <c r="AB33" s="219"/>
      <c r="AC33" s="220"/>
      <c r="AD33" s="218"/>
      <c r="AE33" s="219"/>
      <c r="AF33" s="219"/>
      <c r="AG33" s="219"/>
      <c r="AH33" s="219"/>
      <c r="AI33" s="219"/>
      <c r="AJ33" s="220"/>
      <c r="AK33" s="218"/>
      <c r="AL33" s="219"/>
      <c r="AM33" s="219"/>
      <c r="AN33" s="219"/>
      <c r="AO33" s="219"/>
      <c r="AP33" s="219"/>
      <c r="AQ33" s="220"/>
      <c r="AR33" s="218"/>
      <c r="AS33" s="219"/>
      <c r="AT33" s="220"/>
      <c r="AU33" s="680">
        <f t="shared" si="3"/>
        <v>0</v>
      </c>
      <c r="AV33" s="681"/>
      <c r="AW33" s="682">
        <f t="shared" si="1"/>
        <v>0</v>
      </c>
      <c r="AX33" s="683"/>
      <c r="AY33" s="684"/>
      <c r="AZ33" s="685"/>
      <c r="BA33" s="685"/>
      <c r="BB33" s="685"/>
      <c r="BC33" s="685"/>
      <c r="BD33" s="686"/>
    </row>
    <row r="34" spans="2:56" ht="40" customHeight="1">
      <c r="B34" s="217">
        <f t="shared" si="2"/>
        <v>22</v>
      </c>
      <c r="C34" s="670"/>
      <c r="D34" s="671"/>
      <c r="E34" s="672"/>
      <c r="F34" s="673"/>
      <c r="G34" s="674"/>
      <c r="H34" s="675"/>
      <c r="I34" s="675"/>
      <c r="J34" s="675"/>
      <c r="K34" s="676"/>
      <c r="L34" s="677"/>
      <c r="M34" s="678"/>
      <c r="N34" s="678"/>
      <c r="O34" s="679"/>
      <c r="P34" s="218"/>
      <c r="Q34" s="219"/>
      <c r="R34" s="219"/>
      <c r="S34" s="219"/>
      <c r="T34" s="219"/>
      <c r="U34" s="219"/>
      <c r="V34" s="220"/>
      <c r="W34" s="218"/>
      <c r="X34" s="219"/>
      <c r="Y34" s="219"/>
      <c r="Z34" s="219"/>
      <c r="AA34" s="219"/>
      <c r="AB34" s="219"/>
      <c r="AC34" s="220"/>
      <c r="AD34" s="218"/>
      <c r="AE34" s="219"/>
      <c r="AF34" s="219"/>
      <c r="AG34" s="219"/>
      <c r="AH34" s="219"/>
      <c r="AI34" s="219"/>
      <c r="AJ34" s="220"/>
      <c r="AK34" s="218"/>
      <c r="AL34" s="219"/>
      <c r="AM34" s="219"/>
      <c r="AN34" s="219"/>
      <c r="AO34" s="219"/>
      <c r="AP34" s="219"/>
      <c r="AQ34" s="220"/>
      <c r="AR34" s="218"/>
      <c r="AS34" s="219"/>
      <c r="AT34" s="220"/>
      <c r="AU34" s="680">
        <f t="shared" si="3"/>
        <v>0</v>
      </c>
      <c r="AV34" s="681"/>
      <c r="AW34" s="682">
        <f t="shared" si="1"/>
        <v>0</v>
      </c>
      <c r="AX34" s="683"/>
      <c r="AY34" s="684"/>
      <c r="AZ34" s="685"/>
      <c r="BA34" s="685"/>
      <c r="BB34" s="685"/>
      <c r="BC34" s="685"/>
      <c r="BD34" s="686"/>
    </row>
    <row r="35" spans="2:56" ht="40" customHeight="1">
      <c r="B35" s="217">
        <f t="shared" si="2"/>
        <v>23</v>
      </c>
      <c r="C35" s="670"/>
      <c r="D35" s="671"/>
      <c r="E35" s="672"/>
      <c r="F35" s="673"/>
      <c r="G35" s="674"/>
      <c r="H35" s="675"/>
      <c r="I35" s="675"/>
      <c r="J35" s="675"/>
      <c r="K35" s="676"/>
      <c r="L35" s="677"/>
      <c r="M35" s="678"/>
      <c r="N35" s="678"/>
      <c r="O35" s="679"/>
      <c r="P35" s="218"/>
      <c r="Q35" s="219"/>
      <c r="R35" s="219"/>
      <c r="S35" s="219"/>
      <c r="T35" s="219"/>
      <c r="U35" s="219"/>
      <c r="V35" s="220"/>
      <c r="W35" s="218"/>
      <c r="X35" s="219"/>
      <c r="Y35" s="219"/>
      <c r="Z35" s="219"/>
      <c r="AA35" s="219"/>
      <c r="AB35" s="219"/>
      <c r="AC35" s="220"/>
      <c r="AD35" s="218"/>
      <c r="AE35" s="219"/>
      <c r="AF35" s="219"/>
      <c r="AG35" s="219"/>
      <c r="AH35" s="219"/>
      <c r="AI35" s="219"/>
      <c r="AJ35" s="220"/>
      <c r="AK35" s="218"/>
      <c r="AL35" s="219"/>
      <c r="AM35" s="219"/>
      <c r="AN35" s="219"/>
      <c r="AO35" s="219"/>
      <c r="AP35" s="219"/>
      <c r="AQ35" s="220"/>
      <c r="AR35" s="218"/>
      <c r="AS35" s="219"/>
      <c r="AT35" s="220"/>
      <c r="AU35" s="680">
        <f t="shared" si="3"/>
        <v>0</v>
      </c>
      <c r="AV35" s="681"/>
      <c r="AW35" s="682">
        <f t="shared" si="1"/>
        <v>0</v>
      </c>
      <c r="AX35" s="683"/>
      <c r="AY35" s="684"/>
      <c r="AZ35" s="685"/>
      <c r="BA35" s="685"/>
      <c r="BB35" s="685"/>
      <c r="BC35" s="685"/>
      <c r="BD35" s="686"/>
    </row>
    <row r="36" spans="2:56" ht="40" customHeight="1">
      <c r="B36" s="217">
        <f t="shared" si="2"/>
        <v>24</v>
      </c>
      <c r="C36" s="670"/>
      <c r="D36" s="671"/>
      <c r="E36" s="672"/>
      <c r="F36" s="673"/>
      <c r="G36" s="674"/>
      <c r="H36" s="675"/>
      <c r="I36" s="675"/>
      <c r="J36" s="675"/>
      <c r="K36" s="676"/>
      <c r="L36" s="677"/>
      <c r="M36" s="678"/>
      <c r="N36" s="678"/>
      <c r="O36" s="679"/>
      <c r="P36" s="218"/>
      <c r="Q36" s="219"/>
      <c r="R36" s="219"/>
      <c r="S36" s="219"/>
      <c r="T36" s="219"/>
      <c r="U36" s="219"/>
      <c r="V36" s="220"/>
      <c r="W36" s="218"/>
      <c r="X36" s="219"/>
      <c r="Y36" s="219"/>
      <c r="Z36" s="219"/>
      <c r="AA36" s="219"/>
      <c r="AB36" s="219"/>
      <c r="AC36" s="220"/>
      <c r="AD36" s="218"/>
      <c r="AE36" s="219"/>
      <c r="AF36" s="219"/>
      <c r="AG36" s="219"/>
      <c r="AH36" s="219"/>
      <c r="AI36" s="219"/>
      <c r="AJ36" s="220"/>
      <c r="AK36" s="218"/>
      <c r="AL36" s="219"/>
      <c r="AM36" s="219"/>
      <c r="AN36" s="219"/>
      <c r="AO36" s="219"/>
      <c r="AP36" s="219"/>
      <c r="AQ36" s="220"/>
      <c r="AR36" s="218"/>
      <c r="AS36" s="219"/>
      <c r="AT36" s="220"/>
      <c r="AU36" s="680">
        <f t="shared" si="3"/>
        <v>0</v>
      </c>
      <c r="AV36" s="681"/>
      <c r="AW36" s="682">
        <f t="shared" si="1"/>
        <v>0</v>
      </c>
      <c r="AX36" s="683"/>
      <c r="AY36" s="684"/>
      <c r="AZ36" s="685"/>
      <c r="BA36" s="685"/>
      <c r="BB36" s="685"/>
      <c r="BC36" s="685"/>
      <c r="BD36" s="686"/>
    </row>
    <row r="37" spans="2:56" ht="40" customHeight="1">
      <c r="B37" s="217">
        <f t="shared" si="2"/>
        <v>25</v>
      </c>
      <c r="C37" s="670"/>
      <c r="D37" s="671"/>
      <c r="E37" s="672"/>
      <c r="F37" s="673"/>
      <c r="G37" s="674"/>
      <c r="H37" s="675"/>
      <c r="I37" s="675"/>
      <c r="J37" s="675"/>
      <c r="K37" s="676"/>
      <c r="L37" s="677"/>
      <c r="M37" s="678"/>
      <c r="N37" s="678"/>
      <c r="O37" s="679"/>
      <c r="P37" s="218"/>
      <c r="Q37" s="219"/>
      <c r="R37" s="219"/>
      <c r="S37" s="219"/>
      <c r="T37" s="219"/>
      <c r="U37" s="219"/>
      <c r="V37" s="220"/>
      <c r="W37" s="218"/>
      <c r="X37" s="219"/>
      <c r="Y37" s="219"/>
      <c r="Z37" s="219"/>
      <c r="AA37" s="219"/>
      <c r="AB37" s="219"/>
      <c r="AC37" s="220"/>
      <c r="AD37" s="218"/>
      <c r="AE37" s="219"/>
      <c r="AF37" s="219"/>
      <c r="AG37" s="219"/>
      <c r="AH37" s="219"/>
      <c r="AI37" s="219"/>
      <c r="AJ37" s="220"/>
      <c r="AK37" s="218"/>
      <c r="AL37" s="219"/>
      <c r="AM37" s="219"/>
      <c r="AN37" s="219"/>
      <c r="AO37" s="219"/>
      <c r="AP37" s="219"/>
      <c r="AQ37" s="220"/>
      <c r="AR37" s="218"/>
      <c r="AS37" s="219"/>
      <c r="AT37" s="220"/>
      <c r="AU37" s="680">
        <f t="shared" si="3"/>
        <v>0</v>
      </c>
      <c r="AV37" s="681"/>
      <c r="AW37" s="682">
        <f t="shared" si="1"/>
        <v>0</v>
      </c>
      <c r="AX37" s="683"/>
      <c r="AY37" s="684"/>
      <c r="AZ37" s="685"/>
      <c r="BA37" s="685"/>
      <c r="BB37" s="685"/>
      <c r="BC37" s="685"/>
      <c r="BD37" s="686"/>
    </row>
    <row r="38" spans="2:56" ht="40" customHeight="1">
      <c r="B38" s="217">
        <f t="shared" si="2"/>
        <v>26</v>
      </c>
      <c r="C38" s="670"/>
      <c r="D38" s="671"/>
      <c r="E38" s="672"/>
      <c r="F38" s="673"/>
      <c r="G38" s="674"/>
      <c r="H38" s="675"/>
      <c r="I38" s="675"/>
      <c r="J38" s="675"/>
      <c r="K38" s="676"/>
      <c r="L38" s="677"/>
      <c r="M38" s="678"/>
      <c r="N38" s="678"/>
      <c r="O38" s="679"/>
      <c r="P38" s="218"/>
      <c r="Q38" s="219"/>
      <c r="R38" s="219"/>
      <c r="S38" s="219"/>
      <c r="T38" s="219"/>
      <c r="U38" s="219"/>
      <c r="V38" s="220"/>
      <c r="W38" s="218"/>
      <c r="X38" s="219"/>
      <c r="Y38" s="219"/>
      <c r="Z38" s="219"/>
      <c r="AA38" s="219"/>
      <c r="AB38" s="219"/>
      <c r="AC38" s="220"/>
      <c r="AD38" s="218"/>
      <c r="AE38" s="219"/>
      <c r="AF38" s="219"/>
      <c r="AG38" s="219"/>
      <c r="AH38" s="219"/>
      <c r="AI38" s="219"/>
      <c r="AJ38" s="220"/>
      <c r="AK38" s="218"/>
      <c r="AL38" s="219"/>
      <c r="AM38" s="219"/>
      <c r="AN38" s="219"/>
      <c r="AO38" s="219"/>
      <c r="AP38" s="219"/>
      <c r="AQ38" s="220"/>
      <c r="AR38" s="218"/>
      <c r="AS38" s="219"/>
      <c r="AT38" s="220"/>
      <c r="AU38" s="680">
        <f t="shared" si="3"/>
        <v>0</v>
      </c>
      <c r="AV38" s="681"/>
      <c r="AW38" s="682">
        <f t="shared" si="1"/>
        <v>0</v>
      </c>
      <c r="AX38" s="683"/>
      <c r="AY38" s="684"/>
      <c r="AZ38" s="685"/>
      <c r="BA38" s="685"/>
      <c r="BB38" s="685"/>
      <c r="BC38" s="685"/>
      <c r="BD38" s="686"/>
    </row>
    <row r="39" spans="2:56" ht="40" customHeight="1">
      <c r="B39" s="217">
        <f t="shared" si="2"/>
        <v>27</v>
      </c>
      <c r="C39" s="670"/>
      <c r="D39" s="671"/>
      <c r="E39" s="672"/>
      <c r="F39" s="673"/>
      <c r="G39" s="674"/>
      <c r="H39" s="675"/>
      <c r="I39" s="675"/>
      <c r="J39" s="675"/>
      <c r="K39" s="676"/>
      <c r="L39" s="677"/>
      <c r="M39" s="678"/>
      <c r="N39" s="678"/>
      <c r="O39" s="679"/>
      <c r="P39" s="218"/>
      <c r="Q39" s="219"/>
      <c r="R39" s="219"/>
      <c r="S39" s="219"/>
      <c r="T39" s="219"/>
      <c r="U39" s="219"/>
      <c r="V39" s="220"/>
      <c r="W39" s="218"/>
      <c r="X39" s="219"/>
      <c r="Y39" s="219"/>
      <c r="Z39" s="219"/>
      <c r="AA39" s="219"/>
      <c r="AB39" s="219"/>
      <c r="AC39" s="220"/>
      <c r="AD39" s="218"/>
      <c r="AE39" s="219"/>
      <c r="AF39" s="219"/>
      <c r="AG39" s="219"/>
      <c r="AH39" s="219"/>
      <c r="AI39" s="219"/>
      <c r="AJ39" s="220"/>
      <c r="AK39" s="218"/>
      <c r="AL39" s="219"/>
      <c r="AM39" s="219"/>
      <c r="AN39" s="219"/>
      <c r="AO39" s="219"/>
      <c r="AP39" s="219"/>
      <c r="AQ39" s="220"/>
      <c r="AR39" s="218"/>
      <c r="AS39" s="219"/>
      <c r="AT39" s="220"/>
      <c r="AU39" s="680">
        <f t="shared" si="3"/>
        <v>0</v>
      </c>
      <c r="AV39" s="681"/>
      <c r="AW39" s="682">
        <f t="shared" si="1"/>
        <v>0</v>
      </c>
      <c r="AX39" s="683"/>
      <c r="AY39" s="684"/>
      <c r="AZ39" s="685"/>
      <c r="BA39" s="685"/>
      <c r="BB39" s="685"/>
      <c r="BC39" s="685"/>
      <c r="BD39" s="686"/>
    </row>
    <row r="40" spans="2:56" ht="40" customHeight="1">
      <c r="B40" s="217">
        <f t="shared" si="2"/>
        <v>28</v>
      </c>
      <c r="C40" s="670"/>
      <c r="D40" s="671"/>
      <c r="E40" s="672"/>
      <c r="F40" s="673"/>
      <c r="G40" s="674"/>
      <c r="H40" s="675"/>
      <c r="I40" s="675"/>
      <c r="J40" s="675"/>
      <c r="K40" s="676"/>
      <c r="L40" s="677"/>
      <c r="M40" s="678"/>
      <c r="N40" s="678"/>
      <c r="O40" s="679"/>
      <c r="P40" s="257"/>
      <c r="Q40" s="258"/>
      <c r="R40" s="258"/>
      <c r="S40" s="258"/>
      <c r="T40" s="258"/>
      <c r="U40" s="258"/>
      <c r="V40" s="259"/>
      <c r="W40" s="257"/>
      <c r="X40" s="258"/>
      <c r="Y40" s="258"/>
      <c r="Z40" s="258"/>
      <c r="AA40" s="258"/>
      <c r="AB40" s="258"/>
      <c r="AC40" s="259"/>
      <c r="AD40" s="257"/>
      <c r="AE40" s="258"/>
      <c r="AF40" s="258"/>
      <c r="AG40" s="258"/>
      <c r="AH40" s="258"/>
      <c r="AI40" s="258"/>
      <c r="AJ40" s="259"/>
      <c r="AK40" s="257"/>
      <c r="AL40" s="258"/>
      <c r="AM40" s="258"/>
      <c r="AN40" s="258"/>
      <c r="AO40" s="258"/>
      <c r="AP40" s="258"/>
      <c r="AQ40" s="259"/>
      <c r="AR40" s="257"/>
      <c r="AS40" s="258"/>
      <c r="AT40" s="259"/>
      <c r="AU40" s="680">
        <f t="shared" si="3"/>
        <v>0</v>
      </c>
      <c r="AV40" s="681"/>
      <c r="AW40" s="682">
        <f t="shared" si="1"/>
        <v>0</v>
      </c>
      <c r="AX40" s="683"/>
      <c r="AY40" s="684"/>
      <c r="AZ40" s="685"/>
      <c r="BA40" s="685"/>
      <c r="BB40" s="685"/>
      <c r="BC40" s="685"/>
      <c r="BD40" s="686"/>
    </row>
    <row r="41" spans="2:56" ht="40" customHeight="1">
      <c r="B41" s="217">
        <f t="shared" si="2"/>
        <v>29</v>
      </c>
      <c r="C41" s="670"/>
      <c r="D41" s="671"/>
      <c r="E41" s="672"/>
      <c r="F41" s="673"/>
      <c r="G41" s="674"/>
      <c r="H41" s="675"/>
      <c r="I41" s="675"/>
      <c r="J41" s="675"/>
      <c r="K41" s="676"/>
      <c r="L41" s="677"/>
      <c r="M41" s="678"/>
      <c r="N41" s="678"/>
      <c r="O41" s="679"/>
      <c r="P41" s="218"/>
      <c r="Q41" s="219"/>
      <c r="R41" s="219"/>
      <c r="S41" s="219"/>
      <c r="T41" s="219"/>
      <c r="U41" s="219"/>
      <c r="V41" s="220"/>
      <c r="W41" s="218"/>
      <c r="X41" s="219"/>
      <c r="Y41" s="219"/>
      <c r="Z41" s="219"/>
      <c r="AA41" s="219"/>
      <c r="AB41" s="219"/>
      <c r="AC41" s="220"/>
      <c r="AD41" s="218"/>
      <c r="AE41" s="219"/>
      <c r="AF41" s="219"/>
      <c r="AG41" s="219"/>
      <c r="AH41" s="219"/>
      <c r="AI41" s="219"/>
      <c r="AJ41" s="220"/>
      <c r="AK41" s="218"/>
      <c r="AL41" s="219"/>
      <c r="AM41" s="219"/>
      <c r="AN41" s="219"/>
      <c r="AO41" s="219"/>
      <c r="AP41" s="219"/>
      <c r="AQ41" s="220"/>
      <c r="AR41" s="218"/>
      <c r="AS41" s="219"/>
      <c r="AT41" s="220"/>
      <c r="AU41" s="680">
        <f t="shared" si="3"/>
        <v>0</v>
      </c>
      <c r="AV41" s="681"/>
      <c r="AW41" s="682">
        <f t="shared" si="1"/>
        <v>0</v>
      </c>
      <c r="AX41" s="683"/>
      <c r="AY41" s="684"/>
      <c r="AZ41" s="685"/>
      <c r="BA41" s="685"/>
      <c r="BB41" s="685"/>
      <c r="BC41" s="685"/>
      <c r="BD41" s="686"/>
    </row>
    <row r="42" spans="2:56" ht="40" customHeight="1">
      <c r="B42" s="217">
        <f t="shared" si="2"/>
        <v>30</v>
      </c>
      <c r="C42" s="670"/>
      <c r="D42" s="671"/>
      <c r="E42" s="672"/>
      <c r="F42" s="673"/>
      <c r="G42" s="674"/>
      <c r="H42" s="675"/>
      <c r="I42" s="675"/>
      <c r="J42" s="675"/>
      <c r="K42" s="676"/>
      <c r="L42" s="677"/>
      <c r="M42" s="678"/>
      <c r="N42" s="678"/>
      <c r="O42" s="679"/>
      <c r="P42" s="218"/>
      <c r="Q42" s="219"/>
      <c r="R42" s="219"/>
      <c r="S42" s="219"/>
      <c r="T42" s="219"/>
      <c r="U42" s="219"/>
      <c r="V42" s="220"/>
      <c r="W42" s="218"/>
      <c r="X42" s="219"/>
      <c r="Y42" s="219"/>
      <c r="Z42" s="219"/>
      <c r="AA42" s="219"/>
      <c r="AB42" s="219"/>
      <c r="AC42" s="220"/>
      <c r="AD42" s="218"/>
      <c r="AE42" s="219"/>
      <c r="AF42" s="219"/>
      <c r="AG42" s="219"/>
      <c r="AH42" s="219"/>
      <c r="AI42" s="219"/>
      <c r="AJ42" s="220"/>
      <c r="AK42" s="218"/>
      <c r="AL42" s="219"/>
      <c r="AM42" s="219"/>
      <c r="AN42" s="219"/>
      <c r="AO42" s="219"/>
      <c r="AP42" s="219"/>
      <c r="AQ42" s="220"/>
      <c r="AR42" s="218"/>
      <c r="AS42" s="219"/>
      <c r="AT42" s="220"/>
      <c r="AU42" s="680">
        <f t="shared" si="3"/>
        <v>0</v>
      </c>
      <c r="AV42" s="681"/>
      <c r="AW42" s="682">
        <f t="shared" si="1"/>
        <v>0</v>
      </c>
      <c r="AX42" s="683"/>
      <c r="AY42" s="684"/>
      <c r="AZ42" s="685"/>
      <c r="BA42" s="685"/>
      <c r="BB42" s="685"/>
      <c r="BC42" s="685"/>
      <c r="BD42" s="686"/>
    </row>
    <row r="43" spans="2:56" ht="40" customHeight="1">
      <c r="B43" s="217">
        <f t="shared" si="2"/>
        <v>31</v>
      </c>
      <c r="C43" s="670"/>
      <c r="D43" s="671"/>
      <c r="E43" s="672"/>
      <c r="F43" s="673"/>
      <c r="G43" s="674"/>
      <c r="H43" s="675"/>
      <c r="I43" s="675"/>
      <c r="J43" s="675"/>
      <c r="K43" s="676"/>
      <c r="L43" s="677"/>
      <c r="M43" s="678"/>
      <c r="N43" s="678"/>
      <c r="O43" s="679"/>
      <c r="P43" s="218"/>
      <c r="Q43" s="219"/>
      <c r="R43" s="219"/>
      <c r="S43" s="219"/>
      <c r="T43" s="219"/>
      <c r="U43" s="219"/>
      <c r="V43" s="220"/>
      <c r="W43" s="218"/>
      <c r="X43" s="219"/>
      <c r="Y43" s="219"/>
      <c r="Z43" s="219"/>
      <c r="AA43" s="219"/>
      <c r="AB43" s="219"/>
      <c r="AC43" s="220"/>
      <c r="AD43" s="218"/>
      <c r="AE43" s="219"/>
      <c r="AF43" s="219"/>
      <c r="AG43" s="219"/>
      <c r="AH43" s="219"/>
      <c r="AI43" s="219"/>
      <c r="AJ43" s="220"/>
      <c r="AK43" s="218"/>
      <c r="AL43" s="219"/>
      <c r="AM43" s="219"/>
      <c r="AN43" s="219"/>
      <c r="AO43" s="219"/>
      <c r="AP43" s="219"/>
      <c r="AQ43" s="220"/>
      <c r="AR43" s="218"/>
      <c r="AS43" s="219"/>
      <c r="AT43" s="220"/>
      <c r="AU43" s="680">
        <f t="shared" si="3"/>
        <v>0</v>
      </c>
      <c r="AV43" s="681"/>
      <c r="AW43" s="682">
        <f t="shared" si="1"/>
        <v>0</v>
      </c>
      <c r="AX43" s="683"/>
      <c r="AY43" s="684"/>
      <c r="AZ43" s="685"/>
      <c r="BA43" s="685"/>
      <c r="BB43" s="685"/>
      <c r="BC43" s="685"/>
      <c r="BD43" s="686"/>
    </row>
    <row r="44" spans="2:56" ht="40" customHeight="1">
      <c r="B44" s="217">
        <f t="shared" si="2"/>
        <v>32</v>
      </c>
      <c r="C44" s="670"/>
      <c r="D44" s="671"/>
      <c r="E44" s="672"/>
      <c r="F44" s="673"/>
      <c r="G44" s="674"/>
      <c r="H44" s="675"/>
      <c r="I44" s="675"/>
      <c r="J44" s="675"/>
      <c r="K44" s="676"/>
      <c r="L44" s="677"/>
      <c r="M44" s="678"/>
      <c r="N44" s="678"/>
      <c r="O44" s="679"/>
      <c r="P44" s="218"/>
      <c r="Q44" s="219"/>
      <c r="R44" s="219"/>
      <c r="S44" s="219"/>
      <c r="T44" s="219"/>
      <c r="U44" s="219"/>
      <c r="V44" s="220"/>
      <c r="W44" s="218"/>
      <c r="X44" s="219"/>
      <c r="Y44" s="219"/>
      <c r="Z44" s="219"/>
      <c r="AA44" s="219"/>
      <c r="AB44" s="219"/>
      <c r="AC44" s="220"/>
      <c r="AD44" s="218"/>
      <c r="AE44" s="219"/>
      <c r="AF44" s="219"/>
      <c r="AG44" s="219"/>
      <c r="AH44" s="219"/>
      <c r="AI44" s="219"/>
      <c r="AJ44" s="220"/>
      <c r="AK44" s="218"/>
      <c r="AL44" s="219"/>
      <c r="AM44" s="219"/>
      <c r="AN44" s="219"/>
      <c r="AO44" s="219"/>
      <c r="AP44" s="219"/>
      <c r="AQ44" s="220"/>
      <c r="AR44" s="218"/>
      <c r="AS44" s="219"/>
      <c r="AT44" s="220"/>
      <c r="AU44" s="680">
        <f t="shared" si="3"/>
        <v>0</v>
      </c>
      <c r="AV44" s="681"/>
      <c r="AW44" s="682">
        <f t="shared" si="1"/>
        <v>0</v>
      </c>
      <c r="AX44" s="683"/>
      <c r="AY44" s="684"/>
      <c r="AZ44" s="685"/>
      <c r="BA44" s="685"/>
      <c r="BB44" s="685"/>
      <c r="BC44" s="685"/>
      <c r="BD44" s="686"/>
    </row>
    <row r="45" spans="2:56" ht="40" customHeight="1">
      <c r="B45" s="217">
        <f t="shared" si="2"/>
        <v>33</v>
      </c>
      <c r="C45" s="670"/>
      <c r="D45" s="671"/>
      <c r="E45" s="672"/>
      <c r="F45" s="673"/>
      <c r="G45" s="674"/>
      <c r="H45" s="675"/>
      <c r="I45" s="675"/>
      <c r="J45" s="675"/>
      <c r="K45" s="676"/>
      <c r="L45" s="677"/>
      <c r="M45" s="678"/>
      <c r="N45" s="678"/>
      <c r="O45" s="679"/>
      <c r="P45" s="218"/>
      <c r="Q45" s="219"/>
      <c r="R45" s="219"/>
      <c r="S45" s="219"/>
      <c r="T45" s="219"/>
      <c r="U45" s="219"/>
      <c r="V45" s="220"/>
      <c r="W45" s="218"/>
      <c r="X45" s="219"/>
      <c r="Y45" s="219"/>
      <c r="Z45" s="219"/>
      <c r="AA45" s="219"/>
      <c r="AB45" s="219"/>
      <c r="AC45" s="220"/>
      <c r="AD45" s="218"/>
      <c r="AE45" s="219"/>
      <c r="AF45" s="219"/>
      <c r="AG45" s="219"/>
      <c r="AH45" s="219"/>
      <c r="AI45" s="219"/>
      <c r="AJ45" s="220"/>
      <c r="AK45" s="218"/>
      <c r="AL45" s="219"/>
      <c r="AM45" s="219"/>
      <c r="AN45" s="219"/>
      <c r="AO45" s="219"/>
      <c r="AP45" s="219"/>
      <c r="AQ45" s="220"/>
      <c r="AR45" s="218"/>
      <c r="AS45" s="219"/>
      <c r="AT45" s="220"/>
      <c r="AU45" s="680">
        <f t="shared" si="3"/>
        <v>0</v>
      </c>
      <c r="AV45" s="681"/>
      <c r="AW45" s="682">
        <f t="shared" si="1"/>
        <v>0</v>
      </c>
      <c r="AX45" s="683"/>
      <c r="AY45" s="684"/>
      <c r="AZ45" s="685"/>
      <c r="BA45" s="685"/>
      <c r="BB45" s="685"/>
      <c r="BC45" s="685"/>
      <c r="BD45" s="686"/>
    </row>
    <row r="46" spans="2:56" ht="40" customHeight="1">
      <c r="B46" s="217">
        <f t="shared" si="2"/>
        <v>34</v>
      </c>
      <c r="C46" s="670"/>
      <c r="D46" s="671"/>
      <c r="E46" s="672"/>
      <c r="F46" s="673"/>
      <c r="G46" s="674"/>
      <c r="H46" s="675"/>
      <c r="I46" s="675"/>
      <c r="J46" s="675"/>
      <c r="K46" s="676"/>
      <c r="L46" s="677"/>
      <c r="M46" s="678"/>
      <c r="N46" s="678"/>
      <c r="O46" s="679"/>
      <c r="P46" s="218"/>
      <c r="Q46" s="219"/>
      <c r="R46" s="219"/>
      <c r="S46" s="219"/>
      <c r="T46" s="219"/>
      <c r="U46" s="219"/>
      <c r="V46" s="220"/>
      <c r="W46" s="218"/>
      <c r="X46" s="219"/>
      <c r="Y46" s="219"/>
      <c r="Z46" s="219"/>
      <c r="AA46" s="219"/>
      <c r="AB46" s="219"/>
      <c r="AC46" s="220"/>
      <c r="AD46" s="218"/>
      <c r="AE46" s="219"/>
      <c r="AF46" s="219"/>
      <c r="AG46" s="219"/>
      <c r="AH46" s="219"/>
      <c r="AI46" s="219"/>
      <c r="AJ46" s="220"/>
      <c r="AK46" s="218"/>
      <c r="AL46" s="219"/>
      <c r="AM46" s="219"/>
      <c r="AN46" s="219"/>
      <c r="AO46" s="219"/>
      <c r="AP46" s="219"/>
      <c r="AQ46" s="220"/>
      <c r="AR46" s="218"/>
      <c r="AS46" s="219"/>
      <c r="AT46" s="220"/>
      <c r="AU46" s="680">
        <f t="shared" si="3"/>
        <v>0</v>
      </c>
      <c r="AV46" s="681"/>
      <c r="AW46" s="682">
        <f t="shared" si="1"/>
        <v>0</v>
      </c>
      <c r="AX46" s="683"/>
      <c r="AY46" s="684"/>
      <c r="AZ46" s="685"/>
      <c r="BA46" s="685"/>
      <c r="BB46" s="685"/>
      <c r="BC46" s="685"/>
      <c r="BD46" s="686"/>
    </row>
    <row r="47" spans="2:56" ht="40" customHeight="1">
      <c r="B47" s="217">
        <f t="shared" si="2"/>
        <v>35</v>
      </c>
      <c r="C47" s="670"/>
      <c r="D47" s="671"/>
      <c r="E47" s="672"/>
      <c r="F47" s="673"/>
      <c r="G47" s="674"/>
      <c r="H47" s="675"/>
      <c r="I47" s="675"/>
      <c r="J47" s="675"/>
      <c r="K47" s="676"/>
      <c r="L47" s="677"/>
      <c r="M47" s="678"/>
      <c r="N47" s="678"/>
      <c r="O47" s="679"/>
      <c r="P47" s="218"/>
      <c r="Q47" s="219"/>
      <c r="R47" s="219"/>
      <c r="S47" s="219"/>
      <c r="T47" s="219"/>
      <c r="U47" s="219"/>
      <c r="V47" s="220"/>
      <c r="W47" s="218"/>
      <c r="X47" s="219"/>
      <c r="Y47" s="219"/>
      <c r="Z47" s="219"/>
      <c r="AA47" s="219"/>
      <c r="AB47" s="219"/>
      <c r="AC47" s="220"/>
      <c r="AD47" s="218"/>
      <c r="AE47" s="219"/>
      <c r="AF47" s="219"/>
      <c r="AG47" s="219"/>
      <c r="AH47" s="219"/>
      <c r="AI47" s="219"/>
      <c r="AJ47" s="220"/>
      <c r="AK47" s="218"/>
      <c r="AL47" s="219"/>
      <c r="AM47" s="219"/>
      <c r="AN47" s="219"/>
      <c r="AO47" s="219"/>
      <c r="AP47" s="219"/>
      <c r="AQ47" s="220"/>
      <c r="AR47" s="218"/>
      <c r="AS47" s="219"/>
      <c r="AT47" s="220"/>
      <c r="AU47" s="680">
        <f t="shared" si="3"/>
        <v>0</v>
      </c>
      <c r="AV47" s="681"/>
      <c r="AW47" s="682">
        <f t="shared" si="1"/>
        <v>0</v>
      </c>
      <c r="AX47" s="683"/>
      <c r="AY47" s="684"/>
      <c r="AZ47" s="685"/>
      <c r="BA47" s="685"/>
      <c r="BB47" s="685"/>
      <c r="BC47" s="685"/>
      <c r="BD47" s="686"/>
    </row>
    <row r="48" spans="2:56" ht="40" customHeight="1">
      <c r="B48" s="217">
        <f t="shared" si="2"/>
        <v>36</v>
      </c>
      <c r="C48" s="670"/>
      <c r="D48" s="671"/>
      <c r="E48" s="672"/>
      <c r="F48" s="673"/>
      <c r="G48" s="674"/>
      <c r="H48" s="675"/>
      <c r="I48" s="675"/>
      <c r="J48" s="675"/>
      <c r="K48" s="676"/>
      <c r="L48" s="677"/>
      <c r="M48" s="678"/>
      <c r="N48" s="678"/>
      <c r="O48" s="679"/>
      <c r="P48" s="218"/>
      <c r="Q48" s="219"/>
      <c r="R48" s="219"/>
      <c r="S48" s="219"/>
      <c r="T48" s="219"/>
      <c r="U48" s="219"/>
      <c r="V48" s="220"/>
      <c r="W48" s="218"/>
      <c r="X48" s="219"/>
      <c r="Y48" s="219"/>
      <c r="Z48" s="219"/>
      <c r="AA48" s="219"/>
      <c r="AB48" s="219"/>
      <c r="AC48" s="220"/>
      <c r="AD48" s="218"/>
      <c r="AE48" s="219"/>
      <c r="AF48" s="219"/>
      <c r="AG48" s="219"/>
      <c r="AH48" s="219"/>
      <c r="AI48" s="219"/>
      <c r="AJ48" s="220"/>
      <c r="AK48" s="218"/>
      <c r="AL48" s="219"/>
      <c r="AM48" s="219"/>
      <c r="AN48" s="219"/>
      <c r="AO48" s="219"/>
      <c r="AP48" s="219"/>
      <c r="AQ48" s="220"/>
      <c r="AR48" s="218"/>
      <c r="AS48" s="219"/>
      <c r="AT48" s="220"/>
      <c r="AU48" s="680">
        <f t="shared" si="3"/>
        <v>0</v>
      </c>
      <c r="AV48" s="681"/>
      <c r="AW48" s="682">
        <f t="shared" si="1"/>
        <v>0</v>
      </c>
      <c r="AX48" s="683"/>
      <c r="AY48" s="684"/>
      <c r="AZ48" s="685"/>
      <c r="BA48" s="685"/>
      <c r="BB48" s="685"/>
      <c r="BC48" s="685"/>
      <c r="BD48" s="686"/>
    </row>
    <row r="49" spans="2:56" ht="40" customHeight="1">
      <c r="B49" s="217">
        <f t="shared" si="2"/>
        <v>37</v>
      </c>
      <c r="C49" s="670"/>
      <c r="D49" s="671"/>
      <c r="E49" s="672"/>
      <c r="F49" s="673"/>
      <c r="G49" s="674"/>
      <c r="H49" s="675"/>
      <c r="I49" s="675"/>
      <c r="J49" s="675"/>
      <c r="K49" s="676"/>
      <c r="L49" s="677"/>
      <c r="M49" s="678"/>
      <c r="N49" s="678"/>
      <c r="O49" s="679"/>
      <c r="P49" s="218"/>
      <c r="Q49" s="219"/>
      <c r="R49" s="219"/>
      <c r="S49" s="219"/>
      <c r="T49" s="219"/>
      <c r="U49" s="219"/>
      <c r="V49" s="220"/>
      <c r="W49" s="218"/>
      <c r="X49" s="219"/>
      <c r="Y49" s="219"/>
      <c r="Z49" s="219"/>
      <c r="AA49" s="219"/>
      <c r="AB49" s="219"/>
      <c r="AC49" s="220"/>
      <c r="AD49" s="218"/>
      <c r="AE49" s="219"/>
      <c r="AF49" s="219"/>
      <c r="AG49" s="219"/>
      <c r="AH49" s="219"/>
      <c r="AI49" s="219"/>
      <c r="AJ49" s="220"/>
      <c r="AK49" s="218"/>
      <c r="AL49" s="219"/>
      <c r="AM49" s="219"/>
      <c r="AN49" s="219"/>
      <c r="AO49" s="219"/>
      <c r="AP49" s="219"/>
      <c r="AQ49" s="220"/>
      <c r="AR49" s="218"/>
      <c r="AS49" s="219"/>
      <c r="AT49" s="220"/>
      <c r="AU49" s="680">
        <f t="shared" si="3"/>
        <v>0</v>
      </c>
      <c r="AV49" s="681"/>
      <c r="AW49" s="682">
        <f t="shared" si="1"/>
        <v>0</v>
      </c>
      <c r="AX49" s="683"/>
      <c r="AY49" s="684"/>
      <c r="AZ49" s="685"/>
      <c r="BA49" s="685"/>
      <c r="BB49" s="685"/>
      <c r="BC49" s="685"/>
      <c r="BD49" s="686"/>
    </row>
    <row r="50" spans="2:56" ht="40" customHeight="1">
      <c r="B50" s="217">
        <f t="shared" si="2"/>
        <v>38</v>
      </c>
      <c r="C50" s="670"/>
      <c r="D50" s="671"/>
      <c r="E50" s="672"/>
      <c r="F50" s="673"/>
      <c r="G50" s="674"/>
      <c r="H50" s="675"/>
      <c r="I50" s="675"/>
      <c r="J50" s="675"/>
      <c r="K50" s="676"/>
      <c r="L50" s="677"/>
      <c r="M50" s="678"/>
      <c r="N50" s="678"/>
      <c r="O50" s="679"/>
      <c r="P50" s="218"/>
      <c r="Q50" s="219"/>
      <c r="R50" s="219"/>
      <c r="S50" s="219"/>
      <c r="T50" s="219"/>
      <c r="U50" s="219"/>
      <c r="V50" s="220"/>
      <c r="W50" s="218"/>
      <c r="X50" s="219"/>
      <c r="Y50" s="219"/>
      <c r="Z50" s="219"/>
      <c r="AA50" s="219"/>
      <c r="AB50" s="219"/>
      <c r="AC50" s="220"/>
      <c r="AD50" s="218"/>
      <c r="AE50" s="219"/>
      <c r="AF50" s="219"/>
      <c r="AG50" s="219"/>
      <c r="AH50" s="219"/>
      <c r="AI50" s="219"/>
      <c r="AJ50" s="220"/>
      <c r="AK50" s="218"/>
      <c r="AL50" s="219"/>
      <c r="AM50" s="219"/>
      <c r="AN50" s="219"/>
      <c r="AO50" s="219"/>
      <c r="AP50" s="219"/>
      <c r="AQ50" s="220"/>
      <c r="AR50" s="218"/>
      <c r="AS50" s="219"/>
      <c r="AT50" s="220"/>
      <c r="AU50" s="680">
        <f t="shared" si="3"/>
        <v>0</v>
      </c>
      <c r="AV50" s="681"/>
      <c r="AW50" s="682">
        <f t="shared" si="1"/>
        <v>0</v>
      </c>
      <c r="AX50" s="683"/>
      <c r="AY50" s="684"/>
      <c r="AZ50" s="685"/>
      <c r="BA50" s="685"/>
      <c r="BB50" s="685"/>
      <c r="BC50" s="685"/>
      <c r="BD50" s="686"/>
    </row>
    <row r="51" spans="2:56" ht="40" customHeight="1">
      <c r="B51" s="217">
        <f t="shared" si="2"/>
        <v>39</v>
      </c>
      <c r="C51" s="670"/>
      <c r="D51" s="671"/>
      <c r="E51" s="672"/>
      <c r="F51" s="673"/>
      <c r="G51" s="674"/>
      <c r="H51" s="675"/>
      <c r="I51" s="675"/>
      <c r="J51" s="675"/>
      <c r="K51" s="676"/>
      <c r="L51" s="677"/>
      <c r="M51" s="678"/>
      <c r="N51" s="678"/>
      <c r="O51" s="679"/>
      <c r="P51" s="218"/>
      <c r="Q51" s="219"/>
      <c r="R51" s="219"/>
      <c r="S51" s="219"/>
      <c r="T51" s="219"/>
      <c r="U51" s="219"/>
      <c r="V51" s="220"/>
      <c r="W51" s="218"/>
      <c r="X51" s="219"/>
      <c r="Y51" s="219"/>
      <c r="Z51" s="219"/>
      <c r="AA51" s="219"/>
      <c r="AB51" s="219"/>
      <c r="AC51" s="220"/>
      <c r="AD51" s="218"/>
      <c r="AE51" s="219"/>
      <c r="AF51" s="219"/>
      <c r="AG51" s="219"/>
      <c r="AH51" s="219"/>
      <c r="AI51" s="219"/>
      <c r="AJ51" s="220"/>
      <c r="AK51" s="218"/>
      <c r="AL51" s="219"/>
      <c r="AM51" s="219"/>
      <c r="AN51" s="219"/>
      <c r="AO51" s="219"/>
      <c r="AP51" s="219"/>
      <c r="AQ51" s="220"/>
      <c r="AR51" s="218"/>
      <c r="AS51" s="219"/>
      <c r="AT51" s="220"/>
      <c r="AU51" s="680">
        <f t="shared" si="3"/>
        <v>0</v>
      </c>
      <c r="AV51" s="681"/>
      <c r="AW51" s="682">
        <f t="shared" si="1"/>
        <v>0</v>
      </c>
      <c r="AX51" s="683"/>
      <c r="AY51" s="684"/>
      <c r="AZ51" s="685"/>
      <c r="BA51" s="685"/>
      <c r="BB51" s="685"/>
      <c r="BC51" s="685"/>
      <c r="BD51" s="686"/>
    </row>
    <row r="52" spans="2:56" ht="40" customHeight="1">
      <c r="B52" s="217">
        <f t="shared" si="2"/>
        <v>40</v>
      </c>
      <c r="C52" s="670"/>
      <c r="D52" s="671"/>
      <c r="E52" s="672"/>
      <c r="F52" s="673"/>
      <c r="G52" s="674"/>
      <c r="H52" s="675"/>
      <c r="I52" s="675"/>
      <c r="J52" s="675"/>
      <c r="K52" s="676"/>
      <c r="L52" s="677"/>
      <c r="M52" s="678"/>
      <c r="N52" s="678"/>
      <c r="O52" s="679"/>
      <c r="P52" s="218"/>
      <c r="Q52" s="219"/>
      <c r="R52" s="219"/>
      <c r="S52" s="219"/>
      <c r="T52" s="219"/>
      <c r="U52" s="219"/>
      <c r="V52" s="220"/>
      <c r="W52" s="218"/>
      <c r="X52" s="219"/>
      <c r="Y52" s="219"/>
      <c r="Z52" s="219"/>
      <c r="AA52" s="219"/>
      <c r="AB52" s="219"/>
      <c r="AC52" s="220"/>
      <c r="AD52" s="218"/>
      <c r="AE52" s="219"/>
      <c r="AF52" s="219"/>
      <c r="AG52" s="219"/>
      <c r="AH52" s="219"/>
      <c r="AI52" s="219"/>
      <c r="AJ52" s="220"/>
      <c r="AK52" s="218"/>
      <c r="AL52" s="219"/>
      <c r="AM52" s="219"/>
      <c r="AN52" s="219"/>
      <c r="AO52" s="219"/>
      <c r="AP52" s="219"/>
      <c r="AQ52" s="220"/>
      <c r="AR52" s="218"/>
      <c r="AS52" s="219"/>
      <c r="AT52" s="220"/>
      <c r="AU52" s="680">
        <f t="shared" si="3"/>
        <v>0</v>
      </c>
      <c r="AV52" s="681"/>
      <c r="AW52" s="682">
        <f t="shared" si="1"/>
        <v>0</v>
      </c>
      <c r="AX52" s="683"/>
      <c r="AY52" s="684"/>
      <c r="AZ52" s="685"/>
      <c r="BA52" s="685"/>
      <c r="BB52" s="685"/>
      <c r="BC52" s="685"/>
      <c r="BD52" s="686"/>
    </row>
    <row r="53" spans="2:56" ht="40" customHeight="1">
      <c r="B53" s="217">
        <f t="shared" si="2"/>
        <v>41</v>
      </c>
      <c r="C53" s="670"/>
      <c r="D53" s="671"/>
      <c r="E53" s="672"/>
      <c r="F53" s="673"/>
      <c r="G53" s="674"/>
      <c r="H53" s="675"/>
      <c r="I53" s="675"/>
      <c r="J53" s="675"/>
      <c r="K53" s="676"/>
      <c r="L53" s="677"/>
      <c r="M53" s="678"/>
      <c r="N53" s="678"/>
      <c r="O53" s="679"/>
      <c r="P53" s="218"/>
      <c r="Q53" s="219"/>
      <c r="R53" s="219"/>
      <c r="S53" s="219"/>
      <c r="T53" s="219"/>
      <c r="U53" s="219"/>
      <c r="V53" s="220"/>
      <c r="W53" s="218"/>
      <c r="X53" s="219"/>
      <c r="Y53" s="219"/>
      <c r="Z53" s="219"/>
      <c r="AA53" s="219"/>
      <c r="AB53" s="219"/>
      <c r="AC53" s="220"/>
      <c r="AD53" s="218"/>
      <c r="AE53" s="219"/>
      <c r="AF53" s="219"/>
      <c r="AG53" s="219"/>
      <c r="AH53" s="219"/>
      <c r="AI53" s="219"/>
      <c r="AJ53" s="220"/>
      <c r="AK53" s="218"/>
      <c r="AL53" s="219"/>
      <c r="AM53" s="219"/>
      <c r="AN53" s="219"/>
      <c r="AO53" s="219"/>
      <c r="AP53" s="219"/>
      <c r="AQ53" s="220"/>
      <c r="AR53" s="218"/>
      <c r="AS53" s="219"/>
      <c r="AT53" s="220"/>
      <c r="AU53" s="680">
        <f t="shared" si="3"/>
        <v>0</v>
      </c>
      <c r="AV53" s="681"/>
      <c r="AW53" s="682">
        <f t="shared" si="1"/>
        <v>0</v>
      </c>
      <c r="AX53" s="683"/>
      <c r="AY53" s="684"/>
      <c r="AZ53" s="685"/>
      <c r="BA53" s="685"/>
      <c r="BB53" s="685"/>
      <c r="BC53" s="685"/>
      <c r="BD53" s="686"/>
    </row>
    <row r="54" spans="2:56" ht="40" customHeight="1">
      <c r="B54" s="217">
        <f t="shared" si="2"/>
        <v>42</v>
      </c>
      <c r="C54" s="670"/>
      <c r="D54" s="671"/>
      <c r="E54" s="672"/>
      <c r="F54" s="673"/>
      <c r="G54" s="674"/>
      <c r="H54" s="675"/>
      <c r="I54" s="675"/>
      <c r="J54" s="675"/>
      <c r="K54" s="676"/>
      <c r="L54" s="677"/>
      <c r="M54" s="678"/>
      <c r="N54" s="678"/>
      <c r="O54" s="679"/>
      <c r="P54" s="218"/>
      <c r="Q54" s="219"/>
      <c r="R54" s="219"/>
      <c r="S54" s="219"/>
      <c r="T54" s="219"/>
      <c r="U54" s="219"/>
      <c r="V54" s="220"/>
      <c r="W54" s="218"/>
      <c r="X54" s="219"/>
      <c r="Y54" s="219"/>
      <c r="Z54" s="219"/>
      <c r="AA54" s="219"/>
      <c r="AB54" s="219"/>
      <c r="AC54" s="220"/>
      <c r="AD54" s="218"/>
      <c r="AE54" s="219"/>
      <c r="AF54" s="219"/>
      <c r="AG54" s="219"/>
      <c r="AH54" s="219"/>
      <c r="AI54" s="219"/>
      <c r="AJ54" s="220"/>
      <c r="AK54" s="218"/>
      <c r="AL54" s="219"/>
      <c r="AM54" s="219"/>
      <c r="AN54" s="219"/>
      <c r="AO54" s="219"/>
      <c r="AP54" s="219"/>
      <c r="AQ54" s="220"/>
      <c r="AR54" s="218"/>
      <c r="AS54" s="219"/>
      <c r="AT54" s="220"/>
      <c r="AU54" s="680">
        <f t="shared" si="3"/>
        <v>0</v>
      </c>
      <c r="AV54" s="681"/>
      <c r="AW54" s="682">
        <f t="shared" si="1"/>
        <v>0</v>
      </c>
      <c r="AX54" s="683"/>
      <c r="AY54" s="684"/>
      <c r="AZ54" s="685"/>
      <c r="BA54" s="685"/>
      <c r="BB54" s="685"/>
      <c r="BC54" s="685"/>
      <c r="BD54" s="686"/>
    </row>
    <row r="55" spans="2:56" ht="40" customHeight="1">
      <c r="B55" s="217">
        <f t="shared" si="2"/>
        <v>43</v>
      </c>
      <c r="C55" s="670"/>
      <c r="D55" s="671"/>
      <c r="E55" s="672"/>
      <c r="F55" s="673"/>
      <c r="G55" s="674"/>
      <c r="H55" s="675"/>
      <c r="I55" s="675"/>
      <c r="J55" s="675"/>
      <c r="K55" s="676"/>
      <c r="L55" s="677"/>
      <c r="M55" s="678"/>
      <c r="N55" s="678"/>
      <c r="O55" s="679"/>
      <c r="P55" s="218"/>
      <c r="Q55" s="219"/>
      <c r="R55" s="219"/>
      <c r="S55" s="219"/>
      <c r="T55" s="219"/>
      <c r="U55" s="219"/>
      <c r="V55" s="220"/>
      <c r="W55" s="218"/>
      <c r="X55" s="219"/>
      <c r="Y55" s="219"/>
      <c r="Z55" s="219"/>
      <c r="AA55" s="219"/>
      <c r="AB55" s="219"/>
      <c r="AC55" s="220"/>
      <c r="AD55" s="218"/>
      <c r="AE55" s="219"/>
      <c r="AF55" s="219"/>
      <c r="AG55" s="219"/>
      <c r="AH55" s="219"/>
      <c r="AI55" s="219"/>
      <c r="AJ55" s="220"/>
      <c r="AK55" s="218"/>
      <c r="AL55" s="219"/>
      <c r="AM55" s="219"/>
      <c r="AN55" s="219"/>
      <c r="AO55" s="219"/>
      <c r="AP55" s="219"/>
      <c r="AQ55" s="220"/>
      <c r="AR55" s="218"/>
      <c r="AS55" s="219"/>
      <c r="AT55" s="220"/>
      <c r="AU55" s="680">
        <f t="shared" si="3"/>
        <v>0</v>
      </c>
      <c r="AV55" s="681"/>
      <c r="AW55" s="682">
        <f t="shared" si="1"/>
        <v>0</v>
      </c>
      <c r="AX55" s="683"/>
      <c r="AY55" s="684"/>
      <c r="AZ55" s="685"/>
      <c r="BA55" s="685"/>
      <c r="BB55" s="685"/>
      <c r="BC55" s="685"/>
      <c r="BD55" s="686"/>
    </row>
    <row r="56" spans="2:56" ht="40" customHeight="1">
      <c r="B56" s="217">
        <f t="shared" si="2"/>
        <v>44</v>
      </c>
      <c r="C56" s="670"/>
      <c r="D56" s="671"/>
      <c r="E56" s="672"/>
      <c r="F56" s="673"/>
      <c r="G56" s="674"/>
      <c r="H56" s="675"/>
      <c r="I56" s="675"/>
      <c r="J56" s="675"/>
      <c r="K56" s="676"/>
      <c r="L56" s="677"/>
      <c r="M56" s="678"/>
      <c r="N56" s="678"/>
      <c r="O56" s="679"/>
      <c r="P56" s="218"/>
      <c r="Q56" s="219"/>
      <c r="R56" s="219"/>
      <c r="S56" s="219"/>
      <c r="T56" s="219"/>
      <c r="U56" s="219"/>
      <c r="V56" s="220"/>
      <c r="W56" s="218"/>
      <c r="X56" s="219"/>
      <c r="Y56" s="219"/>
      <c r="Z56" s="219"/>
      <c r="AA56" s="219"/>
      <c r="AB56" s="219"/>
      <c r="AC56" s="220"/>
      <c r="AD56" s="218"/>
      <c r="AE56" s="219"/>
      <c r="AF56" s="219"/>
      <c r="AG56" s="219"/>
      <c r="AH56" s="219"/>
      <c r="AI56" s="219"/>
      <c r="AJ56" s="220"/>
      <c r="AK56" s="218"/>
      <c r="AL56" s="219"/>
      <c r="AM56" s="219"/>
      <c r="AN56" s="219"/>
      <c r="AO56" s="219"/>
      <c r="AP56" s="219"/>
      <c r="AQ56" s="220"/>
      <c r="AR56" s="218"/>
      <c r="AS56" s="219"/>
      <c r="AT56" s="220"/>
      <c r="AU56" s="680">
        <f t="shared" si="3"/>
        <v>0</v>
      </c>
      <c r="AV56" s="681"/>
      <c r="AW56" s="682">
        <f t="shared" si="1"/>
        <v>0</v>
      </c>
      <c r="AX56" s="683"/>
      <c r="AY56" s="684"/>
      <c r="AZ56" s="685"/>
      <c r="BA56" s="685"/>
      <c r="BB56" s="685"/>
      <c r="BC56" s="685"/>
      <c r="BD56" s="686"/>
    </row>
    <row r="57" spans="2:56" ht="40" customHeight="1">
      <c r="B57" s="217">
        <f t="shared" si="2"/>
        <v>45</v>
      </c>
      <c r="C57" s="670"/>
      <c r="D57" s="671"/>
      <c r="E57" s="672"/>
      <c r="F57" s="673"/>
      <c r="G57" s="674"/>
      <c r="H57" s="675"/>
      <c r="I57" s="675"/>
      <c r="J57" s="675"/>
      <c r="K57" s="676"/>
      <c r="L57" s="677"/>
      <c r="M57" s="678"/>
      <c r="N57" s="678"/>
      <c r="O57" s="679"/>
      <c r="P57" s="218"/>
      <c r="Q57" s="219"/>
      <c r="R57" s="219"/>
      <c r="S57" s="219"/>
      <c r="T57" s="219"/>
      <c r="U57" s="219"/>
      <c r="V57" s="220"/>
      <c r="W57" s="218"/>
      <c r="X57" s="219"/>
      <c r="Y57" s="219"/>
      <c r="Z57" s="219"/>
      <c r="AA57" s="219"/>
      <c r="AB57" s="219"/>
      <c r="AC57" s="220"/>
      <c r="AD57" s="218"/>
      <c r="AE57" s="219"/>
      <c r="AF57" s="219"/>
      <c r="AG57" s="219"/>
      <c r="AH57" s="219"/>
      <c r="AI57" s="219"/>
      <c r="AJ57" s="220"/>
      <c r="AK57" s="218"/>
      <c r="AL57" s="219"/>
      <c r="AM57" s="219"/>
      <c r="AN57" s="219"/>
      <c r="AO57" s="219"/>
      <c r="AP57" s="219"/>
      <c r="AQ57" s="220"/>
      <c r="AR57" s="218"/>
      <c r="AS57" s="219"/>
      <c r="AT57" s="220"/>
      <c r="AU57" s="680">
        <f t="shared" si="3"/>
        <v>0</v>
      </c>
      <c r="AV57" s="681"/>
      <c r="AW57" s="682">
        <f t="shared" si="1"/>
        <v>0</v>
      </c>
      <c r="AX57" s="683"/>
      <c r="AY57" s="684"/>
      <c r="AZ57" s="685"/>
      <c r="BA57" s="685"/>
      <c r="BB57" s="685"/>
      <c r="BC57" s="685"/>
      <c r="BD57" s="686"/>
    </row>
    <row r="58" spans="2:56" ht="40" customHeight="1">
      <c r="B58" s="217">
        <f t="shared" si="2"/>
        <v>46</v>
      </c>
      <c r="C58" s="670"/>
      <c r="D58" s="671"/>
      <c r="E58" s="672"/>
      <c r="F58" s="673"/>
      <c r="G58" s="674"/>
      <c r="H58" s="675"/>
      <c r="I58" s="675"/>
      <c r="J58" s="675"/>
      <c r="K58" s="676"/>
      <c r="L58" s="677"/>
      <c r="M58" s="678"/>
      <c r="N58" s="678"/>
      <c r="O58" s="679"/>
      <c r="P58" s="218"/>
      <c r="Q58" s="219"/>
      <c r="R58" s="219"/>
      <c r="S58" s="219"/>
      <c r="T58" s="219"/>
      <c r="U58" s="219"/>
      <c r="V58" s="220"/>
      <c r="W58" s="218"/>
      <c r="X58" s="219"/>
      <c r="Y58" s="219"/>
      <c r="Z58" s="219"/>
      <c r="AA58" s="219"/>
      <c r="AB58" s="219"/>
      <c r="AC58" s="220"/>
      <c r="AD58" s="218"/>
      <c r="AE58" s="219"/>
      <c r="AF58" s="219"/>
      <c r="AG58" s="219"/>
      <c r="AH58" s="219"/>
      <c r="AI58" s="219"/>
      <c r="AJ58" s="220"/>
      <c r="AK58" s="218"/>
      <c r="AL58" s="219"/>
      <c r="AM58" s="219"/>
      <c r="AN58" s="219"/>
      <c r="AO58" s="219"/>
      <c r="AP58" s="219"/>
      <c r="AQ58" s="220"/>
      <c r="AR58" s="218"/>
      <c r="AS58" s="219"/>
      <c r="AT58" s="220"/>
      <c r="AU58" s="680">
        <f t="shared" si="3"/>
        <v>0</v>
      </c>
      <c r="AV58" s="681"/>
      <c r="AW58" s="682">
        <f t="shared" si="1"/>
        <v>0</v>
      </c>
      <c r="AX58" s="683"/>
      <c r="AY58" s="684"/>
      <c r="AZ58" s="685"/>
      <c r="BA58" s="685"/>
      <c r="BB58" s="685"/>
      <c r="BC58" s="685"/>
      <c r="BD58" s="686"/>
    </row>
    <row r="59" spans="2:56" ht="40" customHeight="1">
      <c r="B59" s="217">
        <f t="shared" si="2"/>
        <v>47</v>
      </c>
      <c r="C59" s="670"/>
      <c r="D59" s="671"/>
      <c r="E59" s="672"/>
      <c r="F59" s="673"/>
      <c r="G59" s="674"/>
      <c r="H59" s="675"/>
      <c r="I59" s="675"/>
      <c r="J59" s="675"/>
      <c r="K59" s="676"/>
      <c r="L59" s="677"/>
      <c r="M59" s="678"/>
      <c r="N59" s="678"/>
      <c r="O59" s="679"/>
      <c r="P59" s="218"/>
      <c r="Q59" s="219"/>
      <c r="R59" s="219"/>
      <c r="S59" s="219"/>
      <c r="T59" s="219"/>
      <c r="U59" s="219"/>
      <c r="V59" s="220"/>
      <c r="W59" s="218"/>
      <c r="X59" s="219"/>
      <c r="Y59" s="219"/>
      <c r="Z59" s="219"/>
      <c r="AA59" s="219"/>
      <c r="AB59" s="219"/>
      <c r="AC59" s="220"/>
      <c r="AD59" s="218"/>
      <c r="AE59" s="219"/>
      <c r="AF59" s="219"/>
      <c r="AG59" s="219"/>
      <c r="AH59" s="219"/>
      <c r="AI59" s="219"/>
      <c r="AJ59" s="220"/>
      <c r="AK59" s="218"/>
      <c r="AL59" s="219"/>
      <c r="AM59" s="219"/>
      <c r="AN59" s="219"/>
      <c r="AO59" s="219"/>
      <c r="AP59" s="219"/>
      <c r="AQ59" s="220"/>
      <c r="AR59" s="218"/>
      <c r="AS59" s="219"/>
      <c r="AT59" s="220"/>
      <c r="AU59" s="680">
        <f t="shared" si="3"/>
        <v>0</v>
      </c>
      <c r="AV59" s="681"/>
      <c r="AW59" s="682">
        <f t="shared" si="1"/>
        <v>0</v>
      </c>
      <c r="AX59" s="683"/>
      <c r="AY59" s="684"/>
      <c r="AZ59" s="685"/>
      <c r="BA59" s="685"/>
      <c r="BB59" s="685"/>
      <c r="BC59" s="685"/>
      <c r="BD59" s="686"/>
    </row>
    <row r="60" spans="2:56" ht="40" customHeight="1">
      <c r="B60" s="217">
        <f t="shared" si="2"/>
        <v>48</v>
      </c>
      <c r="C60" s="670"/>
      <c r="D60" s="671"/>
      <c r="E60" s="672"/>
      <c r="F60" s="673"/>
      <c r="G60" s="674"/>
      <c r="H60" s="675"/>
      <c r="I60" s="675"/>
      <c r="J60" s="675"/>
      <c r="K60" s="676"/>
      <c r="L60" s="677"/>
      <c r="M60" s="678"/>
      <c r="N60" s="678"/>
      <c r="O60" s="679"/>
      <c r="P60" s="218"/>
      <c r="Q60" s="219"/>
      <c r="R60" s="219"/>
      <c r="S60" s="219"/>
      <c r="T60" s="219"/>
      <c r="U60" s="219"/>
      <c r="V60" s="220"/>
      <c r="W60" s="218"/>
      <c r="X60" s="219"/>
      <c r="Y60" s="219"/>
      <c r="Z60" s="219"/>
      <c r="AA60" s="219"/>
      <c r="AB60" s="219"/>
      <c r="AC60" s="220"/>
      <c r="AD60" s="218"/>
      <c r="AE60" s="219"/>
      <c r="AF60" s="219"/>
      <c r="AG60" s="219"/>
      <c r="AH60" s="219"/>
      <c r="AI60" s="219"/>
      <c r="AJ60" s="220"/>
      <c r="AK60" s="218"/>
      <c r="AL60" s="219"/>
      <c r="AM60" s="219"/>
      <c r="AN60" s="219"/>
      <c r="AO60" s="219"/>
      <c r="AP60" s="219"/>
      <c r="AQ60" s="220"/>
      <c r="AR60" s="218"/>
      <c r="AS60" s="219"/>
      <c r="AT60" s="220"/>
      <c r="AU60" s="680">
        <f t="shared" si="3"/>
        <v>0</v>
      </c>
      <c r="AV60" s="681"/>
      <c r="AW60" s="682">
        <f t="shared" si="1"/>
        <v>0</v>
      </c>
      <c r="AX60" s="683"/>
      <c r="AY60" s="684"/>
      <c r="AZ60" s="685"/>
      <c r="BA60" s="685"/>
      <c r="BB60" s="685"/>
      <c r="BC60" s="685"/>
      <c r="BD60" s="686"/>
    </row>
    <row r="61" spans="2:56" ht="40" customHeight="1">
      <c r="B61" s="217">
        <f t="shared" si="2"/>
        <v>49</v>
      </c>
      <c r="C61" s="670"/>
      <c r="D61" s="671"/>
      <c r="E61" s="672"/>
      <c r="F61" s="673"/>
      <c r="G61" s="674"/>
      <c r="H61" s="675"/>
      <c r="I61" s="675"/>
      <c r="J61" s="675"/>
      <c r="K61" s="676"/>
      <c r="L61" s="677"/>
      <c r="M61" s="678"/>
      <c r="N61" s="678"/>
      <c r="O61" s="679"/>
      <c r="P61" s="218"/>
      <c r="Q61" s="219"/>
      <c r="R61" s="219"/>
      <c r="S61" s="219"/>
      <c r="T61" s="219"/>
      <c r="U61" s="219"/>
      <c r="V61" s="220"/>
      <c r="W61" s="218"/>
      <c r="X61" s="219"/>
      <c r="Y61" s="219"/>
      <c r="Z61" s="219"/>
      <c r="AA61" s="219"/>
      <c r="AB61" s="219"/>
      <c r="AC61" s="220"/>
      <c r="AD61" s="218"/>
      <c r="AE61" s="219"/>
      <c r="AF61" s="219"/>
      <c r="AG61" s="219"/>
      <c r="AH61" s="219"/>
      <c r="AI61" s="219"/>
      <c r="AJ61" s="220"/>
      <c r="AK61" s="218"/>
      <c r="AL61" s="219"/>
      <c r="AM61" s="219"/>
      <c r="AN61" s="219"/>
      <c r="AO61" s="219"/>
      <c r="AP61" s="219"/>
      <c r="AQ61" s="220"/>
      <c r="AR61" s="218"/>
      <c r="AS61" s="219"/>
      <c r="AT61" s="220"/>
      <c r="AU61" s="680">
        <f t="shared" si="3"/>
        <v>0</v>
      </c>
      <c r="AV61" s="681"/>
      <c r="AW61" s="682">
        <f t="shared" si="1"/>
        <v>0</v>
      </c>
      <c r="AX61" s="683"/>
      <c r="AY61" s="684"/>
      <c r="AZ61" s="685"/>
      <c r="BA61" s="685"/>
      <c r="BB61" s="685"/>
      <c r="BC61" s="685"/>
      <c r="BD61" s="686"/>
    </row>
    <row r="62" spans="2:56" ht="40" customHeight="1">
      <c r="B62" s="217">
        <f t="shared" si="2"/>
        <v>50</v>
      </c>
      <c r="C62" s="670"/>
      <c r="D62" s="671"/>
      <c r="E62" s="672"/>
      <c r="F62" s="673"/>
      <c r="G62" s="674"/>
      <c r="H62" s="675"/>
      <c r="I62" s="675"/>
      <c r="J62" s="675"/>
      <c r="K62" s="676"/>
      <c r="L62" s="677"/>
      <c r="M62" s="678"/>
      <c r="N62" s="678"/>
      <c r="O62" s="679"/>
      <c r="P62" s="218"/>
      <c r="Q62" s="219"/>
      <c r="R62" s="219"/>
      <c r="S62" s="219"/>
      <c r="T62" s="219"/>
      <c r="U62" s="219"/>
      <c r="V62" s="220"/>
      <c r="W62" s="218"/>
      <c r="X62" s="219"/>
      <c r="Y62" s="219"/>
      <c r="Z62" s="219"/>
      <c r="AA62" s="219"/>
      <c r="AB62" s="219"/>
      <c r="AC62" s="220"/>
      <c r="AD62" s="218"/>
      <c r="AE62" s="219"/>
      <c r="AF62" s="219"/>
      <c r="AG62" s="219"/>
      <c r="AH62" s="219"/>
      <c r="AI62" s="219"/>
      <c r="AJ62" s="220"/>
      <c r="AK62" s="218"/>
      <c r="AL62" s="219"/>
      <c r="AM62" s="219"/>
      <c r="AN62" s="219"/>
      <c r="AO62" s="219"/>
      <c r="AP62" s="219"/>
      <c r="AQ62" s="220"/>
      <c r="AR62" s="218"/>
      <c r="AS62" s="219"/>
      <c r="AT62" s="220"/>
      <c r="AU62" s="680">
        <f t="shared" si="3"/>
        <v>0</v>
      </c>
      <c r="AV62" s="681"/>
      <c r="AW62" s="682">
        <f t="shared" si="1"/>
        <v>0</v>
      </c>
      <c r="AX62" s="683"/>
      <c r="AY62" s="684"/>
      <c r="AZ62" s="685"/>
      <c r="BA62" s="685"/>
      <c r="BB62" s="685"/>
      <c r="BC62" s="685"/>
      <c r="BD62" s="686"/>
    </row>
    <row r="63" spans="2:56" ht="40" customHeight="1">
      <c r="B63" s="217">
        <f t="shared" si="2"/>
        <v>51</v>
      </c>
      <c r="C63" s="670"/>
      <c r="D63" s="671"/>
      <c r="E63" s="672"/>
      <c r="F63" s="673"/>
      <c r="G63" s="674"/>
      <c r="H63" s="675"/>
      <c r="I63" s="675"/>
      <c r="J63" s="675"/>
      <c r="K63" s="676"/>
      <c r="L63" s="677"/>
      <c r="M63" s="678"/>
      <c r="N63" s="678"/>
      <c r="O63" s="679"/>
      <c r="P63" s="218"/>
      <c r="Q63" s="219"/>
      <c r="R63" s="219"/>
      <c r="S63" s="219"/>
      <c r="T63" s="219"/>
      <c r="U63" s="219"/>
      <c r="V63" s="220"/>
      <c r="W63" s="218"/>
      <c r="X63" s="219"/>
      <c r="Y63" s="219"/>
      <c r="Z63" s="219"/>
      <c r="AA63" s="219"/>
      <c r="AB63" s="219"/>
      <c r="AC63" s="220"/>
      <c r="AD63" s="218"/>
      <c r="AE63" s="219"/>
      <c r="AF63" s="219"/>
      <c r="AG63" s="219"/>
      <c r="AH63" s="219"/>
      <c r="AI63" s="219"/>
      <c r="AJ63" s="220"/>
      <c r="AK63" s="218"/>
      <c r="AL63" s="219"/>
      <c r="AM63" s="219"/>
      <c r="AN63" s="219"/>
      <c r="AO63" s="219"/>
      <c r="AP63" s="219"/>
      <c r="AQ63" s="220"/>
      <c r="AR63" s="218"/>
      <c r="AS63" s="219"/>
      <c r="AT63" s="220"/>
      <c r="AU63" s="680">
        <f t="shared" si="3"/>
        <v>0</v>
      </c>
      <c r="AV63" s="681"/>
      <c r="AW63" s="682">
        <f t="shared" si="1"/>
        <v>0</v>
      </c>
      <c r="AX63" s="683"/>
      <c r="AY63" s="684"/>
      <c r="AZ63" s="685"/>
      <c r="BA63" s="685"/>
      <c r="BB63" s="685"/>
      <c r="BC63" s="685"/>
      <c r="BD63" s="686"/>
    </row>
    <row r="64" spans="2:56" ht="40" customHeight="1">
      <c r="B64" s="217">
        <f t="shared" si="2"/>
        <v>52</v>
      </c>
      <c r="C64" s="670"/>
      <c r="D64" s="671"/>
      <c r="E64" s="672"/>
      <c r="F64" s="673"/>
      <c r="G64" s="674"/>
      <c r="H64" s="675"/>
      <c r="I64" s="675"/>
      <c r="J64" s="675"/>
      <c r="K64" s="676"/>
      <c r="L64" s="677"/>
      <c r="M64" s="678"/>
      <c r="N64" s="678"/>
      <c r="O64" s="679"/>
      <c r="P64" s="218"/>
      <c r="Q64" s="219"/>
      <c r="R64" s="219"/>
      <c r="S64" s="219"/>
      <c r="T64" s="219"/>
      <c r="U64" s="219"/>
      <c r="V64" s="220"/>
      <c r="W64" s="218"/>
      <c r="X64" s="219"/>
      <c r="Y64" s="219"/>
      <c r="Z64" s="219"/>
      <c r="AA64" s="219"/>
      <c r="AB64" s="219"/>
      <c r="AC64" s="220"/>
      <c r="AD64" s="218"/>
      <c r="AE64" s="219"/>
      <c r="AF64" s="219"/>
      <c r="AG64" s="219"/>
      <c r="AH64" s="219"/>
      <c r="AI64" s="219"/>
      <c r="AJ64" s="220"/>
      <c r="AK64" s="218"/>
      <c r="AL64" s="219"/>
      <c r="AM64" s="219"/>
      <c r="AN64" s="219"/>
      <c r="AO64" s="219"/>
      <c r="AP64" s="219"/>
      <c r="AQ64" s="220"/>
      <c r="AR64" s="218"/>
      <c r="AS64" s="219"/>
      <c r="AT64" s="220"/>
      <c r="AU64" s="680">
        <f t="shared" si="3"/>
        <v>0</v>
      </c>
      <c r="AV64" s="681"/>
      <c r="AW64" s="682">
        <f t="shared" si="1"/>
        <v>0</v>
      </c>
      <c r="AX64" s="683"/>
      <c r="AY64" s="684"/>
      <c r="AZ64" s="685"/>
      <c r="BA64" s="685"/>
      <c r="BB64" s="685"/>
      <c r="BC64" s="685"/>
      <c r="BD64" s="686"/>
    </row>
    <row r="65" spans="2:56" ht="40" customHeight="1">
      <c r="B65" s="217">
        <f t="shared" si="2"/>
        <v>53</v>
      </c>
      <c r="C65" s="670"/>
      <c r="D65" s="671"/>
      <c r="E65" s="672"/>
      <c r="F65" s="673"/>
      <c r="G65" s="674"/>
      <c r="H65" s="675"/>
      <c r="I65" s="675"/>
      <c r="J65" s="675"/>
      <c r="K65" s="676"/>
      <c r="L65" s="677"/>
      <c r="M65" s="678"/>
      <c r="N65" s="678"/>
      <c r="O65" s="679"/>
      <c r="P65" s="218"/>
      <c r="Q65" s="219"/>
      <c r="R65" s="219"/>
      <c r="S65" s="219"/>
      <c r="T65" s="219"/>
      <c r="U65" s="219"/>
      <c r="V65" s="220"/>
      <c r="W65" s="218"/>
      <c r="X65" s="219"/>
      <c r="Y65" s="219"/>
      <c r="Z65" s="219"/>
      <c r="AA65" s="219"/>
      <c r="AB65" s="219"/>
      <c r="AC65" s="220"/>
      <c r="AD65" s="218"/>
      <c r="AE65" s="219"/>
      <c r="AF65" s="219"/>
      <c r="AG65" s="219"/>
      <c r="AH65" s="219"/>
      <c r="AI65" s="219"/>
      <c r="AJ65" s="220"/>
      <c r="AK65" s="218"/>
      <c r="AL65" s="219"/>
      <c r="AM65" s="219"/>
      <c r="AN65" s="219"/>
      <c r="AO65" s="219"/>
      <c r="AP65" s="219"/>
      <c r="AQ65" s="220"/>
      <c r="AR65" s="218"/>
      <c r="AS65" s="219"/>
      <c r="AT65" s="220"/>
      <c r="AU65" s="680">
        <f t="shared" si="3"/>
        <v>0</v>
      </c>
      <c r="AV65" s="681"/>
      <c r="AW65" s="682">
        <f t="shared" si="1"/>
        <v>0</v>
      </c>
      <c r="AX65" s="683"/>
      <c r="AY65" s="684"/>
      <c r="AZ65" s="685"/>
      <c r="BA65" s="685"/>
      <c r="BB65" s="685"/>
      <c r="BC65" s="685"/>
      <c r="BD65" s="686"/>
    </row>
    <row r="66" spans="2:56" ht="40" customHeight="1">
      <c r="B66" s="217">
        <f t="shared" si="2"/>
        <v>54</v>
      </c>
      <c r="C66" s="670"/>
      <c r="D66" s="671"/>
      <c r="E66" s="672"/>
      <c r="F66" s="673"/>
      <c r="G66" s="674"/>
      <c r="H66" s="675"/>
      <c r="I66" s="675"/>
      <c r="J66" s="675"/>
      <c r="K66" s="676"/>
      <c r="L66" s="677"/>
      <c r="M66" s="678"/>
      <c r="N66" s="678"/>
      <c r="O66" s="679"/>
      <c r="P66" s="218"/>
      <c r="Q66" s="219"/>
      <c r="R66" s="219"/>
      <c r="S66" s="219"/>
      <c r="T66" s="219"/>
      <c r="U66" s="219"/>
      <c r="V66" s="220"/>
      <c r="W66" s="218"/>
      <c r="X66" s="219"/>
      <c r="Y66" s="219"/>
      <c r="Z66" s="219"/>
      <c r="AA66" s="219"/>
      <c r="AB66" s="219"/>
      <c r="AC66" s="220"/>
      <c r="AD66" s="218"/>
      <c r="AE66" s="219"/>
      <c r="AF66" s="219"/>
      <c r="AG66" s="219"/>
      <c r="AH66" s="219"/>
      <c r="AI66" s="219"/>
      <c r="AJ66" s="220"/>
      <c r="AK66" s="218"/>
      <c r="AL66" s="219"/>
      <c r="AM66" s="219"/>
      <c r="AN66" s="219"/>
      <c r="AO66" s="219"/>
      <c r="AP66" s="219"/>
      <c r="AQ66" s="220"/>
      <c r="AR66" s="218"/>
      <c r="AS66" s="219"/>
      <c r="AT66" s="220"/>
      <c r="AU66" s="680">
        <f t="shared" si="3"/>
        <v>0</v>
      </c>
      <c r="AV66" s="681"/>
      <c r="AW66" s="682">
        <f t="shared" si="1"/>
        <v>0</v>
      </c>
      <c r="AX66" s="683"/>
      <c r="AY66" s="684"/>
      <c r="AZ66" s="685"/>
      <c r="BA66" s="685"/>
      <c r="BB66" s="685"/>
      <c r="BC66" s="685"/>
      <c r="BD66" s="686"/>
    </row>
    <row r="67" spans="2:56" ht="40" customHeight="1">
      <c r="B67" s="217">
        <f t="shared" si="2"/>
        <v>55</v>
      </c>
      <c r="C67" s="670"/>
      <c r="D67" s="671"/>
      <c r="E67" s="672"/>
      <c r="F67" s="673"/>
      <c r="G67" s="674"/>
      <c r="H67" s="675"/>
      <c r="I67" s="675"/>
      <c r="J67" s="675"/>
      <c r="K67" s="676"/>
      <c r="L67" s="677"/>
      <c r="M67" s="678"/>
      <c r="N67" s="678"/>
      <c r="O67" s="679"/>
      <c r="P67" s="218"/>
      <c r="Q67" s="219"/>
      <c r="R67" s="219"/>
      <c r="S67" s="219"/>
      <c r="T67" s="219"/>
      <c r="U67" s="219"/>
      <c r="V67" s="220"/>
      <c r="W67" s="218"/>
      <c r="X67" s="219"/>
      <c r="Y67" s="219"/>
      <c r="Z67" s="219"/>
      <c r="AA67" s="219"/>
      <c r="AB67" s="219"/>
      <c r="AC67" s="220"/>
      <c r="AD67" s="218"/>
      <c r="AE67" s="219"/>
      <c r="AF67" s="219"/>
      <c r="AG67" s="219"/>
      <c r="AH67" s="219"/>
      <c r="AI67" s="219"/>
      <c r="AJ67" s="220"/>
      <c r="AK67" s="218"/>
      <c r="AL67" s="219"/>
      <c r="AM67" s="219"/>
      <c r="AN67" s="219"/>
      <c r="AO67" s="219"/>
      <c r="AP67" s="219"/>
      <c r="AQ67" s="220"/>
      <c r="AR67" s="218"/>
      <c r="AS67" s="219"/>
      <c r="AT67" s="220"/>
      <c r="AU67" s="680">
        <f t="shared" si="3"/>
        <v>0</v>
      </c>
      <c r="AV67" s="681"/>
      <c r="AW67" s="682">
        <f t="shared" si="1"/>
        <v>0</v>
      </c>
      <c r="AX67" s="683"/>
      <c r="AY67" s="684"/>
      <c r="AZ67" s="685"/>
      <c r="BA67" s="685"/>
      <c r="BB67" s="685"/>
      <c r="BC67" s="685"/>
      <c r="BD67" s="686"/>
    </row>
    <row r="68" spans="2:56" ht="40" customHeight="1">
      <c r="B68" s="217">
        <f t="shared" si="2"/>
        <v>56</v>
      </c>
      <c r="C68" s="670"/>
      <c r="D68" s="671"/>
      <c r="E68" s="672"/>
      <c r="F68" s="673"/>
      <c r="G68" s="674"/>
      <c r="H68" s="675"/>
      <c r="I68" s="675"/>
      <c r="J68" s="675"/>
      <c r="K68" s="676"/>
      <c r="L68" s="677"/>
      <c r="M68" s="678"/>
      <c r="N68" s="678"/>
      <c r="O68" s="679"/>
      <c r="P68" s="257"/>
      <c r="Q68" s="258"/>
      <c r="R68" s="258"/>
      <c r="S68" s="258"/>
      <c r="T68" s="258"/>
      <c r="U68" s="258"/>
      <c r="V68" s="259"/>
      <c r="W68" s="257"/>
      <c r="X68" s="258"/>
      <c r="Y68" s="258"/>
      <c r="Z68" s="258"/>
      <c r="AA68" s="258"/>
      <c r="AB68" s="258"/>
      <c r="AC68" s="259"/>
      <c r="AD68" s="257"/>
      <c r="AE68" s="258"/>
      <c r="AF68" s="258"/>
      <c r="AG68" s="258"/>
      <c r="AH68" s="258"/>
      <c r="AI68" s="258"/>
      <c r="AJ68" s="259"/>
      <c r="AK68" s="257"/>
      <c r="AL68" s="258"/>
      <c r="AM68" s="258"/>
      <c r="AN68" s="258"/>
      <c r="AO68" s="258"/>
      <c r="AP68" s="258"/>
      <c r="AQ68" s="259"/>
      <c r="AR68" s="257"/>
      <c r="AS68" s="258"/>
      <c r="AT68" s="259"/>
      <c r="AU68" s="680">
        <f t="shared" si="3"/>
        <v>0</v>
      </c>
      <c r="AV68" s="681"/>
      <c r="AW68" s="682">
        <f t="shared" si="1"/>
        <v>0</v>
      </c>
      <c r="AX68" s="683"/>
      <c r="AY68" s="684"/>
      <c r="AZ68" s="685"/>
      <c r="BA68" s="685"/>
      <c r="BB68" s="685"/>
      <c r="BC68" s="685"/>
      <c r="BD68" s="686"/>
    </row>
    <row r="69" spans="2:56" ht="40" customHeight="1">
      <c r="B69" s="217">
        <f t="shared" si="2"/>
        <v>57</v>
      </c>
      <c r="C69" s="670"/>
      <c r="D69" s="671"/>
      <c r="E69" s="672"/>
      <c r="F69" s="673"/>
      <c r="G69" s="674"/>
      <c r="H69" s="675"/>
      <c r="I69" s="675"/>
      <c r="J69" s="675"/>
      <c r="K69" s="676"/>
      <c r="L69" s="677"/>
      <c r="M69" s="678"/>
      <c r="N69" s="678"/>
      <c r="O69" s="679"/>
      <c r="P69" s="218"/>
      <c r="Q69" s="219"/>
      <c r="R69" s="219"/>
      <c r="S69" s="219"/>
      <c r="T69" s="219"/>
      <c r="U69" s="219"/>
      <c r="V69" s="220"/>
      <c r="W69" s="218"/>
      <c r="X69" s="219"/>
      <c r="Y69" s="219"/>
      <c r="Z69" s="219"/>
      <c r="AA69" s="219"/>
      <c r="AB69" s="219"/>
      <c r="AC69" s="220"/>
      <c r="AD69" s="218"/>
      <c r="AE69" s="219"/>
      <c r="AF69" s="219"/>
      <c r="AG69" s="219"/>
      <c r="AH69" s="219"/>
      <c r="AI69" s="219"/>
      <c r="AJ69" s="220"/>
      <c r="AK69" s="218"/>
      <c r="AL69" s="219"/>
      <c r="AM69" s="219"/>
      <c r="AN69" s="219"/>
      <c r="AO69" s="219"/>
      <c r="AP69" s="219"/>
      <c r="AQ69" s="220"/>
      <c r="AR69" s="218"/>
      <c r="AS69" s="219"/>
      <c r="AT69" s="220"/>
      <c r="AU69" s="680">
        <f t="shared" si="3"/>
        <v>0</v>
      </c>
      <c r="AV69" s="681"/>
      <c r="AW69" s="682">
        <f t="shared" si="1"/>
        <v>0</v>
      </c>
      <c r="AX69" s="683"/>
      <c r="AY69" s="684"/>
      <c r="AZ69" s="685"/>
      <c r="BA69" s="685"/>
      <c r="BB69" s="685"/>
      <c r="BC69" s="685"/>
      <c r="BD69" s="686"/>
    </row>
    <row r="70" spans="2:56" ht="40" customHeight="1">
      <c r="B70" s="217">
        <f t="shared" si="2"/>
        <v>58</v>
      </c>
      <c r="C70" s="670"/>
      <c r="D70" s="671"/>
      <c r="E70" s="672"/>
      <c r="F70" s="673"/>
      <c r="G70" s="674"/>
      <c r="H70" s="675"/>
      <c r="I70" s="675"/>
      <c r="J70" s="675"/>
      <c r="K70" s="676"/>
      <c r="L70" s="677"/>
      <c r="M70" s="678"/>
      <c r="N70" s="678"/>
      <c r="O70" s="679"/>
      <c r="P70" s="218"/>
      <c r="Q70" s="219"/>
      <c r="R70" s="219"/>
      <c r="S70" s="219"/>
      <c r="T70" s="219"/>
      <c r="U70" s="219"/>
      <c r="V70" s="220"/>
      <c r="W70" s="218"/>
      <c r="X70" s="219"/>
      <c r="Y70" s="219"/>
      <c r="Z70" s="219"/>
      <c r="AA70" s="219"/>
      <c r="AB70" s="219"/>
      <c r="AC70" s="220"/>
      <c r="AD70" s="218"/>
      <c r="AE70" s="219"/>
      <c r="AF70" s="219"/>
      <c r="AG70" s="219"/>
      <c r="AH70" s="219"/>
      <c r="AI70" s="219"/>
      <c r="AJ70" s="220"/>
      <c r="AK70" s="218"/>
      <c r="AL70" s="219"/>
      <c r="AM70" s="219"/>
      <c r="AN70" s="219"/>
      <c r="AO70" s="219"/>
      <c r="AP70" s="219"/>
      <c r="AQ70" s="220"/>
      <c r="AR70" s="218"/>
      <c r="AS70" s="219"/>
      <c r="AT70" s="220"/>
      <c r="AU70" s="680">
        <f t="shared" si="3"/>
        <v>0</v>
      </c>
      <c r="AV70" s="681"/>
      <c r="AW70" s="682">
        <f t="shared" si="1"/>
        <v>0</v>
      </c>
      <c r="AX70" s="683"/>
      <c r="AY70" s="684"/>
      <c r="AZ70" s="685"/>
      <c r="BA70" s="685"/>
      <c r="BB70" s="685"/>
      <c r="BC70" s="685"/>
      <c r="BD70" s="686"/>
    </row>
    <row r="71" spans="2:56" ht="40" customHeight="1">
      <c r="B71" s="217">
        <f t="shared" si="2"/>
        <v>59</v>
      </c>
      <c r="C71" s="670"/>
      <c r="D71" s="671"/>
      <c r="E71" s="672"/>
      <c r="F71" s="673"/>
      <c r="G71" s="674"/>
      <c r="H71" s="675"/>
      <c r="I71" s="675"/>
      <c r="J71" s="675"/>
      <c r="K71" s="676"/>
      <c r="L71" s="677"/>
      <c r="M71" s="678"/>
      <c r="N71" s="678"/>
      <c r="O71" s="679"/>
      <c r="P71" s="218"/>
      <c r="Q71" s="219"/>
      <c r="R71" s="219"/>
      <c r="S71" s="219"/>
      <c r="T71" s="219"/>
      <c r="U71" s="219"/>
      <c r="V71" s="220"/>
      <c r="W71" s="218"/>
      <c r="X71" s="219"/>
      <c r="Y71" s="219"/>
      <c r="Z71" s="219"/>
      <c r="AA71" s="219"/>
      <c r="AB71" s="219"/>
      <c r="AC71" s="220"/>
      <c r="AD71" s="218"/>
      <c r="AE71" s="219"/>
      <c r="AF71" s="219"/>
      <c r="AG71" s="219"/>
      <c r="AH71" s="219"/>
      <c r="AI71" s="219"/>
      <c r="AJ71" s="220"/>
      <c r="AK71" s="218"/>
      <c r="AL71" s="219"/>
      <c r="AM71" s="219"/>
      <c r="AN71" s="219"/>
      <c r="AO71" s="219"/>
      <c r="AP71" s="219"/>
      <c r="AQ71" s="220"/>
      <c r="AR71" s="218"/>
      <c r="AS71" s="219"/>
      <c r="AT71" s="220"/>
      <c r="AU71" s="680">
        <f t="shared" si="3"/>
        <v>0</v>
      </c>
      <c r="AV71" s="681"/>
      <c r="AW71" s="682">
        <f t="shared" si="1"/>
        <v>0</v>
      </c>
      <c r="AX71" s="683"/>
      <c r="AY71" s="684"/>
      <c r="AZ71" s="685"/>
      <c r="BA71" s="685"/>
      <c r="BB71" s="685"/>
      <c r="BC71" s="685"/>
      <c r="BD71" s="686"/>
    </row>
    <row r="72" spans="2:56" ht="40" customHeight="1">
      <c r="B72" s="217">
        <f t="shared" si="2"/>
        <v>60</v>
      </c>
      <c r="C72" s="670"/>
      <c r="D72" s="671"/>
      <c r="E72" s="672"/>
      <c r="F72" s="673"/>
      <c r="G72" s="674"/>
      <c r="H72" s="675"/>
      <c r="I72" s="675"/>
      <c r="J72" s="675"/>
      <c r="K72" s="676"/>
      <c r="L72" s="677"/>
      <c r="M72" s="678"/>
      <c r="N72" s="678"/>
      <c r="O72" s="679"/>
      <c r="P72" s="218"/>
      <c r="Q72" s="219"/>
      <c r="R72" s="219"/>
      <c r="S72" s="219"/>
      <c r="T72" s="219"/>
      <c r="U72" s="219"/>
      <c r="V72" s="220"/>
      <c r="W72" s="218"/>
      <c r="X72" s="219"/>
      <c r="Y72" s="219"/>
      <c r="Z72" s="219"/>
      <c r="AA72" s="219"/>
      <c r="AB72" s="219"/>
      <c r="AC72" s="220"/>
      <c r="AD72" s="218"/>
      <c r="AE72" s="219"/>
      <c r="AF72" s="219"/>
      <c r="AG72" s="219"/>
      <c r="AH72" s="219"/>
      <c r="AI72" s="219"/>
      <c r="AJ72" s="220"/>
      <c r="AK72" s="218"/>
      <c r="AL72" s="219"/>
      <c r="AM72" s="219"/>
      <c r="AN72" s="219"/>
      <c r="AO72" s="219"/>
      <c r="AP72" s="219"/>
      <c r="AQ72" s="220"/>
      <c r="AR72" s="218"/>
      <c r="AS72" s="219"/>
      <c r="AT72" s="220"/>
      <c r="AU72" s="680">
        <f t="shared" si="3"/>
        <v>0</v>
      </c>
      <c r="AV72" s="681"/>
      <c r="AW72" s="682">
        <f t="shared" si="1"/>
        <v>0</v>
      </c>
      <c r="AX72" s="683"/>
      <c r="AY72" s="684"/>
      <c r="AZ72" s="685"/>
      <c r="BA72" s="685"/>
      <c r="BB72" s="685"/>
      <c r="BC72" s="685"/>
      <c r="BD72" s="686"/>
    </row>
    <row r="73" spans="2:56" ht="40" customHeight="1">
      <c r="B73" s="217">
        <f t="shared" si="2"/>
        <v>61</v>
      </c>
      <c r="C73" s="670"/>
      <c r="D73" s="671"/>
      <c r="E73" s="672"/>
      <c r="F73" s="673"/>
      <c r="G73" s="674"/>
      <c r="H73" s="675"/>
      <c r="I73" s="675"/>
      <c r="J73" s="675"/>
      <c r="K73" s="676"/>
      <c r="L73" s="677"/>
      <c r="M73" s="678"/>
      <c r="N73" s="678"/>
      <c r="O73" s="679"/>
      <c r="P73" s="218"/>
      <c r="Q73" s="219"/>
      <c r="R73" s="219"/>
      <c r="S73" s="219"/>
      <c r="T73" s="219"/>
      <c r="U73" s="219"/>
      <c r="V73" s="220"/>
      <c r="W73" s="218"/>
      <c r="X73" s="219"/>
      <c r="Y73" s="219"/>
      <c r="Z73" s="219"/>
      <c r="AA73" s="219"/>
      <c r="AB73" s="219"/>
      <c r="AC73" s="220"/>
      <c r="AD73" s="218"/>
      <c r="AE73" s="219"/>
      <c r="AF73" s="219"/>
      <c r="AG73" s="219"/>
      <c r="AH73" s="219"/>
      <c r="AI73" s="219"/>
      <c r="AJ73" s="220"/>
      <c r="AK73" s="218"/>
      <c r="AL73" s="219"/>
      <c r="AM73" s="219"/>
      <c r="AN73" s="219"/>
      <c r="AO73" s="219"/>
      <c r="AP73" s="219"/>
      <c r="AQ73" s="220"/>
      <c r="AR73" s="218"/>
      <c r="AS73" s="219"/>
      <c r="AT73" s="220"/>
      <c r="AU73" s="680">
        <f t="shared" si="3"/>
        <v>0</v>
      </c>
      <c r="AV73" s="681"/>
      <c r="AW73" s="682">
        <f t="shared" si="1"/>
        <v>0</v>
      </c>
      <c r="AX73" s="683"/>
      <c r="AY73" s="684"/>
      <c r="AZ73" s="685"/>
      <c r="BA73" s="685"/>
      <c r="BB73" s="685"/>
      <c r="BC73" s="685"/>
      <c r="BD73" s="686"/>
    </row>
    <row r="74" spans="2:56" ht="40" customHeight="1">
      <c r="B74" s="217">
        <f t="shared" si="2"/>
        <v>62</v>
      </c>
      <c r="C74" s="670"/>
      <c r="D74" s="671"/>
      <c r="E74" s="672"/>
      <c r="F74" s="673"/>
      <c r="G74" s="674"/>
      <c r="H74" s="675"/>
      <c r="I74" s="675"/>
      <c r="J74" s="675"/>
      <c r="K74" s="676"/>
      <c r="L74" s="677"/>
      <c r="M74" s="678"/>
      <c r="N74" s="678"/>
      <c r="O74" s="679"/>
      <c r="P74" s="218"/>
      <c r="Q74" s="219"/>
      <c r="R74" s="219"/>
      <c r="S74" s="219"/>
      <c r="T74" s="219"/>
      <c r="U74" s="219"/>
      <c r="V74" s="220"/>
      <c r="W74" s="218"/>
      <c r="X74" s="219"/>
      <c r="Y74" s="219"/>
      <c r="Z74" s="219"/>
      <c r="AA74" s="219"/>
      <c r="AB74" s="219"/>
      <c r="AC74" s="220"/>
      <c r="AD74" s="218"/>
      <c r="AE74" s="219"/>
      <c r="AF74" s="219"/>
      <c r="AG74" s="219"/>
      <c r="AH74" s="219"/>
      <c r="AI74" s="219"/>
      <c r="AJ74" s="220"/>
      <c r="AK74" s="218"/>
      <c r="AL74" s="219"/>
      <c r="AM74" s="219"/>
      <c r="AN74" s="219"/>
      <c r="AO74" s="219"/>
      <c r="AP74" s="219"/>
      <c r="AQ74" s="220"/>
      <c r="AR74" s="218"/>
      <c r="AS74" s="219"/>
      <c r="AT74" s="220"/>
      <c r="AU74" s="680">
        <f t="shared" si="3"/>
        <v>0</v>
      </c>
      <c r="AV74" s="681"/>
      <c r="AW74" s="682">
        <f t="shared" si="1"/>
        <v>0</v>
      </c>
      <c r="AX74" s="683"/>
      <c r="AY74" s="684"/>
      <c r="AZ74" s="685"/>
      <c r="BA74" s="685"/>
      <c r="BB74" s="685"/>
      <c r="BC74" s="685"/>
      <c r="BD74" s="686"/>
    </row>
    <row r="75" spans="2:56" ht="40" customHeight="1">
      <c r="B75" s="217">
        <f t="shared" si="2"/>
        <v>63</v>
      </c>
      <c r="C75" s="670"/>
      <c r="D75" s="671"/>
      <c r="E75" s="672"/>
      <c r="F75" s="673"/>
      <c r="G75" s="674"/>
      <c r="H75" s="675"/>
      <c r="I75" s="675"/>
      <c r="J75" s="675"/>
      <c r="K75" s="676"/>
      <c r="L75" s="677"/>
      <c r="M75" s="678"/>
      <c r="N75" s="678"/>
      <c r="O75" s="679"/>
      <c r="P75" s="218"/>
      <c r="Q75" s="219"/>
      <c r="R75" s="219"/>
      <c r="S75" s="219"/>
      <c r="T75" s="219"/>
      <c r="U75" s="219"/>
      <c r="V75" s="220"/>
      <c r="W75" s="218"/>
      <c r="X75" s="219"/>
      <c r="Y75" s="219"/>
      <c r="Z75" s="219"/>
      <c r="AA75" s="219"/>
      <c r="AB75" s="219"/>
      <c r="AC75" s="220"/>
      <c r="AD75" s="218"/>
      <c r="AE75" s="219"/>
      <c r="AF75" s="219"/>
      <c r="AG75" s="219"/>
      <c r="AH75" s="219"/>
      <c r="AI75" s="219"/>
      <c r="AJ75" s="220"/>
      <c r="AK75" s="218"/>
      <c r="AL75" s="219"/>
      <c r="AM75" s="219"/>
      <c r="AN75" s="219"/>
      <c r="AO75" s="219"/>
      <c r="AP75" s="219"/>
      <c r="AQ75" s="220"/>
      <c r="AR75" s="218"/>
      <c r="AS75" s="219"/>
      <c r="AT75" s="220"/>
      <c r="AU75" s="680">
        <f t="shared" si="3"/>
        <v>0</v>
      </c>
      <c r="AV75" s="681"/>
      <c r="AW75" s="682">
        <f t="shared" si="1"/>
        <v>0</v>
      </c>
      <c r="AX75" s="683"/>
      <c r="AY75" s="684"/>
      <c r="AZ75" s="685"/>
      <c r="BA75" s="685"/>
      <c r="BB75" s="685"/>
      <c r="BC75" s="685"/>
      <c r="BD75" s="686"/>
    </row>
    <row r="76" spans="2:56" ht="40" customHeight="1">
      <c r="B76" s="217">
        <f t="shared" si="2"/>
        <v>64</v>
      </c>
      <c r="C76" s="670"/>
      <c r="D76" s="671"/>
      <c r="E76" s="672"/>
      <c r="F76" s="673"/>
      <c r="G76" s="674"/>
      <c r="H76" s="675"/>
      <c r="I76" s="675"/>
      <c r="J76" s="675"/>
      <c r="K76" s="676"/>
      <c r="L76" s="677"/>
      <c r="M76" s="678"/>
      <c r="N76" s="678"/>
      <c r="O76" s="679"/>
      <c r="P76" s="218"/>
      <c r="Q76" s="219"/>
      <c r="R76" s="219"/>
      <c r="S76" s="219"/>
      <c r="T76" s="219"/>
      <c r="U76" s="219"/>
      <c r="V76" s="220"/>
      <c r="W76" s="218"/>
      <c r="X76" s="219"/>
      <c r="Y76" s="219"/>
      <c r="Z76" s="219"/>
      <c r="AA76" s="219"/>
      <c r="AB76" s="219"/>
      <c r="AC76" s="220"/>
      <c r="AD76" s="218"/>
      <c r="AE76" s="219"/>
      <c r="AF76" s="219"/>
      <c r="AG76" s="219"/>
      <c r="AH76" s="219"/>
      <c r="AI76" s="219"/>
      <c r="AJ76" s="220"/>
      <c r="AK76" s="218"/>
      <c r="AL76" s="219"/>
      <c r="AM76" s="219"/>
      <c r="AN76" s="219"/>
      <c r="AO76" s="219"/>
      <c r="AP76" s="219"/>
      <c r="AQ76" s="220"/>
      <c r="AR76" s="218"/>
      <c r="AS76" s="219"/>
      <c r="AT76" s="220"/>
      <c r="AU76" s="680">
        <f t="shared" si="3"/>
        <v>0</v>
      </c>
      <c r="AV76" s="681"/>
      <c r="AW76" s="682">
        <f t="shared" si="1"/>
        <v>0</v>
      </c>
      <c r="AX76" s="683"/>
      <c r="AY76" s="684"/>
      <c r="AZ76" s="685"/>
      <c r="BA76" s="685"/>
      <c r="BB76" s="685"/>
      <c r="BC76" s="685"/>
      <c r="BD76" s="686"/>
    </row>
    <row r="77" spans="2:56" ht="40" customHeight="1">
      <c r="B77" s="217">
        <f t="shared" si="2"/>
        <v>65</v>
      </c>
      <c r="C77" s="670"/>
      <c r="D77" s="671"/>
      <c r="E77" s="672"/>
      <c r="F77" s="673"/>
      <c r="G77" s="674"/>
      <c r="H77" s="675"/>
      <c r="I77" s="675"/>
      <c r="J77" s="675"/>
      <c r="K77" s="676"/>
      <c r="L77" s="677"/>
      <c r="M77" s="678"/>
      <c r="N77" s="678"/>
      <c r="O77" s="679"/>
      <c r="P77" s="218"/>
      <c r="Q77" s="219"/>
      <c r="R77" s="219"/>
      <c r="S77" s="219"/>
      <c r="T77" s="219"/>
      <c r="U77" s="219"/>
      <c r="V77" s="220"/>
      <c r="W77" s="218"/>
      <c r="X77" s="219"/>
      <c r="Y77" s="219"/>
      <c r="Z77" s="219"/>
      <c r="AA77" s="219"/>
      <c r="AB77" s="219"/>
      <c r="AC77" s="220"/>
      <c r="AD77" s="218"/>
      <c r="AE77" s="219"/>
      <c r="AF77" s="219"/>
      <c r="AG77" s="219"/>
      <c r="AH77" s="219"/>
      <c r="AI77" s="219"/>
      <c r="AJ77" s="220"/>
      <c r="AK77" s="218"/>
      <c r="AL77" s="219"/>
      <c r="AM77" s="219"/>
      <c r="AN77" s="219"/>
      <c r="AO77" s="219"/>
      <c r="AP77" s="219"/>
      <c r="AQ77" s="220"/>
      <c r="AR77" s="218"/>
      <c r="AS77" s="219"/>
      <c r="AT77" s="220"/>
      <c r="AU77" s="680">
        <f t="shared" si="3"/>
        <v>0</v>
      </c>
      <c r="AV77" s="681"/>
      <c r="AW77" s="682">
        <f t="shared" ref="AW77:AW112" si="4">IF($AZ$3="４週",AU77/4,IF($AZ$3="暦月",AU77/($AZ$6/7),""))</f>
        <v>0</v>
      </c>
      <c r="AX77" s="683"/>
      <c r="AY77" s="684"/>
      <c r="AZ77" s="685"/>
      <c r="BA77" s="685"/>
      <c r="BB77" s="685"/>
      <c r="BC77" s="685"/>
      <c r="BD77" s="686"/>
    </row>
    <row r="78" spans="2:56" ht="40" customHeight="1">
      <c r="B78" s="217">
        <f t="shared" ref="B78:B112" si="5">B77+1</f>
        <v>66</v>
      </c>
      <c r="C78" s="670"/>
      <c r="D78" s="671"/>
      <c r="E78" s="672"/>
      <c r="F78" s="673"/>
      <c r="G78" s="674"/>
      <c r="H78" s="675"/>
      <c r="I78" s="675"/>
      <c r="J78" s="675"/>
      <c r="K78" s="676"/>
      <c r="L78" s="677"/>
      <c r="M78" s="678"/>
      <c r="N78" s="678"/>
      <c r="O78" s="679"/>
      <c r="P78" s="218"/>
      <c r="Q78" s="219"/>
      <c r="R78" s="219"/>
      <c r="S78" s="219"/>
      <c r="T78" s="219"/>
      <c r="U78" s="219"/>
      <c r="V78" s="220"/>
      <c r="W78" s="218"/>
      <c r="X78" s="219"/>
      <c r="Y78" s="219"/>
      <c r="Z78" s="219"/>
      <c r="AA78" s="219"/>
      <c r="AB78" s="219"/>
      <c r="AC78" s="220"/>
      <c r="AD78" s="218"/>
      <c r="AE78" s="219"/>
      <c r="AF78" s="219"/>
      <c r="AG78" s="219"/>
      <c r="AH78" s="219"/>
      <c r="AI78" s="219"/>
      <c r="AJ78" s="220"/>
      <c r="AK78" s="218"/>
      <c r="AL78" s="219"/>
      <c r="AM78" s="219"/>
      <c r="AN78" s="219"/>
      <c r="AO78" s="219"/>
      <c r="AP78" s="219"/>
      <c r="AQ78" s="220"/>
      <c r="AR78" s="218"/>
      <c r="AS78" s="219"/>
      <c r="AT78" s="220"/>
      <c r="AU78" s="680">
        <f t="shared" si="3"/>
        <v>0</v>
      </c>
      <c r="AV78" s="681"/>
      <c r="AW78" s="682">
        <f t="shared" si="4"/>
        <v>0</v>
      </c>
      <c r="AX78" s="683"/>
      <c r="AY78" s="684"/>
      <c r="AZ78" s="685"/>
      <c r="BA78" s="685"/>
      <c r="BB78" s="685"/>
      <c r="BC78" s="685"/>
      <c r="BD78" s="686"/>
    </row>
    <row r="79" spans="2:56" ht="40" customHeight="1">
      <c r="B79" s="217">
        <f t="shared" si="5"/>
        <v>67</v>
      </c>
      <c r="C79" s="670"/>
      <c r="D79" s="671"/>
      <c r="E79" s="672"/>
      <c r="F79" s="673"/>
      <c r="G79" s="674"/>
      <c r="H79" s="675"/>
      <c r="I79" s="675"/>
      <c r="J79" s="675"/>
      <c r="K79" s="676"/>
      <c r="L79" s="677"/>
      <c r="M79" s="678"/>
      <c r="N79" s="678"/>
      <c r="O79" s="679"/>
      <c r="P79" s="218"/>
      <c r="Q79" s="219"/>
      <c r="R79" s="219"/>
      <c r="S79" s="219"/>
      <c r="T79" s="219"/>
      <c r="U79" s="219"/>
      <c r="V79" s="220"/>
      <c r="W79" s="218"/>
      <c r="X79" s="219"/>
      <c r="Y79" s="219"/>
      <c r="Z79" s="219"/>
      <c r="AA79" s="219"/>
      <c r="AB79" s="219"/>
      <c r="AC79" s="220"/>
      <c r="AD79" s="218"/>
      <c r="AE79" s="219"/>
      <c r="AF79" s="219"/>
      <c r="AG79" s="219"/>
      <c r="AH79" s="219"/>
      <c r="AI79" s="219"/>
      <c r="AJ79" s="220"/>
      <c r="AK79" s="218"/>
      <c r="AL79" s="219"/>
      <c r="AM79" s="219"/>
      <c r="AN79" s="219"/>
      <c r="AO79" s="219"/>
      <c r="AP79" s="219"/>
      <c r="AQ79" s="220"/>
      <c r="AR79" s="218"/>
      <c r="AS79" s="219"/>
      <c r="AT79" s="220"/>
      <c r="AU79" s="680">
        <f t="shared" si="3"/>
        <v>0</v>
      </c>
      <c r="AV79" s="681"/>
      <c r="AW79" s="682">
        <f t="shared" si="4"/>
        <v>0</v>
      </c>
      <c r="AX79" s="683"/>
      <c r="AY79" s="684"/>
      <c r="AZ79" s="685"/>
      <c r="BA79" s="685"/>
      <c r="BB79" s="685"/>
      <c r="BC79" s="685"/>
      <c r="BD79" s="686"/>
    </row>
    <row r="80" spans="2:56" ht="40" customHeight="1">
      <c r="B80" s="217">
        <f t="shared" si="5"/>
        <v>68</v>
      </c>
      <c r="C80" s="670"/>
      <c r="D80" s="671"/>
      <c r="E80" s="672"/>
      <c r="F80" s="673"/>
      <c r="G80" s="674"/>
      <c r="H80" s="675"/>
      <c r="I80" s="675"/>
      <c r="J80" s="675"/>
      <c r="K80" s="676"/>
      <c r="L80" s="677"/>
      <c r="M80" s="678"/>
      <c r="N80" s="678"/>
      <c r="O80" s="679"/>
      <c r="P80" s="218"/>
      <c r="Q80" s="219"/>
      <c r="R80" s="219"/>
      <c r="S80" s="219"/>
      <c r="T80" s="219"/>
      <c r="U80" s="219"/>
      <c r="V80" s="220"/>
      <c r="W80" s="218"/>
      <c r="X80" s="219"/>
      <c r="Y80" s="219"/>
      <c r="Z80" s="219"/>
      <c r="AA80" s="219"/>
      <c r="AB80" s="219"/>
      <c r="AC80" s="220"/>
      <c r="AD80" s="218"/>
      <c r="AE80" s="219"/>
      <c r="AF80" s="219"/>
      <c r="AG80" s="219"/>
      <c r="AH80" s="219"/>
      <c r="AI80" s="219"/>
      <c r="AJ80" s="220"/>
      <c r="AK80" s="218"/>
      <c r="AL80" s="219"/>
      <c r="AM80" s="219"/>
      <c r="AN80" s="219"/>
      <c r="AO80" s="219"/>
      <c r="AP80" s="219"/>
      <c r="AQ80" s="220"/>
      <c r="AR80" s="218"/>
      <c r="AS80" s="219"/>
      <c r="AT80" s="220"/>
      <c r="AU80" s="680">
        <f t="shared" si="3"/>
        <v>0</v>
      </c>
      <c r="AV80" s="681"/>
      <c r="AW80" s="682">
        <f t="shared" si="4"/>
        <v>0</v>
      </c>
      <c r="AX80" s="683"/>
      <c r="AY80" s="684"/>
      <c r="AZ80" s="685"/>
      <c r="BA80" s="685"/>
      <c r="BB80" s="685"/>
      <c r="BC80" s="685"/>
      <c r="BD80" s="686"/>
    </row>
    <row r="81" spans="2:56" ht="40" customHeight="1">
      <c r="B81" s="217">
        <f t="shared" si="5"/>
        <v>69</v>
      </c>
      <c r="C81" s="670"/>
      <c r="D81" s="671"/>
      <c r="E81" s="672"/>
      <c r="F81" s="673"/>
      <c r="G81" s="674"/>
      <c r="H81" s="675"/>
      <c r="I81" s="675"/>
      <c r="J81" s="675"/>
      <c r="K81" s="676"/>
      <c r="L81" s="677"/>
      <c r="M81" s="678"/>
      <c r="N81" s="678"/>
      <c r="O81" s="679"/>
      <c r="P81" s="218"/>
      <c r="Q81" s="219"/>
      <c r="R81" s="219"/>
      <c r="S81" s="219"/>
      <c r="T81" s="219"/>
      <c r="U81" s="219"/>
      <c r="V81" s="220"/>
      <c r="W81" s="218"/>
      <c r="X81" s="219"/>
      <c r="Y81" s="219"/>
      <c r="Z81" s="219"/>
      <c r="AA81" s="219"/>
      <c r="AB81" s="219"/>
      <c r="AC81" s="220"/>
      <c r="AD81" s="218"/>
      <c r="AE81" s="219"/>
      <c r="AF81" s="219"/>
      <c r="AG81" s="219"/>
      <c r="AH81" s="219"/>
      <c r="AI81" s="219"/>
      <c r="AJ81" s="220"/>
      <c r="AK81" s="218"/>
      <c r="AL81" s="219"/>
      <c r="AM81" s="219"/>
      <c r="AN81" s="219"/>
      <c r="AO81" s="219"/>
      <c r="AP81" s="219"/>
      <c r="AQ81" s="220"/>
      <c r="AR81" s="218"/>
      <c r="AS81" s="219"/>
      <c r="AT81" s="220"/>
      <c r="AU81" s="680">
        <f t="shared" si="3"/>
        <v>0</v>
      </c>
      <c r="AV81" s="681"/>
      <c r="AW81" s="682">
        <f t="shared" si="4"/>
        <v>0</v>
      </c>
      <c r="AX81" s="683"/>
      <c r="AY81" s="684"/>
      <c r="AZ81" s="685"/>
      <c r="BA81" s="685"/>
      <c r="BB81" s="685"/>
      <c r="BC81" s="685"/>
      <c r="BD81" s="686"/>
    </row>
    <row r="82" spans="2:56" ht="40" customHeight="1">
      <c r="B82" s="217">
        <f t="shared" si="5"/>
        <v>70</v>
      </c>
      <c r="C82" s="670"/>
      <c r="D82" s="671"/>
      <c r="E82" s="672"/>
      <c r="F82" s="673"/>
      <c r="G82" s="674"/>
      <c r="H82" s="675"/>
      <c r="I82" s="675"/>
      <c r="J82" s="675"/>
      <c r="K82" s="676"/>
      <c r="L82" s="677"/>
      <c r="M82" s="678"/>
      <c r="N82" s="678"/>
      <c r="O82" s="679"/>
      <c r="P82" s="218"/>
      <c r="Q82" s="219"/>
      <c r="R82" s="219"/>
      <c r="S82" s="219"/>
      <c r="T82" s="219"/>
      <c r="U82" s="219"/>
      <c r="V82" s="220"/>
      <c r="W82" s="218"/>
      <c r="X82" s="219"/>
      <c r="Y82" s="219"/>
      <c r="Z82" s="219"/>
      <c r="AA82" s="219"/>
      <c r="AB82" s="219"/>
      <c r="AC82" s="220"/>
      <c r="AD82" s="218"/>
      <c r="AE82" s="219"/>
      <c r="AF82" s="219"/>
      <c r="AG82" s="219"/>
      <c r="AH82" s="219"/>
      <c r="AI82" s="219"/>
      <c r="AJ82" s="220"/>
      <c r="AK82" s="218"/>
      <c r="AL82" s="219"/>
      <c r="AM82" s="219"/>
      <c r="AN82" s="219"/>
      <c r="AO82" s="219"/>
      <c r="AP82" s="219"/>
      <c r="AQ82" s="220"/>
      <c r="AR82" s="218"/>
      <c r="AS82" s="219"/>
      <c r="AT82" s="220"/>
      <c r="AU82" s="680">
        <f t="shared" si="3"/>
        <v>0</v>
      </c>
      <c r="AV82" s="681"/>
      <c r="AW82" s="682">
        <f t="shared" si="4"/>
        <v>0</v>
      </c>
      <c r="AX82" s="683"/>
      <c r="AY82" s="684"/>
      <c r="AZ82" s="685"/>
      <c r="BA82" s="685"/>
      <c r="BB82" s="685"/>
      <c r="BC82" s="685"/>
      <c r="BD82" s="686"/>
    </row>
    <row r="83" spans="2:56" ht="40" customHeight="1">
      <c r="B83" s="217">
        <f t="shared" si="5"/>
        <v>71</v>
      </c>
      <c r="C83" s="670"/>
      <c r="D83" s="671"/>
      <c r="E83" s="672"/>
      <c r="F83" s="673"/>
      <c r="G83" s="674"/>
      <c r="H83" s="675"/>
      <c r="I83" s="675"/>
      <c r="J83" s="675"/>
      <c r="K83" s="676"/>
      <c r="L83" s="677"/>
      <c r="M83" s="678"/>
      <c r="N83" s="678"/>
      <c r="O83" s="679"/>
      <c r="P83" s="218"/>
      <c r="Q83" s="219"/>
      <c r="R83" s="219"/>
      <c r="S83" s="219"/>
      <c r="T83" s="219"/>
      <c r="U83" s="219"/>
      <c r="V83" s="220"/>
      <c r="W83" s="218"/>
      <c r="X83" s="219"/>
      <c r="Y83" s="219"/>
      <c r="Z83" s="219"/>
      <c r="AA83" s="219"/>
      <c r="AB83" s="219"/>
      <c r="AC83" s="220"/>
      <c r="AD83" s="218"/>
      <c r="AE83" s="219"/>
      <c r="AF83" s="219"/>
      <c r="AG83" s="219"/>
      <c r="AH83" s="219"/>
      <c r="AI83" s="219"/>
      <c r="AJ83" s="220"/>
      <c r="AK83" s="218"/>
      <c r="AL83" s="219"/>
      <c r="AM83" s="219"/>
      <c r="AN83" s="219"/>
      <c r="AO83" s="219"/>
      <c r="AP83" s="219"/>
      <c r="AQ83" s="220"/>
      <c r="AR83" s="218"/>
      <c r="AS83" s="219"/>
      <c r="AT83" s="220"/>
      <c r="AU83" s="680">
        <f t="shared" si="3"/>
        <v>0</v>
      </c>
      <c r="AV83" s="681"/>
      <c r="AW83" s="682">
        <f t="shared" si="4"/>
        <v>0</v>
      </c>
      <c r="AX83" s="683"/>
      <c r="AY83" s="684"/>
      <c r="AZ83" s="685"/>
      <c r="BA83" s="685"/>
      <c r="BB83" s="685"/>
      <c r="BC83" s="685"/>
      <c r="BD83" s="686"/>
    </row>
    <row r="84" spans="2:56" ht="40" customHeight="1">
      <c r="B84" s="217">
        <f t="shared" si="5"/>
        <v>72</v>
      </c>
      <c r="C84" s="670"/>
      <c r="D84" s="671"/>
      <c r="E84" s="672"/>
      <c r="F84" s="673"/>
      <c r="G84" s="674"/>
      <c r="H84" s="675"/>
      <c r="I84" s="675"/>
      <c r="J84" s="675"/>
      <c r="K84" s="676"/>
      <c r="L84" s="677"/>
      <c r="M84" s="678"/>
      <c r="N84" s="678"/>
      <c r="O84" s="679"/>
      <c r="P84" s="218"/>
      <c r="Q84" s="219"/>
      <c r="R84" s="219"/>
      <c r="S84" s="219"/>
      <c r="T84" s="219"/>
      <c r="U84" s="219"/>
      <c r="V84" s="220"/>
      <c r="W84" s="218"/>
      <c r="X84" s="219"/>
      <c r="Y84" s="219"/>
      <c r="Z84" s="219"/>
      <c r="AA84" s="219"/>
      <c r="AB84" s="219"/>
      <c r="AC84" s="220"/>
      <c r="AD84" s="218"/>
      <c r="AE84" s="219"/>
      <c r="AF84" s="219"/>
      <c r="AG84" s="219"/>
      <c r="AH84" s="219"/>
      <c r="AI84" s="219"/>
      <c r="AJ84" s="220"/>
      <c r="AK84" s="218"/>
      <c r="AL84" s="219"/>
      <c r="AM84" s="219"/>
      <c r="AN84" s="219"/>
      <c r="AO84" s="219"/>
      <c r="AP84" s="219"/>
      <c r="AQ84" s="220"/>
      <c r="AR84" s="218"/>
      <c r="AS84" s="219"/>
      <c r="AT84" s="220"/>
      <c r="AU84" s="680">
        <f t="shared" si="3"/>
        <v>0</v>
      </c>
      <c r="AV84" s="681"/>
      <c r="AW84" s="682">
        <f t="shared" si="4"/>
        <v>0</v>
      </c>
      <c r="AX84" s="683"/>
      <c r="AY84" s="684"/>
      <c r="AZ84" s="685"/>
      <c r="BA84" s="685"/>
      <c r="BB84" s="685"/>
      <c r="BC84" s="685"/>
      <c r="BD84" s="686"/>
    </row>
    <row r="85" spans="2:56" ht="40" customHeight="1">
      <c r="B85" s="217">
        <f t="shared" si="5"/>
        <v>73</v>
      </c>
      <c r="C85" s="670"/>
      <c r="D85" s="671"/>
      <c r="E85" s="672"/>
      <c r="F85" s="673"/>
      <c r="G85" s="674"/>
      <c r="H85" s="675"/>
      <c r="I85" s="675"/>
      <c r="J85" s="675"/>
      <c r="K85" s="676"/>
      <c r="L85" s="677"/>
      <c r="M85" s="678"/>
      <c r="N85" s="678"/>
      <c r="O85" s="679"/>
      <c r="P85" s="218"/>
      <c r="Q85" s="219"/>
      <c r="R85" s="219"/>
      <c r="S85" s="219"/>
      <c r="T85" s="219"/>
      <c r="U85" s="219"/>
      <c r="V85" s="220"/>
      <c r="W85" s="218"/>
      <c r="X85" s="219"/>
      <c r="Y85" s="219"/>
      <c r="Z85" s="219"/>
      <c r="AA85" s="219"/>
      <c r="AB85" s="219"/>
      <c r="AC85" s="220"/>
      <c r="AD85" s="218"/>
      <c r="AE85" s="219"/>
      <c r="AF85" s="219"/>
      <c r="AG85" s="219"/>
      <c r="AH85" s="219"/>
      <c r="AI85" s="219"/>
      <c r="AJ85" s="220"/>
      <c r="AK85" s="218"/>
      <c r="AL85" s="219"/>
      <c r="AM85" s="219"/>
      <c r="AN85" s="219"/>
      <c r="AO85" s="219"/>
      <c r="AP85" s="219"/>
      <c r="AQ85" s="220"/>
      <c r="AR85" s="218"/>
      <c r="AS85" s="219"/>
      <c r="AT85" s="220"/>
      <c r="AU85" s="680">
        <f t="shared" si="3"/>
        <v>0</v>
      </c>
      <c r="AV85" s="681"/>
      <c r="AW85" s="682">
        <f t="shared" si="4"/>
        <v>0</v>
      </c>
      <c r="AX85" s="683"/>
      <c r="AY85" s="684"/>
      <c r="AZ85" s="685"/>
      <c r="BA85" s="685"/>
      <c r="BB85" s="685"/>
      <c r="BC85" s="685"/>
      <c r="BD85" s="686"/>
    </row>
    <row r="86" spans="2:56" ht="40" customHeight="1">
      <c r="B86" s="217">
        <f t="shared" si="5"/>
        <v>74</v>
      </c>
      <c r="C86" s="670"/>
      <c r="D86" s="671"/>
      <c r="E86" s="672"/>
      <c r="F86" s="673"/>
      <c r="G86" s="674"/>
      <c r="H86" s="675"/>
      <c r="I86" s="675"/>
      <c r="J86" s="675"/>
      <c r="K86" s="676"/>
      <c r="L86" s="677"/>
      <c r="M86" s="678"/>
      <c r="N86" s="678"/>
      <c r="O86" s="679"/>
      <c r="P86" s="218"/>
      <c r="Q86" s="219"/>
      <c r="R86" s="219"/>
      <c r="S86" s="219"/>
      <c r="T86" s="219"/>
      <c r="U86" s="219"/>
      <c r="V86" s="220"/>
      <c r="W86" s="218"/>
      <c r="X86" s="219"/>
      <c r="Y86" s="219"/>
      <c r="Z86" s="219"/>
      <c r="AA86" s="219"/>
      <c r="AB86" s="219"/>
      <c r="AC86" s="220"/>
      <c r="AD86" s="218"/>
      <c r="AE86" s="219"/>
      <c r="AF86" s="219"/>
      <c r="AG86" s="219"/>
      <c r="AH86" s="219"/>
      <c r="AI86" s="219"/>
      <c r="AJ86" s="220"/>
      <c r="AK86" s="218"/>
      <c r="AL86" s="219"/>
      <c r="AM86" s="219"/>
      <c r="AN86" s="219"/>
      <c r="AO86" s="219"/>
      <c r="AP86" s="219"/>
      <c r="AQ86" s="220"/>
      <c r="AR86" s="218"/>
      <c r="AS86" s="219"/>
      <c r="AT86" s="220"/>
      <c r="AU86" s="680">
        <f t="shared" si="3"/>
        <v>0</v>
      </c>
      <c r="AV86" s="681"/>
      <c r="AW86" s="682">
        <f t="shared" si="4"/>
        <v>0</v>
      </c>
      <c r="AX86" s="683"/>
      <c r="AY86" s="684"/>
      <c r="AZ86" s="685"/>
      <c r="BA86" s="685"/>
      <c r="BB86" s="685"/>
      <c r="BC86" s="685"/>
      <c r="BD86" s="686"/>
    </row>
    <row r="87" spans="2:56" ht="40" customHeight="1">
      <c r="B87" s="217">
        <f t="shared" si="5"/>
        <v>75</v>
      </c>
      <c r="C87" s="670"/>
      <c r="D87" s="671"/>
      <c r="E87" s="672"/>
      <c r="F87" s="673"/>
      <c r="G87" s="674"/>
      <c r="H87" s="675"/>
      <c r="I87" s="675"/>
      <c r="J87" s="675"/>
      <c r="K87" s="676"/>
      <c r="L87" s="677"/>
      <c r="M87" s="678"/>
      <c r="N87" s="678"/>
      <c r="O87" s="679"/>
      <c r="P87" s="218"/>
      <c r="Q87" s="219"/>
      <c r="R87" s="219"/>
      <c r="S87" s="219"/>
      <c r="T87" s="219"/>
      <c r="U87" s="219"/>
      <c r="V87" s="220"/>
      <c r="W87" s="218"/>
      <c r="X87" s="219"/>
      <c r="Y87" s="219"/>
      <c r="Z87" s="219"/>
      <c r="AA87" s="219"/>
      <c r="AB87" s="219"/>
      <c r="AC87" s="220"/>
      <c r="AD87" s="218"/>
      <c r="AE87" s="219"/>
      <c r="AF87" s="219"/>
      <c r="AG87" s="219"/>
      <c r="AH87" s="219"/>
      <c r="AI87" s="219"/>
      <c r="AJ87" s="220"/>
      <c r="AK87" s="218"/>
      <c r="AL87" s="219"/>
      <c r="AM87" s="219"/>
      <c r="AN87" s="219"/>
      <c r="AO87" s="219"/>
      <c r="AP87" s="219"/>
      <c r="AQ87" s="220"/>
      <c r="AR87" s="218"/>
      <c r="AS87" s="219"/>
      <c r="AT87" s="220"/>
      <c r="AU87" s="680">
        <f t="shared" si="3"/>
        <v>0</v>
      </c>
      <c r="AV87" s="681"/>
      <c r="AW87" s="682">
        <f t="shared" si="4"/>
        <v>0</v>
      </c>
      <c r="AX87" s="683"/>
      <c r="AY87" s="684"/>
      <c r="AZ87" s="685"/>
      <c r="BA87" s="685"/>
      <c r="BB87" s="685"/>
      <c r="BC87" s="685"/>
      <c r="BD87" s="686"/>
    </row>
    <row r="88" spans="2:56" ht="40" customHeight="1">
      <c r="B88" s="217">
        <f t="shared" si="5"/>
        <v>76</v>
      </c>
      <c r="C88" s="670"/>
      <c r="D88" s="671"/>
      <c r="E88" s="672"/>
      <c r="F88" s="673"/>
      <c r="G88" s="674"/>
      <c r="H88" s="675"/>
      <c r="I88" s="675"/>
      <c r="J88" s="675"/>
      <c r="K88" s="676"/>
      <c r="L88" s="677"/>
      <c r="M88" s="678"/>
      <c r="N88" s="678"/>
      <c r="O88" s="679"/>
      <c r="P88" s="218"/>
      <c r="Q88" s="219"/>
      <c r="R88" s="219"/>
      <c r="S88" s="219"/>
      <c r="T88" s="219"/>
      <c r="U88" s="219"/>
      <c r="V88" s="220"/>
      <c r="W88" s="218"/>
      <c r="X88" s="219"/>
      <c r="Y88" s="219"/>
      <c r="Z88" s="219"/>
      <c r="AA88" s="219"/>
      <c r="AB88" s="219"/>
      <c r="AC88" s="220"/>
      <c r="AD88" s="218"/>
      <c r="AE88" s="219"/>
      <c r="AF88" s="219"/>
      <c r="AG88" s="219"/>
      <c r="AH88" s="219"/>
      <c r="AI88" s="219"/>
      <c r="AJ88" s="220"/>
      <c r="AK88" s="218"/>
      <c r="AL88" s="219"/>
      <c r="AM88" s="219"/>
      <c r="AN88" s="219"/>
      <c r="AO88" s="219"/>
      <c r="AP88" s="219"/>
      <c r="AQ88" s="220"/>
      <c r="AR88" s="218"/>
      <c r="AS88" s="219"/>
      <c r="AT88" s="220"/>
      <c r="AU88" s="680">
        <f t="shared" si="3"/>
        <v>0</v>
      </c>
      <c r="AV88" s="681"/>
      <c r="AW88" s="682">
        <f t="shared" si="4"/>
        <v>0</v>
      </c>
      <c r="AX88" s="683"/>
      <c r="AY88" s="684"/>
      <c r="AZ88" s="685"/>
      <c r="BA88" s="685"/>
      <c r="BB88" s="685"/>
      <c r="BC88" s="685"/>
      <c r="BD88" s="686"/>
    </row>
    <row r="89" spans="2:56" ht="40" customHeight="1">
      <c r="B89" s="217">
        <f t="shared" si="5"/>
        <v>77</v>
      </c>
      <c r="C89" s="670"/>
      <c r="D89" s="671"/>
      <c r="E89" s="672"/>
      <c r="F89" s="673"/>
      <c r="G89" s="674"/>
      <c r="H89" s="675"/>
      <c r="I89" s="675"/>
      <c r="J89" s="675"/>
      <c r="K89" s="676"/>
      <c r="L89" s="677"/>
      <c r="M89" s="678"/>
      <c r="N89" s="678"/>
      <c r="O89" s="679"/>
      <c r="P89" s="218"/>
      <c r="Q89" s="219"/>
      <c r="R89" s="219"/>
      <c r="S89" s="219"/>
      <c r="T89" s="219"/>
      <c r="U89" s="219"/>
      <c r="V89" s="220"/>
      <c r="W89" s="218"/>
      <c r="X89" s="219"/>
      <c r="Y89" s="219"/>
      <c r="Z89" s="219"/>
      <c r="AA89" s="219"/>
      <c r="AB89" s="219"/>
      <c r="AC89" s="220"/>
      <c r="AD89" s="218"/>
      <c r="AE89" s="219"/>
      <c r="AF89" s="219"/>
      <c r="AG89" s="219"/>
      <c r="AH89" s="219"/>
      <c r="AI89" s="219"/>
      <c r="AJ89" s="220"/>
      <c r="AK89" s="218"/>
      <c r="AL89" s="219"/>
      <c r="AM89" s="219"/>
      <c r="AN89" s="219"/>
      <c r="AO89" s="219"/>
      <c r="AP89" s="219"/>
      <c r="AQ89" s="220"/>
      <c r="AR89" s="218"/>
      <c r="AS89" s="219"/>
      <c r="AT89" s="220"/>
      <c r="AU89" s="680">
        <f t="shared" si="3"/>
        <v>0</v>
      </c>
      <c r="AV89" s="681"/>
      <c r="AW89" s="682">
        <f t="shared" si="4"/>
        <v>0</v>
      </c>
      <c r="AX89" s="683"/>
      <c r="AY89" s="684"/>
      <c r="AZ89" s="685"/>
      <c r="BA89" s="685"/>
      <c r="BB89" s="685"/>
      <c r="BC89" s="685"/>
      <c r="BD89" s="686"/>
    </row>
    <row r="90" spans="2:56" ht="40" customHeight="1">
      <c r="B90" s="217">
        <f t="shared" si="5"/>
        <v>78</v>
      </c>
      <c r="C90" s="670"/>
      <c r="D90" s="671"/>
      <c r="E90" s="672"/>
      <c r="F90" s="673"/>
      <c r="G90" s="674"/>
      <c r="H90" s="675"/>
      <c r="I90" s="675"/>
      <c r="J90" s="675"/>
      <c r="K90" s="676"/>
      <c r="L90" s="677"/>
      <c r="M90" s="678"/>
      <c r="N90" s="678"/>
      <c r="O90" s="679"/>
      <c r="P90" s="218"/>
      <c r="Q90" s="219"/>
      <c r="R90" s="219"/>
      <c r="S90" s="219"/>
      <c r="T90" s="219"/>
      <c r="U90" s="219"/>
      <c r="V90" s="220"/>
      <c r="W90" s="218"/>
      <c r="X90" s="219"/>
      <c r="Y90" s="219"/>
      <c r="Z90" s="219"/>
      <c r="AA90" s="219"/>
      <c r="AB90" s="219"/>
      <c r="AC90" s="220"/>
      <c r="AD90" s="218"/>
      <c r="AE90" s="219"/>
      <c r="AF90" s="219"/>
      <c r="AG90" s="219"/>
      <c r="AH90" s="219"/>
      <c r="AI90" s="219"/>
      <c r="AJ90" s="220"/>
      <c r="AK90" s="218"/>
      <c r="AL90" s="219"/>
      <c r="AM90" s="219"/>
      <c r="AN90" s="219"/>
      <c r="AO90" s="219"/>
      <c r="AP90" s="219"/>
      <c r="AQ90" s="220"/>
      <c r="AR90" s="218"/>
      <c r="AS90" s="219"/>
      <c r="AT90" s="220"/>
      <c r="AU90" s="680">
        <f t="shared" si="3"/>
        <v>0</v>
      </c>
      <c r="AV90" s="681"/>
      <c r="AW90" s="682">
        <f t="shared" si="4"/>
        <v>0</v>
      </c>
      <c r="AX90" s="683"/>
      <c r="AY90" s="684"/>
      <c r="AZ90" s="685"/>
      <c r="BA90" s="685"/>
      <c r="BB90" s="685"/>
      <c r="BC90" s="685"/>
      <c r="BD90" s="686"/>
    </row>
    <row r="91" spans="2:56" ht="40" customHeight="1">
      <c r="B91" s="217">
        <f t="shared" si="5"/>
        <v>79</v>
      </c>
      <c r="C91" s="670"/>
      <c r="D91" s="671"/>
      <c r="E91" s="672"/>
      <c r="F91" s="673"/>
      <c r="G91" s="674"/>
      <c r="H91" s="675"/>
      <c r="I91" s="675"/>
      <c r="J91" s="675"/>
      <c r="K91" s="676"/>
      <c r="L91" s="677"/>
      <c r="M91" s="678"/>
      <c r="N91" s="678"/>
      <c r="O91" s="679"/>
      <c r="P91" s="218"/>
      <c r="Q91" s="219"/>
      <c r="R91" s="219"/>
      <c r="S91" s="219"/>
      <c r="T91" s="219"/>
      <c r="U91" s="219"/>
      <c r="V91" s="220"/>
      <c r="W91" s="218"/>
      <c r="X91" s="219"/>
      <c r="Y91" s="219"/>
      <c r="Z91" s="219"/>
      <c r="AA91" s="219"/>
      <c r="AB91" s="219"/>
      <c r="AC91" s="220"/>
      <c r="AD91" s="218"/>
      <c r="AE91" s="219"/>
      <c r="AF91" s="219"/>
      <c r="AG91" s="219"/>
      <c r="AH91" s="219"/>
      <c r="AI91" s="219"/>
      <c r="AJ91" s="220"/>
      <c r="AK91" s="218"/>
      <c r="AL91" s="219"/>
      <c r="AM91" s="219"/>
      <c r="AN91" s="219"/>
      <c r="AO91" s="219"/>
      <c r="AP91" s="219"/>
      <c r="AQ91" s="220"/>
      <c r="AR91" s="218"/>
      <c r="AS91" s="219"/>
      <c r="AT91" s="220"/>
      <c r="AU91" s="680">
        <f t="shared" si="3"/>
        <v>0</v>
      </c>
      <c r="AV91" s="681"/>
      <c r="AW91" s="682">
        <f t="shared" si="4"/>
        <v>0</v>
      </c>
      <c r="AX91" s="683"/>
      <c r="AY91" s="684"/>
      <c r="AZ91" s="685"/>
      <c r="BA91" s="685"/>
      <c r="BB91" s="685"/>
      <c r="BC91" s="685"/>
      <c r="BD91" s="686"/>
    </row>
    <row r="92" spans="2:56" ht="40" customHeight="1">
      <c r="B92" s="217">
        <f t="shared" si="5"/>
        <v>80</v>
      </c>
      <c r="C92" s="670"/>
      <c r="D92" s="671"/>
      <c r="E92" s="672"/>
      <c r="F92" s="673"/>
      <c r="G92" s="674"/>
      <c r="H92" s="675"/>
      <c r="I92" s="675"/>
      <c r="J92" s="675"/>
      <c r="K92" s="676"/>
      <c r="L92" s="677"/>
      <c r="M92" s="678"/>
      <c r="N92" s="678"/>
      <c r="O92" s="679"/>
      <c r="P92" s="218"/>
      <c r="Q92" s="219"/>
      <c r="R92" s="219"/>
      <c r="S92" s="219"/>
      <c r="T92" s="219"/>
      <c r="U92" s="219"/>
      <c r="V92" s="220"/>
      <c r="W92" s="218"/>
      <c r="X92" s="219"/>
      <c r="Y92" s="219"/>
      <c r="Z92" s="219"/>
      <c r="AA92" s="219"/>
      <c r="AB92" s="219"/>
      <c r="AC92" s="220"/>
      <c r="AD92" s="218"/>
      <c r="AE92" s="219"/>
      <c r="AF92" s="219"/>
      <c r="AG92" s="219"/>
      <c r="AH92" s="219"/>
      <c r="AI92" s="219"/>
      <c r="AJ92" s="220"/>
      <c r="AK92" s="218"/>
      <c r="AL92" s="219"/>
      <c r="AM92" s="219"/>
      <c r="AN92" s="219"/>
      <c r="AO92" s="219"/>
      <c r="AP92" s="219"/>
      <c r="AQ92" s="220"/>
      <c r="AR92" s="218"/>
      <c r="AS92" s="219"/>
      <c r="AT92" s="220"/>
      <c r="AU92" s="680">
        <f t="shared" si="3"/>
        <v>0</v>
      </c>
      <c r="AV92" s="681"/>
      <c r="AW92" s="682">
        <f t="shared" si="4"/>
        <v>0</v>
      </c>
      <c r="AX92" s="683"/>
      <c r="AY92" s="684"/>
      <c r="AZ92" s="685"/>
      <c r="BA92" s="685"/>
      <c r="BB92" s="685"/>
      <c r="BC92" s="685"/>
      <c r="BD92" s="686"/>
    </row>
    <row r="93" spans="2:56" ht="40" customHeight="1">
      <c r="B93" s="217">
        <f t="shared" si="5"/>
        <v>81</v>
      </c>
      <c r="C93" s="670"/>
      <c r="D93" s="671"/>
      <c r="E93" s="672"/>
      <c r="F93" s="673"/>
      <c r="G93" s="674"/>
      <c r="H93" s="675"/>
      <c r="I93" s="675"/>
      <c r="J93" s="675"/>
      <c r="K93" s="676"/>
      <c r="L93" s="677"/>
      <c r="M93" s="678"/>
      <c r="N93" s="678"/>
      <c r="O93" s="679"/>
      <c r="P93" s="218"/>
      <c r="Q93" s="219"/>
      <c r="R93" s="219"/>
      <c r="S93" s="219"/>
      <c r="T93" s="219"/>
      <c r="U93" s="219"/>
      <c r="V93" s="220"/>
      <c r="W93" s="218"/>
      <c r="X93" s="219"/>
      <c r="Y93" s="219"/>
      <c r="Z93" s="219"/>
      <c r="AA93" s="219"/>
      <c r="AB93" s="219"/>
      <c r="AC93" s="220"/>
      <c r="AD93" s="218"/>
      <c r="AE93" s="219"/>
      <c r="AF93" s="219"/>
      <c r="AG93" s="219"/>
      <c r="AH93" s="219"/>
      <c r="AI93" s="219"/>
      <c r="AJ93" s="220"/>
      <c r="AK93" s="218"/>
      <c r="AL93" s="219"/>
      <c r="AM93" s="219"/>
      <c r="AN93" s="219"/>
      <c r="AO93" s="219"/>
      <c r="AP93" s="219"/>
      <c r="AQ93" s="220"/>
      <c r="AR93" s="218"/>
      <c r="AS93" s="219"/>
      <c r="AT93" s="220"/>
      <c r="AU93" s="680">
        <f t="shared" si="3"/>
        <v>0</v>
      </c>
      <c r="AV93" s="681"/>
      <c r="AW93" s="682">
        <f t="shared" si="4"/>
        <v>0</v>
      </c>
      <c r="AX93" s="683"/>
      <c r="AY93" s="684"/>
      <c r="AZ93" s="685"/>
      <c r="BA93" s="685"/>
      <c r="BB93" s="685"/>
      <c r="BC93" s="685"/>
      <c r="BD93" s="686"/>
    </row>
    <row r="94" spans="2:56" ht="40" customHeight="1">
      <c r="B94" s="217">
        <f t="shared" si="5"/>
        <v>82</v>
      </c>
      <c r="C94" s="670"/>
      <c r="D94" s="671"/>
      <c r="E94" s="672"/>
      <c r="F94" s="673"/>
      <c r="G94" s="674"/>
      <c r="H94" s="675"/>
      <c r="I94" s="675"/>
      <c r="J94" s="675"/>
      <c r="K94" s="676"/>
      <c r="L94" s="677"/>
      <c r="M94" s="678"/>
      <c r="N94" s="678"/>
      <c r="O94" s="679"/>
      <c r="P94" s="218"/>
      <c r="Q94" s="219"/>
      <c r="R94" s="219"/>
      <c r="S94" s="219"/>
      <c r="T94" s="219"/>
      <c r="U94" s="219"/>
      <c r="V94" s="220"/>
      <c r="W94" s="218"/>
      <c r="X94" s="219"/>
      <c r="Y94" s="219"/>
      <c r="Z94" s="219"/>
      <c r="AA94" s="219"/>
      <c r="AB94" s="219"/>
      <c r="AC94" s="220"/>
      <c r="AD94" s="218"/>
      <c r="AE94" s="219"/>
      <c r="AF94" s="219"/>
      <c r="AG94" s="219"/>
      <c r="AH94" s="219"/>
      <c r="AI94" s="219"/>
      <c r="AJ94" s="220"/>
      <c r="AK94" s="218"/>
      <c r="AL94" s="219"/>
      <c r="AM94" s="219"/>
      <c r="AN94" s="219"/>
      <c r="AO94" s="219"/>
      <c r="AP94" s="219"/>
      <c r="AQ94" s="220"/>
      <c r="AR94" s="218"/>
      <c r="AS94" s="219"/>
      <c r="AT94" s="220"/>
      <c r="AU94" s="680">
        <f t="shared" si="3"/>
        <v>0</v>
      </c>
      <c r="AV94" s="681"/>
      <c r="AW94" s="682">
        <f t="shared" si="4"/>
        <v>0</v>
      </c>
      <c r="AX94" s="683"/>
      <c r="AY94" s="684"/>
      <c r="AZ94" s="685"/>
      <c r="BA94" s="685"/>
      <c r="BB94" s="685"/>
      <c r="BC94" s="685"/>
      <c r="BD94" s="686"/>
    </row>
    <row r="95" spans="2:56" ht="40" customHeight="1">
      <c r="B95" s="217">
        <f t="shared" si="5"/>
        <v>83</v>
      </c>
      <c r="C95" s="670"/>
      <c r="D95" s="671"/>
      <c r="E95" s="672"/>
      <c r="F95" s="673"/>
      <c r="G95" s="674"/>
      <c r="H95" s="675"/>
      <c r="I95" s="675"/>
      <c r="J95" s="675"/>
      <c r="K95" s="676"/>
      <c r="L95" s="677"/>
      <c r="M95" s="678"/>
      <c r="N95" s="678"/>
      <c r="O95" s="679"/>
      <c r="P95" s="218"/>
      <c r="Q95" s="219"/>
      <c r="R95" s="219"/>
      <c r="S95" s="219"/>
      <c r="T95" s="219"/>
      <c r="U95" s="219"/>
      <c r="V95" s="220"/>
      <c r="W95" s="218"/>
      <c r="X95" s="219"/>
      <c r="Y95" s="219"/>
      <c r="Z95" s="219"/>
      <c r="AA95" s="219"/>
      <c r="AB95" s="219"/>
      <c r="AC95" s="220"/>
      <c r="AD95" s="218"/>
      <c r="AE95" s="219"/>
      <c r="AF95" s="219"/>
      <c r="AG95" s="219"/>
      <c r="AH95" s="219"/>
      <c r="AI95" s="219"/>
      <c r="AJ95" s="220"/>
      <c r="AK95" s="218"/>
      <c r="AL95" s="219"/>
      <c r="AM95" s="219"/>
      <c r="AN95" s="219"/>
      <c r="AO95" s="219"/>
      <c r="AP95" s="219"/>
      <c r="AQ95" s="220"/>
      <c r="AR95" s="218"/>
      <c r="AS95" s="219"/>
      <c r="AT95" s="220"/>
      <c r="AU95" s="680">
        <f t="shared" ref="AU95:AU111" si="6">IF($AZ$3="４週",SUM(P95:AQ95),IF($AZ$3="暦月",SUM(P95:AT95),""))</f>
        <v>0</v>
      </c>
      <c r="AV95" s="681"/>
      <c r="AW95" s="682">
        <f t="shared" si="4"/>
        <v>0</v>
      </c>
      <c r="AX95" s="683"/>
      <c r="AY95" s="684"/>
      <c r="AZ95" s="685"/>
      <c r="BA95" s="685"/>
      <c r="BB95" s="685"/>
      <c r="BC95" s="685"/>
      <c r="BD95" s="686"/>
    </row>
    <row r="96" spans="2:56" ht="40" customHeight="1">
      <c r="B96" s="217">
        <f t="shared" si="5"/>
        <v>84</v>
      </c>
      <c r="C96" s="670"/>
      <c r="D96" s="671"/>
      <c r="E96" s="672"/>
      <c r="F96" s="673"/>
      <c r="G96" s="674"/>
      <c r="H96" s="675"/>
      <c r="I96" s="675"/>
      <c r="J96" s="675"/>
      <c r="K96" s="676"/>
      <c r="L96" s="677"/>
      <c r="M96" s="678"/>
      <c r="N96" s="678"/>
      <c r="O96" s="679"/>
      <c r="P96" s="257"/>
      <c r="Q96" s="258"/>
      <c r="R96" s="258"/>
      <c r="S96" s="258"/>
      <c r="T96" s="258"/>
      <c r="U96" s="258"/>
      <c r="V96" s="259"/>
      <c r="W96" s="257"/>
      <c r="X96" s="258"/>
      <c r="Y96" s="258"/>
      <c r="Z96" s="258"/>
      <c r="AA96" s="258"/>
      <c r="AB96" s="258"/>
      <c r="AC96" s="259"/>
      <c r="AD96" s="257"/>
      <c r="AE96" s="258"/>
      <c r="AF96" s="258"/>
      <c r="AG96" s="258"/>
      <c r="AH96" s="258"/>
      <c r="AI96" s="258"/>
      <c r="AJ96" s="259"/>
      <c r="AK96" s="257"/>
      <c r="AL96" s="258"/>
      <c r="AM96" s="258"/>
      <c r="AN96" s="258"/>
      <c r="AO96" s="258"/>
      <c r="AP96" s="258"/>
      <c r="AQ96" s="259"/>
      <c r="AR96" s="257"/>
      <c r="AS96" s="258"/>
      <c r="AT96" s="259"/>
      <c r="AU96" s="680">
        <f t="shared" si="6"/>
        <v>0</v>
      </c>
      <c r="AV96" s="681"/>
      <c r="AW96" s="682">
        <f t="shared" si="4"/>
        <v>0</v>
      </c>
      <c r="AX96" s="683"/>
      <c r="AY96" s="684"/>
      <c r="AZ96" s="685"/>
      <c r="BA96" s="685"/>
      <c r="BB96" s="685"/>
      <c r="BC96" s="685"/>
      <c r="BD96" s="686"/>
    </row>
    <row r="97" spans="2:56" ht="40" customHeight="1">
      <c r="B97" s="217">
        <f t="shared" si="5"/>
        <v>85</v>
      </c>
      <c r="C97" s="670"/>
      <c r="D97" s="671"/>
      <c r="E97" s="672"/>
      <c r="F97" s="673"/>
      <c r="G97" s="674"/>
      <c r="H97" s="675"/>
      <c r="I97" s="675"/>
      <c r="J97" s="675"/>
      <c r="K97" s="676"/>
      <c r="L97" s="677"/>
      <c r="M97" s="678"/>
      <c r="N97" s="678"/>
      <c r="O97" s="679"/>
      <c r="P97" s="218"/>
      <c r="Q97" s="219"/>
      <c r="R97" s="219"/>
      <c r="S97" s="219"/>
      <c r="T97" s="219"/>
      <c r="U97" s="219"/>
      <c r="V97" s="220"/>
      <c r="W97" s="218"/>
      <c r="X97" s="219"/>
      <c r="Y97" s="219"/>
      <c r="Z97" s="219"/>
      <c r="AA97" s="219"/>
      <c r="AB97" s="219"/>
      <c r="AC97" s="220"/>
      <c r="AD97" s="218"/>
      <c r="AE97" s="219"/>
      <c r="AF97" s="219"/>
      <c r="AG97" s="219"/>
      <c r="AH97" s="219"/>
      <c r="AI97" s="219"/>
      <c r="AJ97" s="220"/>
      <c r="AK97" s="218"/>
      <c r="AL97" s="219"/>
      <c r="AM97" s="219"/>
      <c r="AN97" s="219"/>
      <c r="AO97" s="219"/>
      <c r="AP97" s="219"/>
      <c r="AQ97" s="220"/>
      <c r="AR97" s="218"/>
      <c r="AS97" s="219"/>
      <c r="AT97" s="220"/>
      <c r="AU97" s="680">
        <f t="shared" si="6"/>
        <v>0</v>
      </c>
      <c r="AV97" s="681"/>
      <c r="AW97" s="682">
        <f t="shared" si="4"/>
        <v>0</v>
      </c>
      <c r="AX97" s="683"/>
      <c r="AY97" s="684"/>
      <c r="AZ97" s="685"/>
      <c r="BA97" s="685"/>
      <c r="BB97" s="685"/>
      <c r="BC97" s="685"/>
      <c r="BD97" s="686"/>
    </row>
    <row r="98" spans="2:56" ht="40" customHeight="1">
      <c r="B98" s="217">
        <f t="shared" si="5"/>
        <v>86</v>
      </c>
      <c r="C98" s="670"/>
      <c r="D98" s="671"/>
      <c r="E98" s="672"/>
      <c r="F98" s="673"/>
      <c r="G98" s="674"/>
      <c r="H98" s="675"/>
      <c r="I98" s="675"/>
      <c r="J98" s="675"/>
      <c r="K98" s="676"/>
      <c r="L98" s="677"/>
      <c r="M98" s="678"/>
      <c r="N98" s="678"/>
      <c r="O98" s="679"/>
      <c r="P98" s="218"/>
      <c r="Q98" s="219"/>
      <c r="R98" s="219"/>
      <c r="S98" s="219"/>
      <c r="T98" s="219"/>
      <c r="U98" s="219"/>
      <c r="V98" s="220"/>
      <c r="W98" s="218"/>
      <c r="X98" s="219"/>
      <c r="Y98" s="219"/>
      <c r="Z98" s="219"/>
      <c r="AA98" s="219"/>
      <c r="AB98" s="219"/>
      <c r="AC98" s="220"/>
      <c r="AD98" s="218"/>
      <c r="AE98" s="219"/>
      <c r="AF98" s="219"/>
      <c r="AG98" s="219"/>
      <c r="AH98" s="219"/>
      <c r="AI98" s="219"/>
      <c r="AJ98" s="220"/>
      <c r="AK98" s="218"/>
      <c r="AL98" s="219"/>
      <c r="AM98" s="219"/>
      <c r="AN98" s="219"/>
      <c r="AO98" s="219"/>
      <c r="AP98" s="219"/>
      <c r="AQ98" s="220"/>
      <c r="AR98" s="218"/>
      <c r="AS98" s="219"/>
      <c r="AT98" s="220"/>
      <c r="AU98" s="680">
        <f t="shared" si="6"/>
        <v>0</v>
      </c>
      <c r="AV98" s="681"/>
      <c r="AW98" s="682">
        <f t="shared" si="4"/>
        <v>0</v>
      </c>
      <c r="AX98" s="683"/>
      <c r="AY98" s="684"/>
      <c r="AZ98" s="685"/>
      <c r="BA98" s="685"/>
      <c r="BB98" s="685"/>
      <c r="BC98" s="685"/>
      <c r="BD98" s="686"/>
    </row>
    <row r="99" spans="2:56" ht="40" customHeight="1">
      <c r="B99" s="217">
        <f t="shared" si="5"/>
        <v>87</v>
      </c>
      <c r="C99" s="670"/>
      <c r="D99" s="671"/>
      <c r="E99" s="672"/>
      <c r="F99" s="673"/>
      <c r="G99" s="674"/>
      <c r="H99" s="675"/>
      <c r="I99" s="675"/>
      <c r="J99" s="675"/>
      <c r="K99" s="676"/>
      <c r="L99" s="677"/>
      <c r="M99" s="678"/>
      <c r="N99" s="678"/>
      <c r="O99" s="679"/>
      <c r="P99" s="218"/>
      <c r="Q99" s="219"/>
      <c r="R99" s="219"/>
      <c r="S99" s="219"/>
      <c r="T99" s="219"/>
      <c r="U99" s="219"/>
      <c r="V99" s="220"/>
      <c r="W99" s="218"/>
      <c r="X99" s="219"/>
      <c r="Y99" s="219"/>
      <c r="Z99" s="219"/>
      <c r="AA99" s="219"/>
      <c r="AB99" s="219"/>
      <c r="AC99" s="220"/>
      <c r="AD99" s="218"/>
      <c r="AE99" s="219"/>
      <c r="AF99" s="219"/>
      <c r="AG99" s="219"/>
      <c r="AH99" s="219"/>
      <c r="AI99" s="219"/>
      <c r="AJ99" s="220"/>
      <c r="AK99" s="218"/>
      <c r="AL99" s="219"/>
      <c r="AM99" s="219"/>
      <c r="AN99" s="219"/>
      <c r="AO99" s="219"/>
      <c r="AP99" s="219"/>
      <c r="AQ99" s="220"/>
      <c r="AR99" s="218"/>
      <c r="AS99" s="219"/>
      <c r="AT99" s="220"/>
      <c r="AU99" s="680">
        <f t="shared" si="6"/>
        <v>0</v>
      </c>
      <c r="AV99" s="681"/>
      <c r="AW99" s="682">
        <f t="shared" si="4"/>
        <v>0</v>
      </c>
      <c r="AX99" s="683"/>
      <c r="AY99" s="684"/>
      <c r="AZ99" s="685"/>
      <c r="BA99" s="685"/>
      <c r="BB99" s="685"/>
      <c r="BC99" s="685"/>
      <c r="BD99" s="686"/>
    </row>
    <row r="100" spans="2:56" ht="40" customHeight="1">
      <c r="B100" s="217">
        <f t="shared" si="5"/>
        <v>88</v>
      </c>
      <c r="C100" s="670"/>
      <c r="D100" s="671"/>
      <c r="E100" s="672"/>
      <c r="F100" s="673"/>
      <c r="G100" s="674"/>
      <c r="H100" s="675"/>
      <c r="I100" s="675"/>
      <c r="J100" s="675"/>
      <c r="K100" s="676"/>
      <c r="L100" s="677"/>
      <c r="M100" s="678"/>
      <c r="N100" s="678"/>
      <c r="O100" s="679"/>
      <c r="P100" s="218"/>
      <c r="Q100" s="219"/>
      <c r="R100" s="219"/>
      <c r="S100" s="219"/>
      <c r="T100" s="219"/>
      <c r="U100" s="219"/>
      <c r="V100" s="220"/>
      <c r="W100" s="218"/>
      <c r="X100" s="219"/>
      <c r="Y100" s="219"/>
      <c r="Z100" s="219"/>
      <c r="AA100" s="219"/>
      <c r="AB100" s="219"/>
      <c r="AC100" s="220"/>
      <c r="AD100" s="218"/>
      <c r="AE100" s="219"/>
      <c r="AF100" s="219"/>
      <c r="AG100" s="219"/>
      <c r="AH100" s="219"/>
      <c r="AI100" s="219"/>
      <c r="AJ100" s="220"/>
      <c r="AK100" s="218"/>
      <c r="AL100" s="219"/>
      <c r="AM100" s="219"/>
      <c r="AN100" s="219"/>
      <c r="AO100" s="219"/>
      <c r="AP100" s="219"/>
      <c r="AQ100" s="220"/>
      <c r="AR100" s="218"/>
      <c r="AS100" s="219"/>
      <c r="AT100" s="220"/>
      <c r="AU100" s="680">
        <f t="shared" si="6"/>
        <v>0</v>
      </c>
      <c r="AV100" s="681"/>
      <c r="AW100" s="682">
        <f t="shared" si="4"/>
        <v>0</v>
      </c>
      <c r="AX100" s="683"/>
      <c r="AY100" s="684"/>
      <c r="AZ100" s="685"/>
      <c r="BA100" s="685"/>
      <c r="BB100" s="685"/>
      <c r="BC100" s="685"/>
      <c r="BD100" s="686"/>
    </row>
    <row r="101" spans="2:56" ht="40" customHeight="1">
      <c r="B101" s="217">
        <f t="shared" si="5"/>
        <v>89</v>
      </c>
      <c r="C101" s="670"/>
      <c r="D101" s="671"/>
      <c r="E101" s="672"/>
      <c r="F101" s="673"/>
      <c r="G101" s="674"/>
      <c r="H101" s="675"/>
      <c r="I101" s="675"/>
      <c r="J101" s="675"/>
      <c r="K101" s="676"/>
      <c r="L101" s="677"/>
      <c r="M101" s="678"/>
      <c r="N101" s="678"/>
      <c r="O101" s="679"/>
      <c r="P101" s="218"/>
      <c r="Q101" s="219"/>
      <c r="R101" s="219"/>
      <c r="S101" s="219"/>
      <c r="T101" s="219"/>
      <c r="U101" s="219"/>
      <c r="V101" s="220"/>
      <c r="W101" s="218"/>
      <c r="X101" s="219"/>
      <c r="Y101" s="219"/>
      <c r="Z101" s="219"/>
      <c r="AA101" s="219"/>
      <c r="AB101" s="219"/>
      <c r="AC101" s="220"/>
      <c r="AD101" s="218"/>
      <c r="AE101" s="219"/>
      <c r="AF101" s="219"/>
      <c r="AG101" s="219"/>
      <c r="AH101" s="219"/>
      <c r="AI101" s="219"/>
      <c r="AJ101" s="220"/>
      <c r="AK101" s="218"/>
      <c r="AL101" s="219"/>
      <c r="AM101" s="219"/>
      <c r="AN101" s="219"/>
      <c r="AO101" s="219"/>
      <c r="AP101" s="219"/>
      <c r="AQ101" s="220"/>
      <c r="AR101" s="218"/>
      <c r="AS101" s="219"/>
      <c r="AT101" s="220"/>
      <c r="AU101" s="680">
        <f t="shared" si="6"/>
        <v>0</v>
      </c>
      <c r="AV101" s="681"/>
      <c r="AW101" s="682">
        <f t="shared" si="4"/>
        <v>0</v>
      </c>
      <c r="AX101" s="683"/>
      <c r="AY101" s="684"/>
      <c r="AZ101" s="685"/>
      <c r="BA101" s="685"/>
      <c r="BB101" s="685"/>
      <c r="BC101" s="685"/>
      <c r="BD101" s="686"/>
    </row>
    <row r="102" spans="2:56" ht="40" customHeight="1">
      <c r="B102" s="217">
        <f t="shared" si="5"/>
        <v>90</v>
      </c>
      <c r="C102" s="670"/>
      <c r="D102" s="671"/>
      <c r="E102" s="672"/>
      <c r="F102" s="673"/>
      <c r="G102" s="674"/>
      <c r="H102" s="675"/>
      <c r="I102" s="675"/>
      <c r="J102" s="675"/>
      <c r="K102" s="676"/>
      <c r="L102" s="677"/>
      <c r="M102" s="678"/>
      <c r="N102" s="678"/>
      <c r="O102" s="679"/>
      <c r="P102" s="218"/>
      <c r="Q102" s="219"/>
      <c r="R102" s="219"/>
      <c r="S102" s="219"/>
      <c r="T102" s="219"/>
      <c r="U102" s="219"/>
      <c r="V102" s="220"/>
      <c r="W102" s="218"/>
      <c r="X102" s="219"/>
      <c r="Y102" s="219"/>
      <c r="Z102" s="219"/>
      <c r="AA102" s="219"/>
      <c r="AB102" s="219"/>
      <c r="AC102" s="220"/>
      <c r="AD102" s="218"/>
      <c r="AE102" s="219"/>
      <c r="AF102" s="219"/>
      <c r="AG102" s="219"/>
      <c r="AH102" s="219"/>
      <c r="AI102" s="219"/>
      <c r="AJ102" s="220"/>
      <c r="AK102" s="218"/>
      <c r="AL102" s="219"/>
      <c r="AM102" s="219"/>
      <c r="AN102" s="219"/>
      <c r="AO102" s="219"/>
      <c r="AP102" s="219"/>
      <c r="AQ102" s="220"/>
      <c r="AR102" s="218"/>
      <c r="AS102" s="219"/>
      <c r="AT102" s="220"/>
      <c r="AU102" s="680">
        <f t="shared" si="6"/>
        <v>0</v>
      </c>
      <c r="AV102" s="681"/>
      <c r="AW102" s="682">
        <f t="shared" si="4"/>
        <v>0</v>
      </c>
      <c r="AX102" s="683"/>
      <c r="AY102" s="684"/>
      <c r="AZ102" s="685"/>
      <c r="BA102" s="685"/>
      <c r="BB102" s="685"/>
      <c r="BC102" s="685"/>
      <c r="BD102" s="686"/>
    </row>
    <row r="103" spans="2:56" ht="40" customHeight="1">
      <c r="B103" s="217">
        <f t="shared" si="5"/>
        <v>91</v>
      </c>
      <c r="C103" s="670"/>
      <c r="D103" s="671"/>
      <c r="E103" s="672"/>
      <c r="F103" s="673"/>
      <c r="G103" s="674"/>
      <c r="H103" s="675"/>
      <c r="I103" s="675"/>
      <c r="J103" s="675"/>
      <c r="K103" s="676"/>
      <c r="L103" s="677"/>
      <c r="M103" s="678"/>
      <c r="N103" s="678"/>
      <c r="O103" s="679"/>
      <c r="P103" s="218"/>
      <c r="Q103" s="219"/>
      <c r="R103" s="219"/>
      <c r="S103" s="219"/>
      <c r="T103" s="219"/>
      <c r="U103" s="219"/>
      <c r="V103" s="220"/>
      <c r="W103" s="218"/>
      <c r="X103" s="219"/>
      <c r="Y103" s="219"/>
      <c r="Z103" s="219"/>
      <c r="AA103" s="219"/>
      <c r="AB103" s="219"/>
      <c r="AC103" s="220"/>
      <c r="AD103" s="218"/>
      <c r="AE103" s="219"/>
      <c r="AF103" s="219"/>
      <c r="AG103" s="219"/>
      <c r="AH103" s="219"/>
      <c r="AI103" s="219"/>
      <c r="AJ103" s="220"/>
      <c r="AK103" s="218"/>
      <c r="AL103" s="219"/>
      <c r="AM103" s="219"/>
      <c r="AN103" s="219"/>
      <c r="AO103" s="219"/>
      <c r="AP103" s="219"/>
      <c r="AQ103" s="220"/>
      <c r="AR103" s="218"/>
      <c r="AS103" s="219"/>
      <c r="AT103" s="220"/>
      <c r="AU103" s="680">
        <f t="shared" si="6"/>
        <v>0</v>
      </c>
      <c r="AV103" s="681"/>
      <c r="AW103" s="682">
        <f t="shared" si="4"/>
        <v>0</v>
      </c>
      <c r="AX103" s="683"/>
      <c r="AY103" s="684"/>
      <c r="AZ103" s="685"/>
      <c r="BA103" s="685"/>
      <c r="BB103" s="685"/>
      <c r="BC103" s="685"/>
      <c r="BD103" s="686"/>
    </row>
    <row r="104" spans="2:56" ht="40" customHeight="1">
      <c r="B104" s="217">
        <f t="shared" si="5"/>
        <v>92</v>
      </c>
      <c r="C104" s="670"/>
      <c r="D104" s="671"/>
      <c r="E104" s="672"/>
      <c r="F104" s="673"/>
      <c r="G104" s="674"/>
      <c r="H104" s="675"/>
      <c r="I104" s="675"/>
      <c r="J104" s="675"/>
      <c r="K104" s="676"/>
      <c r="L104" s="677"/>
      <c r="M104" s="678"/>
      <c r="N104" s="678"/>
      <c r="O104" s="679"/>
      <c r="P104" s="218"/>
      <c r="Q104" s="219"/>
      <c r="R104" s="219"/>
      <c r="S104" s="219"/>
      <c r="T104" s="219"/>
      <c r="U104" s="219"/>
      <c r="V104" s="220"/>
      <c r="W104" s="218"/>
      <c r="X104" s="219"/>
      <c r="Y104" s="219"/>
      <c r="Z104" s="219"/>
      <c r="AA104" s="219"/>
      <c r="AB104" s="219"/>
      <c r="AC104" s="220"/>
      <c r="AD104" s="218"/>
      <c r="AE104" s="219"/>
      <c r="AF104" s="219"/>
      <c r="AG104" s="219"/>
      <c r="AH104" s="219"/>
      <c r="AI104" s="219"/>
      <c r="AJ104" s="220"/>
      <c r="AK104" s="218"/>
      <c r="AL104" s="219"/>
      <c r="AM104" s="219"/>
      <c r="AN104" s="219"/>
      <c r="AO104" s="219"/>
      <c r="AP104" s="219"/>
      <c r="AQ104" s="220"/>
      <c r="AR104" s="218"/>
      <c r="AS104" s="219"/>
      <c r="AT104" s="220"/>
      <c r="AU104" s="680">
        <f t="shared" si="6"/>
        <v>0</v>
      </c>
      <c r="AV104" s="681"/>
      <c r="AW104" s="682">
        <f t="shared" si="4"/>
        <v>0</v>
      </c>
      <c r="AX104" s="683"/>
      <c r="AY104" s="684"/>
      <c r="AZ104" s="685"/>
      <c r="BA104" s="685"/>
      <c r="BB104" s="685"/>
      <c r="BC104" s="685"/>
      <c r="BD104" s="686"/>
    </row>
    <row r="105" spans="2:56" ht="40" customHeight="1">
      <c r="B105" s="217">
        <f t="shared" si="5"/>
        <v>93</v>
      </c>
      <c r="C105" s="670"/>
      <c r="D105" s="671"/>
      <c r="E105" s="672"/>
      <c r="F105" s="673"/>
      <c r="G105" s="674"/>
      <c r="H105" s="675"/>
      <c r="I105" s="675"/>
      <c r="J105" s="675"/>
      <c r="K105" s="676"/>
      <c r="L105" s="677"/>
      <c r="M105" s="678"/>
      <c r="N105" s="678"/>
      <c r="O105" s="679"/>
      <c r="P105" s="218"/>
      <c r="Q105" s="219"/>
      <c r="R105" s="219"/>
      <c r="S105" s="219"/>
      <c r="T105" s="219"/>
      <c r="U105" s="219"/>
      <c r="V105" s="220"/>
      <c r="W105" s="218"/>
      <c r="X105" s="219"/>
      <c r="Y105" s="219"/>
      <c r="Z105" s="219"/>
      <c r="AA105" s="219"/>
      <c r="AB105" s="219"/>
      <c r="AC105" s="220"/>
      <c r="AD105" s="218"/>
      <c r="AE105" s="219"/>
      <c r="AF105" s="219"/>
      <c r="AG105" s="219"/>
      <c r="AH105" s="219"/>
      <c r="AI105" s="219"/>
      <c r="AJ105" s="220"/>
      <c r="AK105" s="218"/>
      <c r="AL105" s="219"/>
      <c r="AM105" s="219"/>
      <c r="AN105" s="219"/>
      <c r="AO105" s="219"/>
      <c r="AP105" s="219"/>
      <c r="AQ105" s="220"/>
      <c r="AR105" s="218"/>
      <c r="AS105" s="219"/>
      <c r="AT105" s="220"/>
      <c r="AU105" s="680">
        <f t="shared" si="6"/>
        <v>0</v>
      </c>
      <c r="AV105" s="681"/>
      <c r="AW105" s="682">
        <f t="shared" si="4"/>
        <v>0</v>
      </c>
      <c r="AX105" s="683"/>
      <c r="AY105" s="684"/>
      <c r="AZ105" s="685"/>
      <c r="BA105" s="685"/>
      <c r="BB105" s="685"/>
      <c r="BC105" s="685"/>
      <c r="BD105" s="686"/>
    </row>
    <row r="106" spans="2:56" ht="40" customHeight="1">
      <c r="B106" s="217">
        <f t="shared" si="5"/>
        <v>94</v>
      </c>
      <c r="C106" s="670"/>
      <c r="D106" s="671"/>
      <c r="E106" s="672"/>
      <c r="F106" s="673"/>
      <c r="G106" s="674"/>
      <c r="H106" s="675"/>
      <c r="I106" s="675"/>
      <c r="J106" s="675"/>
      <c r="K106" s="676"/>
      <c r="L106" s="677"/>
      <c r="M106" s="678"/>
      <c r="N106" s="678"/>
      <c r="O106" s="679"/>
      <c r="P106" s="218"/>
      <c r="Q106" s="219"/>
      <c r="R106" s="219"/>
      <c r="S106" s="219"/>
      <c r="T106" s="219"/>
      <c r="U106" s="219"/>
      <c r="V106" s="220"/>
      <c r="W106" s="218"/>
      <c r="X106" s="219"/>
      <c r="Y106" s="219"/>
      <c r="Z106" s="219"/>
      <c r="AA106" s="219"/>
      <c r="AB106" s="219"/>
      <c r="AC106" s="220"/>
      <c r="AD106" s="218"/>
      <c r="AE106" s="219"/>
      <c r="AF106" s="219"/>
      <c r="AG106" s="219"/>
      <c r="AH106" s="219"/>
      <c r="AI106" s="219"/>
      <c r="AJ106" s="220"/>
      <c r="AK106" s="218"/>
      <c r="AL106" s="219"/>
      <c r="AM106" s="219"/>
      <c r="AN106" s="219"/>
      <c r="AO106" s="219"/>
      <c r="AP106" s="219"/>
      <c r="AQ106" s="220"/>
      <c r="AR106" s="218"/>
      <c r="AS106" s="219"/>
      <c r="AT106" s="220"/>
      <c r="AU106" s="680">
        <f t="shared" si="6"/>
        <v>0</v>
      </c>
      <c r="AV106" s="681"/>
      <c r="AW106" s="682">
        <f t="shared" si="4"/>
        <v>0</v>
      </c>
      <c r="AX106" s="683"/>
      <c r="AY106" s="684"/>
      <c r="AZ106" s="685"/>
      <c r="BA106" s="685"/>
      <c r="BB106" s="685"/>
      <c r="BC106" s="685"/>
      <c r="BD106" s="686"/>
    </row>
    <row r="107" spans="2:56" ht="40" customHeight="1">
      <c r="B107" s="217">
        <f t="shared" si="5"/>
        <v>95</v>
      </c>
      <c r="C107" s="670"/>
      <c r="D107" s="671"/>
      <c r="E107" s="672"/>
      <c r="F107" s="673"/>
      <c r="G107" s="674"/>
      <c r="H107" s="675"/>
      <c r="I107" s="675"/>
      <c r="J107" s="675"/>
      <c r="K107" s="676"/>
      <c r="L107" s="677"/>
      <c r="M107" s="678"/>
      <c r="N107" s="678"/>
      <c r="O107" s="679"/>
      <c r="P107" s="218"/>
      <c r="Q107" s="219"/>
      <c r="R107" s="219"/>
      <c r="S107" s="219"/>
      <c r="T107" s="219"/>
      <c r="U107" s="219"/>
      <c r="V107" s="220"/>
      <c r="W107" s="218"/>
      <c r="X107" s="219"/>
      <c r="Y107" s="219"/>
      <c r="Z107" s="219"/>
      <c r="AA107" s="219"/>
      <c r="AB107" s="219"/>
      <c r="AC107" s="220"/>
      <c r="AD107" s="218"/>
      <c r="AE107" s="219"/>
      <c r="AF107" s="219"/>
      <c r="AG107" s="219"/>
      <c r="AH107" s="219"/>
      <c r="AI107" s="219"/>
      <c r="AJ107" s="220"/>
      <c r="AK107" s="218"/>
      <c r="AL107" s="219"/>
      <c r="AM107" s="219"/>
      <c r="AN107" s="219"/>
      <c r="AO107" s="219"/>
      <c r="AP107" s="219"/>
      <c r="AQ107" s="220"/>
      <c r="AR107" s="218"/>
      <c r="AS107" s="219"/>
      <c r="AT107" s="220"/>
      <c r="AU107" s="680">
        <f t="shared" si="6"/>
        <v>0</v>
      </c>
      <c r="AV107" s="681"/>
      <c r="AW107" s="682">
        <f t="shared" si="4"/>
        <v>0</v>
      </c>
      <c r="AX107" s="683"/>
      <c r="AY107" s="684"/>
      <c r="AZ107" s="685"/>
      <c r="BA107" s="685"/>
      <c r="BB107" s="685"/>
      <c r="BC107" s="685"/>
      <c r="BD107" s="686"/>
    </row>
    <row r="108" spans="2:56" ht="40" customHeight="1">
      <c r="B108" s="217">
        <f t="shared" si="5"/>
        <v>96</v>
      </c>
      <c r="C108" s="670"/>
      <c r="D108" s="671"/>
      <c r="E108" s="672"/>
      <c r="F108" s="673"/>
      <c r="G108" s="674"/>
      <c r="H108" s="675"/>
      <c r="I108" s="675"/>
      <c r="J108" s="675"/>
      <c r="K108" s="676"/>
      <c r="L108" s="677"/>
      <c r="M108" s="678"/>
      <c r="N108" s="678"/>
      <c r="O108" s="679"/>
      <c r="P108" s="218"/>
      <c r="Q108" s="219"/>
      <c r="R108" s="219"/>
      <c r="S108" s="219"/>
      <c r="T108" s="219"/>
      <c r="U108" s="219"/>
      <c r="V108" s="220"/>
      <c r="W108" s="218"/>
      <c r="X108" s="219"/>
      <c r="Y108" s="219"/>
      <c r="Z108" s="219"/>
      <c r="AA108" s="219"/>
      <c r="AB108" s="219"/>
      <c r="AC108" s="220"/>
      <c r="AD108" s="218"/>
      <c r="AE108" s="219"/>
      <c r="AF108" s="219"/>
      <c r="AG108" s="219"/>
      <c r="AH108" s="219"/>
      <c r="AI108" s="219"/>
      <c r="AJ108" s="220"/>
      <c r="AK108" s="218"/>
      <c r="AL108" s="219"/>
      <c r="AM108" s="219"/>
      <c r="AN108" s="219"/>
      <c r="AO108" s="219"/>
      <c r="AP108" s="219"/>
      <c r="AQ108" s="220"/>
      <c r="AR108" s="218"/>
      <c r="AS108" s="219"/>
      <c r="AT108" s="220"/>
      <c r="AU108" s="680">
        <f t="shared" si="6"/>
        <v>0</v>
      </c>
      <c r="AV108" s="681"/>
      <c r="AW108" s="682">
        <f t="shared" si="4"/>
        <v>0</v>
      </c>
      <c r="AX108" s="683"/>
      <c r="AY108" s="684"/>
      <c r="AZ108" s="685"/>
      <c r="BA108" s="685"/>
      <c r="BB108" s="685"/>
      <c r="BC108" s="685"/>
      <c r="BD108" s="686"/>
    </row>
    <row r="109" spans="2:56" ht="40" customHeight="1">
      <c r="B109" s="217">
        <f t="shared" si="5"/>
        <v>97</v>
      </c>
      <c r="C109" s="670"/>
      <c r="D109" s="671"/>
      <c r="E109" s="672"/>
      <c r="F109" s="673"/>
      <c r="G109" s="674"/>
      <c r="H109" s="675"/>
      <c r="I109" s="675"/>
      <c r="J109" s="675"/>
      <c r="K109" s="676"/>
      <c r="L109" s="677"/>
      <c r="M109" s="678"/>
      <c r="N109" s="678"/>
      <c r="O109" s="679"/>
      <c r="P109" s="218"/>
      <c r="Q109" s="219"/>
      <c r="R109" s="219"/>
      <c r="S109" s="219"/>
      <c r="T109" s="219"/>
      <c r="U109" s="219"/>
      <c r="V109" s="220"/>
      <c r="W109" s="218"/>
      <c r="X109" s="219"/>
      <c r="Y109" s="219"/>
      <c r="Z109" s="219"/>
      <c r="AA109" s="219"/>
      <c r="AB109" s="219"/>
      <c r="AC109" s="220"/>
      <c r="AD109" s="218"/>
      <c r="AE109" s="219"/>
      <c r="AF109" s="219"/>
      <c r="AG109" s="219"/>
      <c r="AH109" s="219"/>
      <c r="AI109" s="219"/>
      <c r="AJ109" s="220"/>
      <c r="AK109" s="218"/>
      <c r="AL109" s="219"/>
      <c r="AM109" s="219"/>
      <c r="AN109" s="219"/>
      <c r="AO109" s="219"/>
      <c r="AP109" s="219"/>
      <c r="AQ109" s="220"/>
      <c r="AR109" s="218"/>
      <c r="AS109" s="219"/>
      <c r="AT109" s="220"/>
      <c r="AU109" s="680">
        <f t="shared" si="6"/>
        <v>0</v>
      </c>
      <c r="AV109" s="681"/>
      <c r="AW109" s="682">
        <f t="shared" si="4"/>
        <v>0</v>
      </c>
      <c r="AX109" s="683"/>
      <c r="AY109" s="684"/>
      <c r="AZ109" s="685"/>
      <c r="BA109" s="685"/>
      <c r="BB109" s="685"/>
      <c r="BC109" s="685"/>
      <c r="BD109" s="686"/>
    </row>
    <row r="110" spans="2:56" ht="40" customHeight="1">
      <c r="B110" s="217">
        <f t="shared" si="5"/>
        <v>98</v>
      </c>
      <c r="C110" s="670"/>
      <c r="D110" s="671"/>
      <c r="E110" s="672"/>
      <c r="F110" s="673"/>
      <c r="G110" s="674"/>
      <c r="H110" s="675"/>
      <c r="I110" s="675"/>
      <c r="J110" s="675"/>
      <c r="K110" s="676"/>
      <c r="L110" s="677"/>
      <c r="M110" s="678"/>
      <c r="N110" s="678"/>
      <c r="O110" s="679"/>
      <c r="P110" s="218"/>
      <c r="Q110" s="219"/>
      <c r="R110" s="219"/>
      <c r="S110" s="219"/>
      <c r="T110" s="219"/>
      <c r="U110" s="219"/>
      <c r="V110" s="220"/>
      <c r="W110" s="218"/>
      <c r="X110" s="219"/>
      <c r="Y110" s="219"/>
      <c r="Z110" s="219"/>
      <c r="AA110" s="219"/>
      <c r="AB110" s="219"/>
      <c r="AC110" s="220"/>
      <c r="AD110" s="218"/>
      <c r="AE110" s="219"/>
      <c r="AF110" s="219"/>
      <c r="AG110" s="219"/>
      <c r="AH110" s="219"/>
      <c r="AI110" s="219"/>
      <c r="AJ110" s="220"/>
      <c r="AK110" s="218"/>
      <c r="AL110" s="219"/>
      <c r="AM110" s="219"/>
      <c r="AN110" s="219"/>
      <c r="AO110" s="219"/>
      <c r="AP110" s="219"/>
      <c r="AQ110" s="220"/>
      <c r="AR110" s="218"/>
      <c r="AS110" s="219"/>
      <c r="AT110" s="220"/>
      <c r="AU110" s="680">
        <f t="shared" si="6"/>
        <v>0</v>
      </c>
      <c r="AV110" s="681"/>
      <c r="AW110" s="682">
        <f t="shared" si="4"/>
        <v>0</v>
      </c>
      <c r="AX110" s="683"/>
      <c r="AY110" s="684"/>
      <c r="AZ110" s="685"/>
      <c r="BA110" s="685"/>
      <c r="BB110" s="685"/>
      <c r="BC110" s="685"/>
      <c r="BD110" s="686"/>
    </row>
    <row r="111" spans="2:56" ht="40" customHeight="1">
      <c r="B111" s="217">
        <f t="shared" si="5"/>
        <v>99</v>
      </c>
      <c r="C111" s="670"/>
      <c r="D111" s="671"/>
      <c r="E111" s="672"/>
      <c r="F111" s="673"/>
      <c r="G111" s="674"/>
      <c r="H111" s="675"/>
      <c r="I111" s="675"/>
      <c r="J111" s="675"/>
      <c r="K111" s="676"/>
      <c r="L111" s="677"/>
      <c r="M111" s="678"/>
      <c r="N111" s="678"/>
      <c r="O111" s="679"/>
      <c r="P111" s="218"/>
      <c r="Q111" s="219"/>
      <c r="R111" s="219"/>
      <c r="S111" s="219"/>
      <c r="T111" s="219"/>
      <c r="U111" s="219"/>
      <c r="V111" s="220"/>
      <c r="W111" s="218"/>
      <c r="X111" s="219"/>
      <c r="Y111" s="219"/>
      <c r="Z111" s="219"/>
      <c r="AA111" s="219"/>
      <c r="AB111" s="219"/>
      <c r="AC111" s="220"/>
      <c r="AD111" s="218"/>
      <c r="AE111" s="219"/>
      <c r="AF111" s="219"/>
      <c r="AG111" s="219"/>
      <c r="AH111" s="219"/>
      <c r="AI111" s="219"/>
      <c r="AJ111" s="220"/>
      <c r="AK111" s="218"/>
      <c r="AL111" s="219"/>
      <c r="AM111" s="219"/>
      <c r="AN111" s="219"/>
      <c r="AO111" s="219"/>
      <c r="AP111" s="219"/>
      <c r="AQ111" s="220"/>
      <c r="AR111" s="218"/>
      <c r="AS111" s="219"/>
      <c r="AT111" s="220"/>
      <c r="AU111" s="680">
        <f t="shared" si="6"/>
        <v>0</v>
      </c>
      <c r="AV111" s="681"/>
      <c r="AW111" s="682">
        <f t="shared" si="4"/>
        <v>0</v>
      </c>
      <c r="AX111" s="683"/>
      <c r="AY111" s="684"/>
      <c r="AZ111" s="685"/>
      <c r="BA111" s="685"/>
      <c r="BB111" s="685"/>
      <c r="BC111" s="685"/>
      <c r="BD111" s="686"/>
    </row>
    <row r="112" spans="2:56" ht="40" customHeight="1" thickBot="1">
      <c r="B112" s="221">
        <f t="shared" si="5"/>
        <v>100</v>
      </c>
      <c r="C112" s="701"/>
      <c r="D112" s="702"/>
      <c r="E112" s="703"/>
      <c r="F112" s="704"/>
      <c r="G112" s="705"/>
      <c r="H112" s="706"/>
      <c r="I112" s="706"/>
      <c r="J112" s="706"/>
      <c r="K112" s="707"/>
      <c r="L112" s="708"/>
      <c r="M112" s="709"/>
      <c r="N112" s="709"/>
      <c r="O112" s="710"/>
      <c r="P112" s="222"/>
      <c r="Q112" s="223"/>
      <c r="R112" s="223"/>
      <c r="S112" s="223"/>
      <c r="T112" s="223"/>
      <c r="U112" s="223"/>
      <c r="V112" s="224"/>
      <c r="W112" s="222"/>
      <c r="X112" s="223"/>
      <c r="Y112" s="223"/>
      <c r="Z112" s="223"/>
      <c r="AA112" s="223"/>
      <c r="AB112" s="223"/>
      <c r="AC112" s="224"/>
      <c r="AD112" s="222"/>
      <c r="AE112" s="223"/>
      <c r="AF112" s="223"/>
      <c r="AG112" s="223"/>
      <c r="AH112" s="223"/>
      <c r="AI112" s="223"/>
      <c r="AJ112" s="224"/>
      <c r="AK112" s="222"/>
      <c r="AL112" s="223"/>
      <c r="AM112" s="223"/>
      <c r="AN112" s="223"/>
      <c r="AO112" s="223"/>
      <c r="AP112" s="223"/>
      <c r="AQ112" s="224"/>
      <c r="AR112" s="222"/>
      <c r="AS112" s="223"/>
      <c r="AT112" s="224"/>
      <c r="AU112" s="711">
        <f t="shared" si="3"/>
        <v>0</v>
      </c>
      <c r="AV112" s="712"/>
      <c r="AW112" s="713">
        <f t="shared" si="4"/>
        <v>0</v>
      </c>
      <c r="AX112" s="714"/>
      <c r="AY112" s="715"/>
      <c r="AZ112" s="716"/>
      <c r="BA112" s="716"/>
      <c r="BB112" s="716"/>
      <c r="BC112" s="716"/>
      <c r="BD112" s="717"/>
    </row>
    <row r="113" spans="2:49" ht="20.25" customHeight="1">
      <c r="B113" s="194"/>
      <c r="C113" s="184"/>
      <c r="D113" s="239"/>
      <c r="E113" s="239"/>
      <c r="F113" s="194"/>
      <c r="G113" s="194"/>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200"/>
      <c r="AD113" s="194"/>
      <c r="AE113" s="194"/>
      <c r="AF113" s="194"/>
      <c r="AG113" s="194"/>
      <c r="AH113" s="194"/>
      <c r="AI113" s="194"/>
      <c r="AJ113" s="194"/>
      <c r="AK113" s="194"/>
      <c r="AL113" s="194"/>
      <c r="AM113" s="194"/>
      <c r="AN113" s="194"/>
      <c r="AO113" s="194"/>
      <c r="AP113" s="194"/>
      <c r="AQ113" s="194"/>
      <c r="AR113" s="194"/>
      <c r="AS113" s="194"/>
      <c r="AT113" s="194"/>
      <c r="AU113" s="194"/>
      <c r="AV113" s="194"/>
      <c r="AW113" s="194"/>
    </row>
    <row r="114" spans="2:49" ht="20.25" customHeight="1">
      <c r="B114" s="194"/>
      <c r="C114" s="194" t="s">
        <v>428</v>
      </c>
      <c r="D114" s="239"/>
      <c r="E114" s="239"/>
      <c r="F114" s="194"/>
      <c r="G114" s="194"/>
      <c r="H114" s="194"/>
      <c r="I114" s="194"/>
      <c r="J114" s="194"/>
      <c r="K114" s="194"/>
      <c r="L114" s="194"/>
      <c r="M114" s="194"/>
      <c r="N114" s="194"/>
      <c r="O114" s="194"/>
      <c r="P114" s="194"/>
      <c r="Q114" s="194" t="s">
        <v>597</v>
      </c>
      <c r="R114" s="194"/>
      <c r="S114" s="194"/>
      <c r="T114" s="194"/>
      <c r="U114" s="194"/>
      <c r="V114" s="194"/>
      <c r="W114" s="194"/>
      <c r="X114" s="194"/>
      <c r="Y114" s="194"/>
      <c r="Z114" s="194"/>
      <c r="AA114" s="200"/>
      <c r="AB114" s="194"/>
      <c r="AC114" s="194"/>
      <c r="AD114" s="194"/>
      <c r="AE114" s="194"/>
      <c r="AF114" s="194"/>
      <c r="AG114" s="194"/>
      <c r="AH114" s="194"/>
      <c r="AI114" s="194" t="s">
        <v>429</v>
      </c>
      <c r="AJ114" s="194"/>
      <c r="AK114" s="194"/>
      <c r="AL114" s="194"/>
      <c r="AM114" s="194"/>
      <c r="AN114" s="194"/>
      <c r="AO114" s="228"/>
      <c r="AP114" s="228"/>
      <c r="AQ114" s="228"/>
      <c r="AR114" s="228"/>
      <c r="AS114" s="229"/>
      <c r="AT114" s="228"/>
      <c r="AU114" s="228"/>
      <c r="AV114" s="228"/>
      <c r="AW114" s="228"/>
    </row>
    <row r="115" spans="2:49" ht="20.25" customHeight="1">
      <c r="B115" s="194"/>
      <c r="C115" s="194" t="s">
        <v>430</v>
      </c>
      <c r="D115" s="239"/>
      <c r="E115" s="239"/>
      <c r="F115" s="194"/>
      <c r="G115" s="194"/>
      <c r="H115" s="194"/>
      <c r="I115" s="194"/>
      <c r="J115" s="194"/>
      <c r="K115" s="194"/>
      <c r="L115" s="734" t="s">
        <v>431</v>
      </c>
      <c r="M115" s="734"/>
      <c r="N115" s="194"/>
      <c r="O115" s="194"/>
      <c r="P115" s="194"/>
      <c r="Q115" s="194"/>
      <c r="R115" s="735" t="s">
        <v>432</v>
      </c>
      <c r="S115" s="735"/>
      <c r="T115" s="735" t="s">
        <v>433</v>
      </c>
      <c r="U115" s="735"/>
      <c r="V115" s="735"/>
      <c r="W115" s="735"/>
      <c r="X115" s="194"/>
      <c r="Y115" s="736" t="s">
        <v>434</v>
      </c>
      <c r="Z115" s="736"/>
      <c r="AA115" s="736"/>
      <c r="AB115" s="736"/>
      <c r="AC115" s="194"/>
      <c r="AD115" s="194"/>
      <c r="AE115" s="230" t="s">
        <v>435</v>
      </c>
      <c r="AF115" s="230"/>
      <c r="AG115" s="194"/>
      <c r="AH115" s="194"/>
      <c r="AI115" s="719" t="s">
        <v>436</v>
      </c>
      <c r="AJ115" s="720"/>
      <c r="AK115" s="719" t="s">
        <v>437</v>
      </c>
      <c r="AL115" s="737"/>
      <c r="AM115" s="737"/>
      <c r="AN115" s="720"/>
      <c r="AO115" s="228"/>
      <c r="AP115" s="228"/>
      <c r="AQ115" s="228"/>
      <c r="AR115" s="228"/>
      <c r="AS115" s="727"/>
      <c r="AT115" s="727"/>
      <c r="AU115" s="228"/>
      <c r="AV115" s="228"/>
      <c r="AW115" s="228"/>
    </row>
    <row r="116" spans="2:49" ht="20.25" customHeight="1">
      <c r="B116" s="194"/>
      <c r="C116" s="780"/>
      <c r="D116" s="780"/>
      <c r="E116" s="780"/>
      <c r="F116" s="781">
        <f>IF(AB2=1,10,IF(AB2=2,11,IF(AB2=3,12,AB2-3)))</f>
        <v>1</v>
      </c>
      <c r="G116" s="781"/>
      <c r="H116" s="781">
        <f>IF(AB2=1,11,IF(AB2=2,12,AB2-2))</f>
        <v>2</v>
      </c>
      <c r="I116" s="781"/>
      <c r="J116" s="781">
        <f>IF(AB2=1,12,AB2-1)</f>
        <v>3</v>
      </c>
      <c r="K116" s="781"/>
      <c r="L116" s="782" t="s">
        <v>438</v>
      </c>
      <c r="M116" s="782"/>
      <c r="N116" s="194"/>
      <c r="O116" s="194"/>
      <c r="P116" s="194"/>
      <c r="Q116" s="194"/>
      <c r="R116" s="733"/>
      <c r="S116" s="733"/>
      <c r="T116" s="733" t="s">
        <v>439</v>
      </c>
      <c r="U116" s="733"/>
      <c r="V116" s="733" t="s">
        <v>440</v>
      </c>
      <c r="W116" s="733"/>
      <c r="X116" s="194"/>
      <c r="Y116" s="733" t="s">
        <v>439</v>
      </c>
      <c r="Z116" s="733"/>
      <c r="AA116" s="733" t="s">
        <v>440</v>
      </c>
      <c r="AB116" s="733"/>
      <c r="AC116" s="194"/>
      <c r="AD116" s="194"/>
      <c r="AE116" s="230" t="s">
        <v>441</v>
      </c>
      <c r="AF116" s="230"/>
      <c r="AG116" s="194"/>
      <c r="AH116" s="194"/>
      <c r="AI116" s="719" t="s">
        <v>598</v>
      </c>
      <c r="AJ116" s="720"/>
      <c r="AK116" s="719" t="s">
        <v>442</v>
      </c>
      <c r="AL116" s="737"/>
      <c r="AM116" s="737"/>
      <c r="AN116" s="720"/>
      <c r="AO116" s="231"/>
      <c r="AP116" s="231"/>
      <c r="AQ116" s="228"/>
      <c r="AR116" s="232"/>
      <c r="AS116" s="738"/>
      <c r="AT116" s="738"/>
      <c r="AU116" s="228"/>
      <c r="AV116" s="228"/>
      <c r="AW116" s="228"/>
    </row>
    <row r="117" spans="2:49" ht="20.25" customHeight="1">
      <c r="B117" s="194"/>
      <c r="C117" s="780" t="s">
        <v>443</v>
      </c>
      <c r="D117" s="780"/>
      <c r="E117" s="780"/>
      <c r="F117" s="742"/>
      <c r="G117" s="742"/>
      <c r="H117" s="742"/>
      <c r="I117" s="742"/>
      <c r="J117" s="742"/>
      <c r="K117" s="742"/>
      <c r="L117" s="718">
        <f>SUM(F117:K117)</f>
        <v>0</v>
      </c>
      <c r="M117" s="718"/>
      <c r="N117" s="194"/>
      <c r="O117" s="194"/>
      <c r="P117" s="194"/>
      <c r="Q117" s="194"/>
      <c r="R117" s="719" t="s">
        <v>598</v>
      </c>
      <c r="S117" s="720"/>
      <c r="T117" s="774">
        <f>SUMIFS($AU$13:$AV$112,$C$13:$D$112,"訪問介護員",$E$13:$F$112,"A")+SUMIFS($AU$13:$AV$112,$C$13:$D$112,"サービス提供責任者",$E$13:$F$112,"A")</f>
        <v>0</v>
      </c>
      <c r="U117" s="775"/>
      <c r="V117" s="776">
        <f>SUMIFS($AW$13:$AX$112,$C$13:$D$112,"訪問介護員",$E$13:$F$112,"A")+SUMIFS($AW$13:$AX$112,$C$13:$D$112,"サービス提供責任者",$E$13:$F$112,"A")</f>
        <v>0</v>
      </c>
      <c r="W117" s="777"/>
      <c r="X117" s="233"/>
      <c r="Y117" s="778">
        <v>0</v>
      </c>
      <c r="Z117" s="779"/>
      <c r="AA117" s="778">
        <v>0</v>
      </c>
      <c r="AB117" s="779"/>
      <c r="AC117" s="233"/>
      <c r="AD117" s="233"/>
      <c r="AE117" s="778">
        <v>0</v>
      </c>
      <c r="AF117" s="779"/>
      <c r="AG117" s="194"/>
      <c r="AH117" s="194"/>
      <c r="AI117" s="719" t="s">
        <v>639</v>
      </c>
      <c r="AJ117" s="720"/>
      <c r="AK117" s="719" t="s">
        <v>444</v>
      </c>
      <c r="AL117" s="737"/>
      <c r="AM117" s="737"/>
      <c r="AN117" s="720"/>
      <c r="AO117" s="232"/>
      <c r="AP117" s="228"/>
      <c r="AQ117" s="741"/>
      <c r="AR117" s="741"/>
      <c r="AS117" s="741"/>
      <c r="AT117" s="741"/>
      <c r="AU117" s="228"/>
      <c r="AV117" s="228"/>
      <c r="AW117" s="228"/>
    </row>
    <row r="118" spans="2:49" ht="20.25" customHeight="1">
      <c r="B118" s="194"/>
      <c r="C118" s="780" t="s">
        <v>445</v>
      </c>
      <c r="D118" s="780"/>
      <c r="E118" s="780"/>
      <c r="F118" s="742"/>
      <c r="G118" s="742"/>
      <c r="H118" s="742"/>
      <c r="I118" s="742"/>
      <c r="J118" s="742"/>
      <c r="K118" s="742"/>
      <c r="L118" s="718">
        <f>SUM(F118:K118)</f>
        <v>0</v>
      </c>
      <c r="M118" s="718"/>
      <c r="N118" s="194"/>
      <c r="O118" s="194"/>
      <c r="P118" s="194"/>
      <c r="Q118" s="194"/>
      <c r="R118" s="719" t="s">
        <v>639</v>
      </c>
      <c r="S118" s="720"/>
      <c r="T118" s="774">
        <f>SUMIFS($AU$13:$AV$112,$C$13:$D$112,"訪問介護員",$E$13:$F$112,"B")+SUMIFS($AU$13:$AV$112,$C$13:$D$112,"サービス提供責任者",$E$13:$F$112,"B")</f>
        <v>0</v>
      </c>
      <c r="U118" s="775"/>
      <c r="V118" s="776">
        <f>SUMIFS($AW$13:$AX$112,$C$13:$D$112,"訪問介護員",$E$13:$F$112,"B")+SUMIFS($AW$13:$AX$112,$C$13:$D$112,"サービス提供責任者",$E$13:$F$112,"B")</f>
        <v>0</v>
      </c>
      <c r="W118" s="777"/>
      <c r="X118" s="233"/>
      <c r="Y118" s="778">
        <v>0</v>
      </c>
      <c r="Z118" s="779"/>
      <c r="AA118" s="778">
        <v>0</v>
      </c>
      <c r="AB118" s="779"/>
      <c r="AC118" s="233"/>
      <c r="AD118" s="233"/>
      <c r="AE118" s="778">
        <v>0</v>
      </c>
      <c r="AF118" s="779"/>
      <c r="AG118" s="194"/>
      <c r="AH118" s="194"/>
      <c r="AI118" s="719" t="s">
        <v>640</v>
      </c>
      <c r="AJ118" s="720"/>
      <c r="AK118" s="719" t="s">
        <v>446</v>
      </c>
      <c r="AL118" s="737"/>
      <c r="AM118" s="737"/>
      <c r="AN118" s="720"/>
      <c r="AO118" s="232"/>
      <c r="AP118" s="228"/>
      <c r="AQ118" s="743"/>
      <c r="AR118" s="743"/>
      <c r="AS118" s="743"/>
      <c r="AT118" s="743"/>
      <c r="AU118" s="228"/>
      <c r="AV118" s="228"/>
      <c r="AW118" s="228"/>
    </row>
    <row r="119" spans="2:49" ht="20.25" customHeight="1">
      <c r="B119" s="194"/>
      <c r="C119" s="780" t="s">
        <v>447</v>
      </c>
      <c r="D119" s="780"/>
      <c r="E119" s="780"/>
      <c r="F119" s="742"/>
      <c r="G119" s="742"/>
      <c r="H119" s="742"/>
      <c r="I119" s="742"/>
      <c r="J119" s="742"/>
      <c r="K119" s="742"/>
      <c r="L119" s="718">
        <f>SUM(F119:K119)</f>
        <v>0</v>
      </c>
      <c r="M119" s="718"/>
      <c r="N119" s="194"/>
      <c r="O119" s="194"/>
      <c r="P119" s="194"/>
      <c r="Q119" s="194"/>
      <c r="R119" s="719" t="s">
        <v>641</v>
      </c>
      <c r="S119" s="720"/>
      <c r="T119" s="774">
        <f>SUMIFS($AU$13:$AV$112,$C$13:$D$112,"訪問介護員",$E$13:$F$112,"C")+SUMIFS($AU$13:$AV$112,$C$13:$D$112,"サービス提供責任者",$E$13:$F$112,"C")</f>
        <v>0</v>
      </c>
      <c r="U119" s="775"/>
      <c r="V119" s="776">
        <f>SUMIFS($AW$13:$AX$112,$C$13:$D$112,"訪問介護員",$E$13:$F$112,"C")+SUMIFS($AW$13:$AX$112,$C$13:$D$112,"サービス提供責任者",$E$13:$F$112,"C")</f>
        <v>0</v>
      </c>
      <c r="W119" s="777"/>
      <c r="X119" s="233"/>
      <c r="Y119" s="778">
        <v>0</v>
      </c>
      <c r="Z119" s="779"/>
      <c r="AA119" s="783">
        <v>0</v>
      </c>
      <c r="AB119" s="784"/>
      <c r="AC119" s="233"/>
      <c r="AD119" s="233"/>
      <c r="AE119" s="774" t="s">
        <v>642</v>
      </c>
      <c r="AF119" s="775"/>
      <c r="AG119" s="194"/>
      <c r="AH119" s="194"/>
      <c r="AI119" s="719" t="s">
        <v>643</v>
      </c>
      <c r="AJ119" s="720"/>
      <c r="AK119" s="719" t="s">
        <v>449</v>
      </c>
      <c r="AL119" s="737"/>
      <c r="AM119" s="737"/>
      <c r="AN119" s="720"/>
      <c r="AO119" s="235"/>
      <c r="AP119" s="228"/>
      <c r="AQ119" s="744"/>
      <c r="AR119" s="744"/>
      <c r="AS119" s="745"/>
      <c r="AT119" s="745"/>
      <c r="AU119" s="228"/>
      <c r="AV119" s="228"/>
      <c r="AW119" s="228"/>
    </row>
    <row r="120" spans="2:49" ht="20.25" customHeight="1">
      <c r="B120" s="194"/>
      <c r="C120" s="780" t="s">
        <v>438</v>
      </c>
      <c r="D120" s="780"/>
      <c r="E120" s="780"/>
      <c r="F120" s="718">
        <f>SUM(F117:G119)</f>
        <v>0</v>
      </c>
      <c r="G120" s="718"/>
      <c r="H120" s="718">
        <f>SUM(H117:I119)</f>
        <v>0</v>
      </c>
      <c r="I120" s="718"/>
      <c r="J120" s="718">
        <f>SUM(J117:K119)</f>
        <v>0</v>
      </c>
      <c r="K120" s="718"/>
      <c r="L120" s="718">
        <f>SUM(L117:M119)</f>
        <v>0</v>
      </c>
      <c r="M120" s="718"/>
      <c r="N120" s="746"/>
      <c r="O120" s="735"/>
      <c r="P120" s="194"/>
      <c r="Q120" s="194"/>
      <c r="R120" s="719" t="s">
        <v>604</v>
      </c>
      <c r="S120" s="720"/>
      <c r="T120" s="774">
        <f>SUMIFS($AU$13:$AV$112,$C$13:$D$112,"訪問介護員",$E$13:$F$112,"D")+SUMIFS($AU$13:$AV$112,$C$13:$D$112,"サービス提供責任者",$E$13:$F$112,"D")</f>
        <v>0</v>
      </c>
      <c r="U120" s="775"/>
      <c r="V120" s="776">
        <f>SUMIFS($AW$13:$AX$112,$C$13:$D$112,"訪問介護員",$E$13:$F$112,"D")+SUMIFS($AW$13:$AX$112,$C$13:$D$112,"サービス提供責任者",$E$13:$F$112,"D")</f>
        <v>0</v>
      </c>
      <c r="W120" s="777"/>
      <c r="X120" s="233"/>
      <c r="Y120" s="778">
        <v>0</v>
      </c>
      <c r="Z120" s="779"/>
      <c r="AA120" s="783">
        <v>0</v>
      </c>
      <c r="AB120" s="784"/>
      <c r="AC120" s="233"/>
      <c r="AD120" s="233"/>
      <c r="AE120" s="774" t="s">
        <v>642</v>
      </c>
      <c r="AF120" s="775"/>
      <c r="AG120" s="194"/>
      <c r="AH120" s="194"/>
      <c r="AI120" s="194"/>
      <c r="AJ120" s="743"/>
      <c r="AK120" s="743"/>
      <c r="AL120" s="744"/>
      <c r="AM120" s="744"/>
      <c r="AN120" s="745"/>
      <c r="AO120" s="745"/>
      <c r="AP120" s="228"/>
      <c r="AQ120" s="744"/>
      <c r="AR120" s="744"/>
      <c r="AS120" s="745"/>
      <c r="AT120" s="745"/>
      <c r="AU120" s="228"/>
      <c r="AV120" s="228"/>
      <c r="AW120" s="228"/>
    </row>
    <row r="121" spans="2:49" ht="20.25" customHeight="1">
      <c r="B121" s="194"/>
      <c r="C121" s="194"/>
      <c r="D121" s="194"/>
      <c r="E121" s="194"/>
      <c r="F121" s="194"/>
      <c r="G121" s="194"/>
      <c r="H121" s="194"/>
      <c r="I121" s="194"/>
      <c r="J121" s="194"/>
      <c r="K121" s="194"/>
      <c r="L121" s="230" t="s">
        <v>448</v>
      </c>
      <c r="M121" s="230"/>
      <c r="N121" s="194"/>
      <c r="O121" s="194"/>
      <c r="P121" s="194"/>
      <c r="Q121" s="194"/>
      <c r="R121" s="719" t="s">
        <v>438</v>
      </c>
      <c r="S121" s="720"/>
      <c r="T121" s="774">
        <f>SUM(T117:U120)</f>
        <v>0</v>
      </c>
      <c r="U121" s="775"/>
      <c r="V121" s="776">
        <f>SUM(V117:W120)</f>
        <v>0</v>
      </c>
      <c r="W121" s="777"/>
      <c r="X121" s="233"/>
      <c r="Y121" s="774">
        <f>SUM(Y117:Z120)</f>
        <v>0</v>
      </c>
      <c r="Z121" s="775"/>
      <c r="AA121" s="774">
        <f>SUM(AA117:AB120)</f>
        <v>0</v>
      </c>
      <c r="AB121" s="775"/>
      <c r="AC121" s="233"/>
      <c r="AD121" s="233"/>
      <c r="AE121" s="774">
        <f>SUM(AE117:AF118)</f>
        <v>0</v>
      </c>
      <c r="AF121" s="775"/>
      <c r="AG121" s="194"/>
      <c r="AH121" s="194"/>
      <c r="AI121" s="194"/>
      <c r="AJ121" s="743"/>
      <c r="AK121" s="743"/>
      <c r="AL121" s="744"/>
      <c r="AM121" s="744"/>
      <c r="AN121" s="750"/>
      <c r="AO121" s="750"/>
      <c r="AP121" s="228"/>
      <c r="AQ121" s="260"/>
      <c r="AR121" s="260"/>
      <c r="AS121" s="745"/>
      <c r="AT121" s="745"/>
      <c r="AU121" s="228"/>
      <c r="AV121" s="228"/>
      <c r="AW121" s="228"/>
    </row>
    <row r="122" spans="2:49" ht="20.25" customHeight="1">
      <c r="B122" s="194"/>
      <c r="C122" s="194"/>
      <c r="D122" s="194"/>
      <c r="E122" s="194"/>
      <c r="F122" s="194"/>
      <c r="G122" s="194"/>
      <c r="H122" s="194"/>
      <c r="I122" s="194"/>
      <c r="J122" s="194"/>
      <c r="K122" s="194"/>
      <c r="L122" s="751">
        <f>L120/3</f>
        <v>0</v>
      </c>
      <c r="M122" s="751"/>
      <c r="N122" s="194"/>
      <c r="O122" s="194"/>
      <c r="P122" s="194"/>
      <c r="Q122" s="194"/>
      <c r="R122" s="194"/>
      <c r="S122" s="194"/>
      <c r="T122" s="194"/>
      <c r="U122" s="194"/>
      <c r="V122" s="194"/>
      <c r="W122" s="194"/>
      <c r="X122" s="194"/>
      <c r="Y122" s="194"/>
      <c r="Z122" s="194"/>
      <c r="AA122" s="200"/>
      <c r="AB122" s="194"/>
      <c r="AC122" s="194"/>
      <c r="AD122" s="194"/>
      <c r="AE122" s="194"/>
      <c r="AF122" s="194"/>
      <c r="AG122" s="194"/>
      <c r="AH122" s="194"/>
      <c r="AI122" s="194"/>
      <c r="AJ122" s="228"/>
      <c r="AK122" s="228"/>
      <c r="AL122" s="228"/>
      <c r="AM122" s="228"/>
      <c r="AN122" s="228"/>
      <c r="AO122" s="228"/>
      <c r="AP122" s="228"/>
      <c r="AQ122" s="228"/>
      <c r="AR122" s="228"/>
      <c r="AS122" s="229"/>
      <c r="AT122" s="228"/>
      <c r="AU122" s="228"/>
      <c r="AV122" s="228"/>
      <c r="AW122" s="228"/>
    </row>
    <row r="123" spans="2:49" ht="20.25" customHeight="1">
      <c r="B123" s="194"/>
      <c r="C123" s="194"/>
      <c r="D123" s="194"/>
      <c r="E123" s="194"/>
      <c r="F123" s="194"/>
      <c r="G123" s="194"/>
      <c r="H123" s="194"/>
      <c r="I123" s="194"/>
      <c r="J123" s="194"/>
      <c r="K123" s="194"/>
      <c r="L123" s="194"/>
      <c r="M123" s="194"/>
      <c r="N123" s="194"/>
      <c r="O123" s="194"/>
      <c r="P123" s="194"/>
      <c r="Q123" s="194"/>
      <c r="R123" s="200" t="s">
        <v>452</v>
      </c>
      <c r="S123" s="194"/>
      <c r="T123" s="194"/>
      <c r="U123" s="194"/>
      <c r="V123" s="194"/>
      <c r="W123" s="194"/>
      <c r="X123" s="236" t="s">
        <v>453</v>
      </c>
      <c r="Y123" s="763" t="s">
        <v>454</v>
      </c>
      <c r="Z123" s="764"/>
      <c r="AA123" s="237"/>
      <c r="AB123" s="236"/>
      <c r="AC123" s="194"/>
      <c r="AD123" s="194"/>
      <c r="AE123" s="194"/>
      <c r="AF123" s="194"/>
      <c r="AG123" s="194"/>
      <c r="AH123" s="194"/>
      <c r="AI123" s="194"/>
      <c r="AJ123" s="229"/>
      <c r="AK123" s="228"/>
      <c r="AL123" s="228"/>
      <c r="AM123" s="228"/>
      <c r="AN123" s="228"/>
      <c r="AO123" s="228"/>
      <c r="AP123" s="228"/>
      <c r="AQ123" s="261"/>
      <c r="AR123" s="261"/>
      <c r="AS123" s="238"/>
      <c r="AT123" s="238"/>
      <c r="AU123" s="228"/>
      <c r="AV123" s="228"/>
      <c r="AW123" s="228"/>
    </row>
    <row r="124" spans="2:49" ht="20.25" customHeight="1">
      <c r="B124" s="194"/>
      <c r="C124" s="184"/>
      <c r="D124" s="239"/>
      <c r="E124" s="239"/>
      <c r="F124" s="194"/>
      <c r="G124" s="194"/>
      <c r="H124" s="194"/>
      <c r="I124" s="194"/>
      <c r="J124" s="194"/>
      <c r="K124" s="194"/>
      <c r="L124" s="240" t="s">
        <v>628</v>
      </c>
      <c r="M124" s="200"/>
      <c r="N124" s="200"/>
      <c r="O124" s="241"/>
      <c r="P124" s="194"/>
      <c r="Q124" s="194"/>
      <c r="R124" s="194" t="s">
        <v>456</v>
      </c>
      <c r="S124" s="194"/>
      <c r="T124" s="194"/>
      <c r="U124" s="194"/>
      <c r="V124" s="194"/>
      <c r="W124" s="194" t="s">
        <v>457</v>
      </c>
      <c r="X124" s="194"/>
      <c r="Y124" s="194"/>
      <c r="Z124" s="194"/>
      <c r="AA124" s="200"/>
      <c r="AB124" s="194"/>
      <c r="AC124" s="194"/>
      <c r="AD124" s="194"/>
      <c r="AE124" s="194"/>
      <c r="AF124" s="194"/>
      <c r="AG124" s="194"/>
      <c r="AH124" s="194"/>
      <c r="AI124" s="194"/>
      <c r="AJ124" s="228"/>
      <c r="AK124" s="228"/>
      <c r="AL124" s="228"/>
      <c r="AM124" s="228"/>
      <c r="AN124" s="228"/>
      <c r="AO124" s="228"/>
      <c r="AP124" s="228"/>
      <c r="AQ124" s="228"/>
      <c r="AR124" s="228"/>
      <c r="AS124" s="229"/>
      <c r="AT124" s="228"/>
      <c r="AU124" s="228"/>
      <c r="AV124" s="228"/>
      <c r="AW124" s="228"/>
    </row>
    <row r="125" spans="2:49" ht="20.25" customHeight="1">
      <c r="B125" s="194"/>
      <c r="C125" s="242" t="s">
        <v>450</v>
      </c>
      <c r="D125" s="242"/>
      <c r="E125" s="194"/>
      <c r="F125" s="242" t="s">
        <v>644</v>
      </c>
      <c r="G125" s="242"/>
      <c r="H125" s="194"/>
      <c r="I125" s="243"/>
      <c r="J125" s="243"/>
      <c r="K125" s="194"/>
      <c r="L125" s="230" t="s">
        <v>451</v>
      </c>
      <c r="M125" s="230"/>
      <c r="N125" s="230"/>
      <c r="O125" s="194"/>
      <c r="P125" s="194"/>
      <c r="Q125" s="194"/>
      <c r="R125" s="194" t="str">
        <f>IF($Y$123="週","対象時間数（週平均）","対象時間数（当月合計）")</f>
        <v>対象時間数（週平均）</v>
      </c>
      <c r="S125" s="194"/>
      <c r="T125" s="194"/>
      <c r="U125" s="194"/>
      <c r="V125" s="194"/>
      <c r="W125" s="194" t="str">
        <f>IF($Y$123="週","週に勤務すべき時間数","当月に勤務すべき時間数")</f>
        <v>週に勤務すべき時間数</v>
      </c>
      <c r="X125" s="194"/>
      <c r="Y125" s="194"/>
      <c r="Z125" s="194"/>
      <c r="AA125" s="200"/>
      <c r="AB125" s="733" t="s">
        <v>458</v>
      </c>
      <c r="AC125" s="733"/>
      <c r="AD125" s="733"/>
      <c r="AE125" s="733"/>
      <c r="AF125" s="194"/>
      <c r="AG125" s="194"/>
      <c r="AH125" s="194"/>
      <c r="AI125" s="194"/>
      <c r="AJ125" s="228"/>
      <c r="AK125" s="228"/>
      <c r="AL125" s="228"/>
      <c r="AM125" s="228"/>
      <c r="AN125" s="228"/>
      <c r="AO125" s="228"/>
      <c r="AP125" s="228"/>
      <c r="AQ125" s="228"/>
      <c r="AR125" s="228"/>
      <c r="AS125" s="229"/>
      <c r="AT125" s="228"/>
      <c r="AU125" s="228"/>
      <c r="AV125" s="228"/>
      <c r="AW125" s="228"/>
    </row>
    <row r="126" spans="2:49" ht="20.25" customHeight="1">
      <c r="B126" s="194"/>
      <c r="C126" s="765">
        <f>L122</f>
        <v>0</v>
      </c>
      <c r="D126" s="766"/>
      <c r="E126" s="244" t="s">
        <v>645</v>
      </c>
      <c r="F126" s="767">
        <v>40</v>
      </c>
      <c r="G126" s="768"/>
      <c r="H126" s="244" t="s">
        <v>646</v>
      </c>
      <c r="I126" s="769">
        <f>C126/F126</f>
        <v>0</v>
      </c>
      <c r="J126" s="770"/>
      <c r="K126" s="244" t="s">
        <v>647</v>
      </c>
      <c r="L126" s="771">
        <f>IF(C126&lt;40,1,ROUNDUP(I126,1))</f>
        <v>1</v>
      </c>
      <c r="M126" s="772"/>
      <c r="N126" s="773"/>
      <c r="O126" s="194"/>
      <c r="P126" s="194"/>
      <c r="Q126" s="194"/>
      <c r="R126" s="754">
        <f>IF($Y$123="週",AA121,Y121)</f>
        <v>0</v>
      </c>
      <c r="S126" s="755"/>
      <c r="T126" s="755"/>
      <c r="U126" s="756"/>
      <c r="V126" s="244" t="s">
        <v>645</v>
      </c>
      <c r="W126" s="719">
        <f>IF($Y$123="週",$AV$5,$AZ$5)</f>
        <v>40</v>
      </c>
      <c r="X126" s="737"/>
      <c r="Y126" s="737"/>
      <c r="Z126" s="720"/>
      <c r="AA126" s="244" t="s">
        <v>646</v>
      </c>
      <c r="AB126" s="757">
        <f>ROUNDDOWN(R126/W126,1)</f>
        <v>0</v>
      </c>
      <c r="AC126" s="758"/>
      <c r="AD126" s="758"/>
      <c r="AE126" s="759"/>
      <c r="AF126" s="194"/>
      <c r="AG126" s="194"/>
      <c r="AH126" s="194"/>
      <c r="AI126" s="194"/>
      <c r="AJ126" s="749"/>
      <c r="AK126" s="749"/>
      <c r="AL126" s="749"/>
      <c r="AM126" s="749"/>
      <c r="AN126" s="232"/>
      <c r="AO126" s="743"/>
      <c r="AP126" s="743"/>
      <c r="AQ126" s="743"/>
      <c r="AR126" s="743"/>
      <c r="AS126" s="232"/>
      <c r="AT126" s="727"/>
      <c r="AU126" s="727"/>
      <c r="AV126" s="727"/>
      <c r="AW126" s="727"/>
    </row>
    <row r="127" spans="2:49" ht="20.25" customHeight="1">
      <c r="B127" s="194"/>
      <c r="C127" s="194"/>
      <c r="D127" s="194"/>
      <c r="E127" s="194"/>
      <c r="F127" s="194"/>
      <c r="G127" s="194"/>
      <c r="H127" s="194"/>
      <c r="I127" s="194"/>
      <c r="J127" s="194"/>
      <c r="K127" s="194"/>
      <c r="L127" s="194" t="s">
        <v>455</v>
      </c>
      <c r="M127" s="194"/>
      <c r="N127" s="194"/>
      <c r="O127" s="194"/>
      <c r="P127" s="194"/>
      <c r="Q127" s="194"/>
      <c r="R127" s="194"/>
      <c r="S127" s="194"/>
      <c r="T127" s="194"/>
      <c r="U127" s="194"/>
      <c r="V127" s="194"/>
      <c r="W127" s="194"/>
      <c r="X127" s="194"/>
      <c r="Y127" s="194"/>
      <c r="Z127" s="194"/>
      <c r="AA127" s="200"/>
      <c r="AB127" s="194" t="s">
        <v>461</v>
      </c>
      <c r="AC127" s="194"/>
      <c r="AD127" s="194"/>
      <c r="AE127" s="194"/>
      <c r="AF127" s="194"/>
      <c r="AG127" s="194"/>
      <c r="AH127" s="194"/>
      <c r="AI127" s="194"/>
      <c r="AJ127" s="228"/>
      <c r="AK127" s="228"/>
      <c r="AL127" s="228"/>
      <c r="AM127" s="228"/>
      <c r="AN127" s="228"/>
      <c r="AO127" s="228"/>
      <c r="AP127" s="228"/>
      <c r="AQ127" s="228"/>
      <c r="AR127" s="228"/>
      <c r="AS127" s="229"/>
      <c r="AT127" s="228"/>
      <c r="AU127" s="228"/>
      <c r="AV127" s="228"/>
      <c r="AW127" s="228"/>
    </row>
    <row r="128" spans="2:49" ht="20.25" customHeight="1">
      <c r="B128" s="194"/>
      <c r="C128" s="194" t="s">
        <v>611</v>
      </c>
      <c r="D128" s="194"/>
      <c r="E128" s="194"/>
      <c r="F128" s="194"/>
      <c r="G128" s="194"/>
      <c r="H128" s="194"/>
      <c r="I128" s="194"/>
      <c r="J128" s="194"/>
      <c r="K128" s="194"/>
      <c r="L128" s="194"/>
      <c r="M128" s="194"/>
      <c r="N128" s="194"/>
      <c r="O128" s="194"/>
      <c r="P128" s="194"/>
      <c r="Q128" s="194"/>
      <c r="R128" s="194" t="s">
        <v>463</v>
      </c>
      <c r="S128" s="194"/>
      <c r="T128" s="194"/>
      <c r="U128" s="194"/>
      <c r="V128" s="194"/>
      <c r="W128" s="194"/>
      <c r="X128" s="194"/>
      <c r="Y128" s="194"/>
      <c r="Z128" s="194"/>
      <c r="AA128" s="200"/>
      <c r="AB128" s="194"/>
      <c r="AC128" s="194"/>
      <c r="AD128" s="194"/>
      <c r="AE128" s="194"/>
      <c r="AF128" s="194"/>
      <c r="AG128" s="194"/>
      <c r="AH128" s="194"/>
      <c r="AI128" s="194"/>
      <c r="AJ128" s="194"/>
      <c r="AK128" s="245"/>
      <c r="AL128" s="246"/>
      <c r="AM128" s="246"/>
      <c r="AN128" s="194"/>
      <c r="AO128" s="194"/>
      <c r="AP128" s="194"/>
      <c r="AQ128" s="194"/>
      <c r="AR128" s="194"/>
      <c r="AS128" s="194"/>
      <c r="AT128" s="194"/>
      <c r="AU128" s="194"/>
      <c r="AV128" s="194"/>
      <c r="AW128" s="194"/>
    </row>
    <row r="129" spans="2:58" ht="20.25" customHeight="1">
      <c r="B129" s="194"/>
      <c r="C129" s="194"/>
      <c r="D129" s="194" t="s">
        <v>612</v>
      </c>
      <c r="E129" s="194"/>
      <c r="F129" s="194"/>
      <c r="G129" s="194"/>
      <c r="H129" s="194"/>
      <c r="I129" s="194"/>
      <c r="J129" s="194"/>
      <c r="K129" s="194"/>
      <c r="L129" s="194"/>
      <c r="M129" s="194"/>
      <c r="N129" s="194"/>
      <c r="O129" s="194"/>
      <c r="P129" s="194"/>
      <c r="Q129" s="194"/>
      <c r="R129" s="194" t="s">
        <v>435</v>
      </c>
      <c r="S129" s="194"/>
      <c r="T129" s="194"/>
      <c r="U129" s="194"/>
      <c r="V129" s="194"/>
      <c r="W129" s="194"/>
      <c r="X129" s="194"/>
      <c r="Y129" s="194"/>
      <c r="Z129" s="194"/>
      <c r="AA129" s="200"/>
      <c r="AB129" s="244"/>
      <c r="AC129" s="244"/>
      <c r="AD129" s="244"/>
      <c r="AE129" s="244"/>
      <c r="AF129" s="194"/>
      <c r="AG129" s="194"/>
      <c r="AH129" s="194"/>
      <c r="AI129" s="194"/>
      <c r="AJ129" s="194"/>
      <c r="AK129" s="245"/>
      <c r="AL129" s="246"/>
      <c r="AM129" s="246"/>
      <c r="AN129" s="194"/>
      <c r="AO129" s="194"/>
      <c r="AP129" s="194"/>
      <c r="AQ129" s="194"/>
      <c r="AR129" s="194"/>
      <c r="AS129" s="194"/>
      <c r="AT129" s="194"/>
      <c r="AU129" s="194"/>
      <c r="AV129" s="194"/>
      <c r="AW129" s="194"/>
    </row>
    <row r="130" spans="2:58" ht="20.25" customHeight="1">
      <c r="B130" s="194"/>
      <c r="C130" s="194" t="s">
        <v>459</v>
      </c>
      <c r="D130" s="194"/>
      <c r="E130" s="194"/>
      <c r="F130" s="194"/>
      <c r="G130" s="194"/>
      <c r="H130" s="194"/>
      <c r="I130" s="194"/>
      <c r="J130" s="194"/>
      <c r="K130" s="194"/>
      <c r="L130" s="194"/>
      <c r="M130" s="194"/>
      <c r="N130" s="194"/>
      <c r="O130" s="194"/>
      <c r="P130" s="194"/>
      <c r="Q130" s="194"/>
      <c r="R130" s="194" t="s">
        <v>464</v>
      </c>
      <c r="S130" s="194"/>
      <c r="T130" s="194"/>
      <c r="U130" s="194"/>
      <c r="V130" s="194"/>
      <c r="W130" s="194" t="s">
        <v>465</v>
      </c>
      <c r="X130" s="194"/>
      <c r="Y130" s="194"/>
      <c r="Z130" s="194"/>
      <c r="AA130" s="194"/>
      <c r="AB130" s="733" t="s">
        <v>438</v>
      </c>
      <c r="AC130" s="733"/>
      <c r="AD130" s="733"/>
      <c r="AE130" s="733"/>
      <c r="AF130" s="194"/>
      <c r="AG130" s="194"/>
      <c r="AH130" s="194"/>
      <c r="AI130" s="194"/>
      <c r="AJ130" s="194"/>
      <c r="AK130" s="245"/>
      <c r="AL130" s="246"/>
      <c r="AM130" s="246"/>
      <c r="AN130" s="194"/>
      <c r="AO130" s="194"/>
      <c r="AP130" s="194"/>
      <c r="AQ130" s="194"/>
      <c r="AR130" s="194"/>
      <c r="AS130" s="194"/>
      <c r="AT130" s="194"/>
      <c r="AU130" s="194"/>
      <c r="AV130" s="194"/>
      <c r="AW130" s="194"/>
    </row>
    <row r="131" spans="2:58" ht="20.25" customHeight="1">
      <c r="B131" s="194"/>
      <c r="C131" s="194" t="s">
        <v>460</v>
      </c>
      <c r="D131" s="194"/>
      <c r="E131" s="194"/>
      <c r="F131" s="194"/>
      <c r="G131" s="194"/>
      <c r="H131" s="194"/>
      <c r="I131" s="194"/>
      <c r="J131" s="194"/>
      <c r="K131" s="194"/>
      <c r="L131" s="194"/>
      <c r="M131" s="194"/>
      <c r="N131" s="194"/>
      <c r="O131" s="194"/>
      <c r="P131" s="194"/>
      <c r="Q131" s="194"/>
      <c r="R131" s="754">
        <f>AE121</f>
        <v>0</v>
      </c>
      <c r="S131" s="755"/>
      <c r="T131" s="755"/>
      <c r="U131" s="756"/>
      <c r="V131" s="244" t="s">
        <v>648</v>
      </c>
      <c r="W131" s="757">
        <f>AB126</f>
        <v>0</v>
      </c>
      <c r="X131" s="758"/>
      <c r="Y131" s="758"/>
      <c r="Z131" s="759"/>
      <c r="AA131" s="244" t="s">
        <v>646</v>
      </c>
      <c r="AB131" s="760">
        <f>ROUNDDOWN(R131+W131,1)</f>
        <v>0</v>
      </c>
      <c r="AC131" s="761"/>
      <c r="AD131" s="761"/>
      <c r="AE131" s="762"/>
      <c r="AF131" s="194"/>
      <c r="AG131" s="194"/>
      <c r="AH131" s="194"/>
      <c r="AI131" s="194"/>
      <c r="AJ131" s="194"/>
      <c r="AK131" s="245"/>
      <c r="AL131" s="246"/>
      <c r="AM131" s="246"/>
      <c r="AN131" s="194"/>
      <c r="AO131" s="194"/>
      <c r="AP131" s="194"/>
      <c r="AQ131" s="194"/>
      <c r="AR131" s="194"/>
      <c r="AS131" s="194"/>
      <c r="AT131" s="194"/>
      <c r="AU131" s="194"/>
      <c r="AV131" s="194"/>
      <c r="AW131" s="194"/>
    </row>
    <row r="132" spans="2:58" ht="20.25" customHeight="1">
      <c r="B132" s="194"/>
      <c r="C132" s="194" t="s">
        <v>462</v>
      </c>
      <c r="D132" s="239"/>
      <c r="E132" s="239"/>
      <c r="F132" s="194"/>
      <c r="G132" s="194"/>
      <c r="H132" s="194"/>
      <c r="I132" s="194"/>
      <c r="J132" s="194"/>
      <c r="K132" s="194"/>
      <c r="L132" s="194"/>
      <c r="M132" s="194"/>
      <c r="N132" s="194"/>
      <c r="O132" s="194"/>
      <c r="P132" s="194"/>
      <c r="Q132" s="194"/>
      <c r="R132" s="194"/>
      <c r="S132" s="194"/>
      <c r="T132" s="194"/>
      <c r="U132" s="194"/>
      <c r="V132" s="194"/>
      <c r="W132" s="194"/>
      <c r="X132" s="194"/>
      <c r="Y132" s="194"/>
      <c r="Z132" s="194"/>
      <c r="AA132" s="194"/>
      <c r="AB132" s="194"/>
      <c r="AC132" s="200"/>
      <c r="AD132" s="194"/>
      <c r="AE132" s="194"/>
      <c r="AF132" s="194"/>
      <c r="AG132" s="194"/>
      <c r="AH132" s="194"/>
      <c r="AI132" s="194"/>
      <c r="AJ132" s="194"/>
      <c r="AK132" s="245"/>
      <c r="AL132" s="246"/>
      <c r="AM132" s="246"/>
      <c r="AN132" s="194"/>
      <c r="AO132" s="194"/>
      <c r="AP132" s="194"/>
      <c r="AQ132" s="194"/>
      <c r="AR132" s="194"/>
      <c r="AS132" s="194"/>
      <c r="AT132" s="194"/>
      <c r="AU132" s="194"/>
      <c r="AV132" s="194"/>
      <c r="AW132" s="194"/>
    </row>
    <row r="133" spans="2:58" ht="20.25" customHeight="1">
      <c r="C133" s="203"/>
      <c r="D133" s="203"/>
      <c r="T133" s="203"/>
      <c r="AJ133" s="254"/>
      <c r="AK133" s="255"/>
      <c r="AL133" s="255"/>
      <c r="BE133" s="255"/>
    </row>
    <row r="134" spans="2:58" ht="20.25" customHeight="1">
      <c r="C134" s="203"/>
      <c r="D134" s="203"/>
      <c r="U134" s="203"/>
      <c r="AK134" s="254"/>
      <c r="AL134" s="255"/>
      <c r="AM134" s="255"/>
      <c r="BF134" s="255"/>
    </row>
    <row r="135" spans="2:58" ht="20.25" customHeight="1">
      <c r="D135" s="203"/>
      <c r="U135" s="203"/>
      <c r="AK135" s="254"/>
      <c r="AL135" s="255"/>
      <c r="AM135" s="255"/>
      <c r="BF135" s="255"/>
    </row>
    <row r="136" spans="2:58" ht="20.25" customHeight="1">
      <c r="C136" s="203"/>
      <c r="D136" s="203"/>
      <c r="U136" s="203"/>
      <c r="AK136" s="254"/>
      <c r="AL136" s="255"/>
      <c r="AM136" s="255"/>
      <c r="BF136" s="255"/>
    </row>
    <row r="137" spans="2:58" ht="20.25" customHeight="1">
      <c r="C137" s="254"/>
      <c r="D137" s="254"/>
      <c r="E137" s="254"/>
      <c r="F137" s="254"/>
      <c r="G137" s="254"/>
      <c r="H137" s="254"/>
      <c r="I137" s="254"/>
      <c r="J137" s="254"/>
      <c r="K137" s="254"/>
      <c r="L137" s="254"/>
      <c r="M137" s="254"/>
      <c r="N137" s="254"/>
      <c r="O137" s="254"/>
      <c r="P137" s="254"/>
      <c r="Q137" s="254"/>
      <c r="R137" s="254"/>
      <c r="S137" s="254"/>
      <c r="T137" s="254"/>
      <c r="U137" s="255"/>
      <c r="V137" s="255"/>
      <c r="W137" s="254"/>
      <c r="X137" s="254"/>
      <c r="Y137" s="254"/>
      <c r="Z137" s="254"/>
      <c r="AA137" s="254"/>
      <c r="AB137" s="254"/>
      <c r="AC137" s="254"/>
      <c r="AD137" s="254"/>
      <c r="AE137" s="254"/>
      <c r="AF137" s="254"/>
      <c r="AG137" s="254"/>
      <c r="AH137" s="254"/>
      <c r="AI137" s="254"/>
      <c r="AJ137" s="254"/>
      <c r="AK137" s="254"/>
      <c r="AL137" s="255"/>
      <c r="AM137" s="255"/>
      <c r="BF137" s="255"/>
    </row>
    <row r="138" spans="2:58" ht="20.25" customHeight="1">
      <c r="C138" s="254"/>
      <c r="D138" s="254"/>
      <c r="E138" s="254"/>
      <c r="F138" s="254"/>
      <c r="G138" s="254"/>
      <c r="H138" s="254"/>
      <c r="I138" s="254"/>
      <c r="J138" s="254"/>
      <c r="K138" s="254"/>
      <c r="L138" s="254"/>
      <c r="M138" s="254"/>
      <c r="N138" s="254"/>
      <c r="O138" s="254"/>
      <c r="P138" s="254"/>
      <c r="Q138" s="254"/>
      <c r="R138" s="254"/>
      <c r="S138" s="254"/>
      <c r="T138" s="254"/>
      <c r="U138" s="255"/>
      <c r="V138" s="255"/>
      <c r="W138" s="254"/>
      <c r="X138" s="254"/>
      <c r="Y138" s="254"/>
      <c r="Z138" s="254"/>
      <c r="AA138" s="254"/>
      <c r="AB138" s="254"/>
      <c r="AC138" s="254"/>
      <c r="AD138" s="254"/>
      <c r="AE138" s="254"/>
      <c r="AF138" s="254"/>
      <c r="AG138" s="254"/>
      <c r="AH138" s="254"/>
      <c r="AI138" s="254"/>
      <c r="AJ138" s="254"/>
      <c r="AK138" s="254"/>
      <c r="AL138" s="255"/>
      <c r="AM138" s="255"/>
      <c r="BF138" s="255"/>
    </row>
  </sheetData>
  <sheetProtection insertRows="0"/>
  <mergeCells count="831">
    <mergeCell ref="AJ126:AM126"/>
    <mergeCell ref="AO126:AR126"/>
    <mergeCell ref="AT126:AW126"/>
    <mergeCell ref="AB130:AE130"/>
    <mergeCell ref="R131:U131"/>
    <mergeCell ref="W131:Z131"/>
    <mergeCell ref="AB131:AE131"/>
    <mergeCell ref="AB125:AE125"/>
    <mergeCell ref="C126:D126"/>
    <mergeCell ref="F126:G126"/>
    <mergeCell ref="I126:J126"/>
    <mergeCell ref="L126:N126"/>
    <mergeCell ref="R126:U126"/>
    <mergeCell ref="W126:Z126"/>
    <mergeCell ref="AB126:AE126"/>
    <mergeCell ref="AJ121:AK121"/>
    <mergeCell ref="AL121:AM121"/>
    <mergeCell ref="AN121:AO121"/>
    <mergeCell ref="AS121:AT121"/>
    <mergeCell ref="L122:M122"/>
    <mergeCell ref="Y123:Z123"/>
    <mergeCell ref="AL120:AM120"/>
    <mergeCell ref="AN120:AO120"/>
    <mergeCell ref="AQ120:AR120"/>
    <mergeCell ref="AS120:AT120"/>
    <mergeCell ref="R121:S121"/>
    <mergeCell ref="T121:U121"/>
    <mergeCell ref="V121:W121"/>
    <mergeCell ref="Y121:Z121"/>
    <mergeCell ref="AA121:AB121"/>
    <mergeCell ref="AE121:AF121"/>
    <mergeCell ref="T120:U120"/>
    <mergeCell ref="V120:W120"/>
    <mergeCell ref="Y120:Z120"/>
    <mergeCell ref="AA120:AB120"/>
    <mergeCell ref="AE120:AF120"/>
    <mergeCell ref="AJ120:AK120"/>
    <mergeCell ref="AK119:AN119"/>
    <mergeCell ref="AQ119:AR119"/>
    <mergeCell ref="AS119:AT119"/>
    <mergeCell ref="C120:E120"/>
    <mergeCell ref="F120:G120"/>
    <mergeCell ref="H120:I120"/>
    <mergeCell ref="J120:K120"/>
    <mergeCell ref="L120:M120"/>
    <mergeCell ref="N120:O120"/>
    <mergeCell ref="R120:S120"/>
    <mergeCell ref="T119:U119"/>
    <mergeCell ref="V119:W119"/>
    <mergeCell ref="Y119:Z119"/>
    <mergeCell ref="AA119:AB119"/>
    <mergeCell ref="AE119:AF119"/>
    <mergeCell ref="AI119:AJ119"/>
    <mergeCell ref="C119:E119"/>
    <mergeCell ref="F119:G119"/>
    <mergeCell ref="H119:I119"/>
    <mergeCell ref="J119:K119"/>
    <mergeCell ref="L119:M119"/>
    <mergeCell ref="R119:S119"/>
    <mergeCell ref="R118:S118"/>
    <mergeCell ref="T118:U118"/>
    <mergeCell ref="V118:W118"/>
    <mergeCell ref="AA117:AB117"/>
    <mergeCell ref="AE117:AF117"/>
    <mergeCell ref="AI117:AJ117"/>
    <mergeCell ref="AK117:AN117"/>
    <mergeCell ref="AQ117:AT117"/>
    <mergeCell ref="C118:E118"/>
    <mergeCell ref="F118:G118"/>
    <mergeCell ref="H118:I118"/>
    <mergeCell ref="J118:K118"/>
    <mergeCell ref="L118:M118"/>
    <mergeCell ref="AI118:AJ118"/>
    <mergeCell ref="AK118:AN118"/>
    <mergeCell ref="AQ118:AR118"/>
    <mergeCell ref="AS118:AT118"/>
    <mergeCell ref="Y118:Z118"/>
    <mergeCell ref="AA118:AB118"/>
    <mergeCell ref="AE118:AF118"/>
    <mergeCell ref="C117:E117"/>
    <mergeCell ref="F117:G117"/>
    <mergeCell ref="H117:I117"/>
    <mergeCell ref="J117:K117"/>
    <mergeCell ref="L117:M117"/>
    <mergeCell ref="R117:S117"/>
    <mergeCell ref="T117:U117"/>
    <mergeCell ref="V117:W117"/>
    <mergeCell ref="Y117:Z117"/>
    <mergeCell ref="AS115:AT115"/>
    <mergeCell ref="C116:E116"/>
    <mergeCell ref="F116:G116"/>
    <mergeCell ref="H116:I116"/>
    <mergeCell ref="J116:K116"/>
    <mergeCell ref="L116:M116"/>
    <mergeCell ref="T116:U116"/>
    <mergeCell ref="V116:W116"/>
    <mergeCell ref="Y116:Z116"/>
    <mergeCell ref="AA116:AB116"/>
    <mergeCell ref="L115:M115"/>
    <mergeCell ref="R115:S116"/>
    <mergeCell ref="T115:W115"/>
    <mergeCell ref="Y115:AB115"/>
    <mergeCell ref="AI115:AJ115"/>
    <mergeCell ref="AK115:AN115"/>
    <mergeCell ref="AI116:AJ116"/>
    <mergeCell ref="AK116:AN116"/>
    <mergeCell ref="AS116:AT116"/>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3"/>
  <conditionalFormatting sqref="C126:D126">
    <cfRule type="expression" dxfId="10" priority="3">
      <formula>INDIRECT(ADDRESS(ROW(),COLUMN()))=TRUNC(INDIRECT(ADDRESS(ROW(),COLUMN())))</formula>
    </cfRule>
  </conditionalFormatting>
  <conditionalFormatting sqref="F117:M120">
    <cfRule type="expression" dxfId="9" priority="6">
      <formula>INDIRECT(ADDRESS(ROW(),COLUMN()))=TRUNC(INDIRECT(ADDRESS(ROW(),COLUMN())))</formula>
    </cfRule>
  </conditionalFormatting>
  <conditionalFormatting sqref="L122:M122">
    <cfRule type="expression" dxfId="8" priority="4">
      <formula>INDIRECT(ADDRESS(ROW(),COLUMN()))=TRUNC(INDIRECT(ADDRESS(ROW(),COLUMN())))</formula>
    </cfRule>
  </conditionalFormatting>
  <conditionalFormatting sqref="P13:AX112">
    <cfRule type="expression" dxfId="7" priority="7">
      <formula>INDIRECT(ADDRESS(ROW(),COLUMN()))=TRUNC(INDIRECT(ADDRESS(ROW(),COLUMN())))</formula>
    </cfRule>
  </conditionalFormatting>
  <conditionalFormatting sqref="R126:U126">
    <cfRule type="expression" dxfId="6" priority="2">
      <formula>INDIRECT(ADDRESS(ROW(),COLUMN()))=TRUNC(INDIRECT(ADDRESS(ROW(),COLUMN())))</formula>
    </cfRule>
  </conditionalFormatting>
  <conditionalFormatting sqref="R131:U131">
    <cfRule type="expression" dxfId="5" priority="1">
      <formula>INDIRECT(ADDRESS(ROW(),COLUMN()))=TRUNC(INDIRECT(ADDRESS(ROW(),COLUMN())))</formula>
    </cfRule>
  </conditionalFormatting>
  <conditionalFormatting sqref="T117:AF121">
    <cfRule type="expression" dxfId="4" priority="5">
      <formula>INDIRECT(ADDRESS(ROW(),COLUMN()))=TRUNC(INDIRECT(ADDRESS(ROW(),COLUMN())))</formula>
    </cfRule>
  </conditionalFormatting>
  <dataValidations count="9">
    <dataValidation type="list" allowBlank="1" showInputMessage="1" showErrorMessage="1" sqref="AZ4" xr:uid="{00000000-0002-0000-0200-000000000000}">
      <formula1>"予定,実績,予定・実績"</formula1>
    </dataValidation>
    <dataValidation type="list" errorStyle="warning" allowBlank="1" showInputMessage="1" error="リストにない場合のみ、入力してください。" sqref="G13:K112" xr:uid="{00000000-0002-0000-0200-000001000000}">
      <formula1>INDIRECT(C13)</formula1>
    </dataValidation>
    <dataValidation type="list" allowBlank="1" showInputMessage="1" sqref="E13:F112" xr:uid="{00000000-0002-0000-0200-000002000000}">
      <formula1>"A, B, C, D"</formula1>
    </dataValidation>
    <dataValidation type="list" allowBlank="1" showInputMessage="1" sqref="C13:D112" xr:uid="{00000000-0002-0000-0200-000003000000}">
      <formula1>職種</formula1>
    </dataValidation>
    <dataValidation type="list" allowBlank="1" showInputMessage="1" showErrorMessage="1" sqref="F126" xr:uid="{00000000-0002-0000-0200-000004000000}">
      <formula1>"40,50"</formula1>
    </dataValidation>
    <dataValidation type="decimal" allowBlank="1" showInputMessage="1" showErrorMessage="1" error="入力可能範囲　32～40" sqref="AV5" xr:uid="{00000000-0002-0000-0200-000005000000}">
      <formula1>32</formula1>
      <formula2>40</formula2>
    </dataValidation>
    <dataValidation type="list" allowBlank="1" showInputMessage="1" showErrorMessage="1" sqref="Y123:Z123" xr:uid="{00000000-0002-0000-0200-000006000000}">
      <formula1>"週,暦月"</formula1>
    </dataValidation>
    <dataValidation type="list" allowBlank="1" showInputMessage="1" showErrorMessage="1" sqref="AZ3" xr:uid="{00000000-0002-0000-0200-000007000000}">
      <formula1>"４週,暦月"</formula1>
    </dataValidation>
    <dataValidation type="list" allowBlank="1" showInputMessage="1" sqref="AM1:BA1" xr:uid="{00000000-0002-0000-0200-000008000000}">
      <formula1>サービス種別</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56"/>
  <sheetViews>
    <sheetView showGridLines="0" view="pageBreakPreview" topLeftCell="A21" zoomScale="55" zoomScaleNormal="55" zoomScaleSheetLayoutView="55" workbookViewId="0">
      <selection activeCell="L7" sqref="L7"/>
    </sheetView>
  </sheetViews>
  <sheetFormatPr defaultColWidth="5.1796875" defaultRowHeight="20.25" customHeight="1"/>
  <cols>
    <col min="1" max="1" width="1.54296875" style="206" customWidth="1"/>
    <col min="2" max="56" width="6.453125" style="206" customWidth="1"/>
    <col min="57" max="16384" width="5.1796875" style="206"/>
  </cols>
  <sheetData>
    <row r="1" spans="1:57" s="176" customFormat="1" ht="20.25" customHeight="1">
      <c r="A1" s="171"/>
      <c r="B1" s="171"/>
      <c r="C1" s="172" t="s">
        <v>577</v>
      </c>
      <c r="D1" s="172"/>
      <c r="E1" s="171"/>
      <c r="F1" s="171"/>
      <c r="G1" s="173" t="s">
        <v>578</v>
      </c>
      <c r="H1" s="171"/>
      <c r="I1" s="171"/>
      <c r="J1" s="172"/>
      <c r="K1" s="172"/>
      <c r="L1" s="172"/>
      <c r="M1" s="172"/>
      <c r="N1" s="171"/>
      <c r="O1" s="171"/>
      <c r="P1" s="171"/>
      <c r="Q1" s="171"/>
      <c r="R1" s="171"/>
      <c r="S1" s="171"/>
      <c r="T1" s="171"/>
      <c r="U1" s="171"/>
      <c r="V1" s="171"/>
      <c r="W1" s="171"/>
      <c r="X1" s="171"/>
      <c r="Y1" s="171"/>
      <c r="Z1" s="171"/>
      <c r="AA1" s="171"/>
      <c r="AB1" s="171"/>
      <c r="AC1" s="171"/>
      <c r="AD1" s="171"/>
      <c r="AE1" s="171"/>
      <c r="AF1" s="171"/>
      <c r="AG1" s="171"/>
      <c r="AH1" s="171"/>
      <c r="AI1" s="171"/>
      <c r="AJ1" s="171"/>
      <c r="AK1" s="174" t="s">
        <v>394</v>
      </c>
      <c r="AL1" s="174" t="s">
        <v>579</v>
      </c>
      <c r="AM1" s="646" t="s">
        <v>395</v>
      </c>
      <c r="AN1" s="646"/>
      <c r="AO1" s="646"/>
      <c r="AP1" s="646"/>
      <c r="AQ1" s="646"/>
      <c r="AR1" s="646"/>
      <c r="AS1" s="646"/>
      <c r="AT1" s="646"/>
      <c r="AU1" s="646"/>
      <c r="AV1" s="646"/>
      <c r="AW1" s="646"/>
      <c r="AX1" s="646"/>
      <c r="AY1" s="646"/>
      <c r="AZ1" s="646"/>
      <c r="BA1" s="646"/>
      <c r="BB1" s="175" t="s">
        <v>580</v>
      </c>
      <c r="BC1" s="171"/>
      <c r="BD1" s="171"/>
    </row>
    <row r="2" spans="1:57" s="179" customFormat="1" ht="20.25" customHeight="1">
      <c r="A2" s="177"/>
      <c r="B2" s="177"/>
      <c r="C2" s="177"/>
      <c r="D2" s="173"/>
      <c r="E2" s="177"/>
      <c r="F2" s="177"/>
      <c r="G2" s="177"/>
      <c r="H2" s="173"/>
      <c r="I2" s="174"/>
      <c r="J2" s="174"/>
      <c r="K2" s="174"/>
      <c r="L2" s="174"/>
      <c r="M2" s="174"/>
      <c r="N2" s="177"/>
      <c r="O2" s="177"/>
      <c r="P2" s="177"/>
      <c r="Q2" s="177"/>
      <c r="R2" s="177"/>
      <c r="S2" s="177"/>
      <c r="T2" s="174" t="s">
        <v>396</v>
      </c>
      <c r="U2" s="647">
        <v>6</v>
      </c>
      <c r="V2" s="647"/>
      <c r="W2" s="174" t="s">
        <v>579</v>
      </c>
      <c r="X2" s="648">
        <f>IF(U2=0,"",YEAR(DATE(2018+U2,1,1)))</f>
        <v>2024</v>
      </c>
      <c r="Y2" s="648"/>
      <c r="Z2" s="177" t="s">
        <v>581</v>
      </c>
      <c r="AA2" s="177" t="s">
        <v>397</v>
      </c>
      <c r="AB2" s="647">
        <v>4</v>
      </c>
      <c r="AC2" s="647"/>
      <c r="AD2" s="177" t="s">
        <v>398</v>
      </c>
      <c r="AE2" s="177"/>
      <c r="AF2" s="177"/>
      <c r="AG2" s="177"/>
      <c r="AH2" s="177"/>
      <c r="AI2" s="177"/>
      <c r="AJ2" s="175"/>
      <c r="AK2" s="174" t="s">
        <v>399</v>
      </c>
      <c r="AL2" s="174" t="s">
        <v>582</v>
      </c>
      <c r="AM2" s="647"/>
      <c r="AN2" s="647"/>
      <c r="AO2" s="647"/>
      <c r="AP2" s="647"/>
      <c r="AQ2" s="647"/>
      <c r="AR2" s="647"/>
      <c r="AS2" s="647"/>
      <c r="AT2" s="647"/>
      <c r="AU2" s="647"/>
      <c r="AV2" s="647"/>
      <c r="AW2" s="647"/>
      <c r="AX2" s="647"/>
      <c r="AY2" s="647"/>
      <c r="AZ2" s="647"/>
      <c r="BA2" s="647"/>
      <c r="BB2" s="175" t="s">
        <v>583</v>
      </c>
      <c r="BC2" s="174"/>
      <c r="BD2" s="174"/>
      <c r="BE2" s="178"/>
    </row>
    <row r="3" spans="1:57" s="179" customFormat="1" ht="20.25" customHeight="1">
      <c r="A3" s="177"/>
      <c r="B3" s="177"/>
      <c r="C3" s="177"/>
      <c r="D3" s="173"/>
      <c r="E3" s="177"/>
      <c r="F3" s="177"/>
      <c r="G3" s="177"/>
      <c r="H3" s="173"/>
      <c r="I3" s="174"/>
      <c r="J3" s="174"/>
      <c r="K3" s="174"/>
      <c r="L3" s="174"/>
      <c r="M3" s="174"/>
      <c r="N3" s="177"/>
      <c r="O3" s="177"/>
      <c r="P3" s="177"/>
      <c r="Q3" s="177"/>
      <c r="R3" s="177"/>
      <c r="S3" s="177"/>
      <c r="T3" s="180"/>
      <c r="U3" s="181"/>
      <c r="V3" s="181"/>
      <c r="W3" s="182"/>
      <c r="X3" s="181"/>
      <c r="Y3" s="181"/>
      <c r="Z3" s="183"/>
      <c r="AA3" s="183"/>
      <c r="AB3" s="181"/>
      <c r="AC3" s="181"/>
      <c r="AD3" s="184"/>
      <c r="AE3" s="177"/>
      <c r="AF3" s="177"/>
      <c r="AG3" s="177"/>
      <c r="AH3" s="177"/>
      <c r="AI3" s="177"/>
      <c r="AJ3" s="175"/>
      <c r="AK3" s="174"/>
      <c r="AL3" s="174"/>
      <c r="AM3" s="185"/>
      <c r="AN3" s="185"/>
      <c r="AO3" s="185"/>
      <c r="AP3" s="185"/>
      <c r="AQ3" s="185"/>
      <c r="AR3" s="185"/>
      <c r="AS3" s="185"/>
      <c r="AT3" s="185"/>
      <c r="AU3" s="185"/>
      <c r="AV3" s="185"/>
      <c r="AW3" s="185"/>
      <c r="AX3" s="185"/>
      <c r="AY3" s="186" t="s">
        <v>584</v>
      </c>
      <c r="AZ3" s="649" t="s">
        <v>585</v>
      </c>
      <c r="BA3" s="649"/>
      <c r="BB3" s="649"/>
      <c r="BC3" s="649"/>
      <c r="BD3" s="174"/>
      <c r="BE3" s="178"/>
    </row>
    <row r="4" spans="1:57" s="179" customFormat="1" ht="20.25" customHeight="1">
      <c r="A4" s="177"/>
      <c r="B4" s="187"/>
      <c r="C4" s="187"/>
      <c r="D4" s="187"/>
      <c r="E4" s="187"/>
      <c r="F4" s="187"/>
      <c r="G4" s="187"/>
      <c r="H4" s="187"/>
      <c r="I4" s="187"/>
      <c r="J4" s="188"/>
      <c r="K4" s="189"/>
      <c r="L4" s="189"/>
      <c r="M4" s="189"/>
      <c r="N4" s="189"/>
      <c r="O4" s="189"/>
      <c r="P4" s="190"/>
      <c r="Q4" s="189"/>
      <c r="R4" s="189"/>
      <c r="S4" s="177"/>
      <c r="T4" s="177"/>
      <c r="U4" s="177"/>
      <c r="V4" s="177"/>
      <c r="W4" s="177"/>
      <c r="X4" s="177"/>
      <c r="Y4" s="177"/>
      <c r="Z4" s="183"/>
      <c r="AA4" s="183"/>
      <c r="AB4" s="181"/>
      <c r="AC4" s="181"/>
      <c r="AD4" s="184"/>
      <c r="AE4" s="177"/>
      <c r="AF4" s="177"/>
      <c r="AG4" s="177"/>
      <c r="AH4" s="177"/>
      <c r="AI4" s="177"/>
      <c r="AJ4" s="175"/>
      <c r="AK4" s="174"/>
      <c r="AL4" s="174"/>
      <c r="AM4" s="185"/>
      <c r="AN4" s="185"/>
      <c r="AO4" s="185"/>
      <c r="AP4" s="185"/>
      <c r="AQ4" s="185"/>
      <c r="AR4" s="185"/>
      <c r="AS4" s="185"/>
      <c r="AT4" s="185"/>
      <c r="AU4" s="185"/>
      <c r="AV4" s="185"/>
      <c r="AW4" s="185"/>
      <c r="AX4" s="185"/>
      <c r="AY4" s="186" t="s">
        <v>586</v>
      </c>
      <c r="AZ4" s="649" t="s">
        <v>587</v>
      </c>
      <c r="BA4" s="649"/>
      <c r="BB4" s="649"/>
      <c r="BC4" s="649"/>
      <c r="BD4" s="174"/>
      <c r="BE4" s="178"/>
    </row>
    <row r="5" spans="1:57" s="179" customFormat="1" ht="20.25" customHeight="1">
      <c r="A5" s="177"/>
      <c r="B5" s="191"/>
      <c r="C5" s="191"/>
      <c r="D5" s="191"/>
      <c r="E5" s="191"/>
      <c r="F5" s="191"/>
      <c r="G5" s="191"/>
      <c r="H5" s="191"/>
      <c r="I5" s="191"/>
      <c r="J5" s="189"/>
      <c r="K5" s="192"/>
      <c r="L5" s="193"/>
      <c r="M5" s="193"/>
      <c r="N5" s="193"/>
      <c r="O5" s="193"/>
      <c r="P5" s="191"/>
      <c r="Q5" s="187"/>
      <c r="R5" s="187"/>
      <c r="S5" s="171"/>
      <c r="T5" s="177"/>
      <c r="U5" s="177"/>
      <c r="V5" s="177"/>
      <c r="W5" s="177"/>
      <c r="X5" s="177"/>
      <c r="Y5" s="177"/>
      <c r="Z5" s="183"/>
      <c r="AA5" s="183"/>
      <c r="AB5" s="181"/>
      <c r="AC5" s="181"/>
      <c r="AD5" s="171"/>
      <c r="AE5" s="171"/>
      <c r="AF5" s="171"/>
      <c r="AG5" s="171"/>
      <c r="AH5" s="177"/>
      <c r="AI5" s="177"/>
      <c r="AJ5" s="171" t="s">
        <v>401</v>
      </c>
      <c r="AK5" s="171"/>
      <c r="AL5" s="171"/>
      <c r="AM5" s="171"/>
      <c r="AN5" s="171"/>
      <c r="AO5" s="171"/>
      <c r="AP5" s="171"/>
      <c r="AQ5" s="171"/>
      <c r="AR5" s="187"/>
      <c r="AS5" s="187"/>
      <c r="AT5" s="194"/>
      <c r="AU5" s="171"/>
      <c r="AV5" s="663">
        <v>40</v>
      </c>
      <c r="AW5" s="664"/>
      <c r="AX5" s="194" t="s">
        <v>402</v>
      </c>
      <c r="AY5" s="171"/>
      <c r="AZ5" s="785">
        <v>160</v>
      </c>
      <c r="BA5" s="786"/>
      <c r="BB5" s="194" t="s">
        <v>403</v>
      </c>
      <c r="BC5" s="171"/>
      <c r="BD5" s="177"/>
      <c r="BE5" s="178"/>
    </row>
    <row r="6" spans="1:57" s="179" customFormat="1" ht="20.25" customHeight="1">
      <c r="A6" s="177"/>
      <c r="B6" s="191"/>
      <c r="C6" s="191"/>
      <c r="D6" s="191"/>
      <c r="E6" s="191"/>
      <c r="F6" s="191"/>
      <c r="G6" s="191"/>
      <c r="H6" s="191"/>
      <c r="I6" s="191"/>
      <c r="J6" s="191"/>
      <c r="K6" s="195"/>
      <c r="L6" s="195"/>
      <c r="M6" s="195"/>
      <c r="N6" s="191"/>
      <c r="O6" s="196"/>
      <c r="P6" s="197"/>
      <c r="Q6" s="197"/>
      <c r="R6" s="198"/>
      <c r="S6" s="199"/>
      <c r="T6" s="177"/>
      <c r="U6" s="177"/>
      <c r="V6" s="177"/>
      <c r="W6" s="177"/>
      <c r="X6" s="177"/>
      <c r="Y6" s="177"/>
      <c r="Z6" s="183"/>
      <c r="AA6" s="183"/>
      <c r="AB6" s="181"/>
      <c r="AC6" s="181"/>
      <c r="AD6" s="194"/>
      <c r="AE6" s="171"/>
      <c r="AF6" s="171"/>
      <c r="AG6" s="171"/>
      <c r="AH6" s="177"/>
      <c r="AI6" s="177"/>
      <c r="AJ6" s="177"/>
      <c r="AK6" s="177"/>
      <c r="AL6" s="171"/>
      <c r="AM6" s="171"/>
      <c r="AN6" s="200"/>
      <c r="AO6" s="201"/>
      <c r="AP6" s="201"/>
      <c r="AQ6" s="199"/>
      <c r="AR6" s="199"/>
      <c r="AS6" s="199"/>
      <c r="AT6" s="199"/>
      <c r="AU6" s="199"/>
      <c r="AV6" s="199"/>
      <c r="AW6" s="171" t="s">
        <v>404</v>
      </c>
      <c r="AX6" s="171"/>
      <c r="AY6" s="171"/>
      <c r="AZ6" s="665">
        <f>DAY(EOMONTH(DATE(X2,AB2,1),0))</f>
        <v>30</v>
      </c>
      <c r="BA6" s="666"/>
      <c r="BB6" s="194" t="s">
        <v>400</v>
      </c>
      <c r="BC6" s="177"/>
      <c r="BD6" s="177"/>
      <c r="BE6" s="178"/>
    </row>
    <row r="7" spans="1:57" ht="20.25" customHeight="1" thickBot="1">
      <c r="A7" s="202"/>
      <c r="B7" s="202"/>
      <c r="C7" s="203"/>
      <c r="D7" s="203"/>
      <c r="E7" s="202"/>
      <c r="F7" s="202"/>
      <c r="G7" s="202"/>
      <c r="H7" s="202"/>
      <c r="I7" s="202"/>
      <c r="J7" s="202"/>
      <c r="K7" s="202"/>
      <c r="L7" s="202"/>
      <c r="M7" s="202"/>
      <c r="N7" s="202"/>
      <c r="O7" s="202"/>
      <c r="P7" s="202"/>
      <c r="Q7" s="202"/>
      <c r="R7" s="202"/>
      <c r="S7" s="203"/>
      <c r="T7" s="202"/>
      <c r="U7" s="202"/>
      <c r="V7" s="202"/>
      <c r="W7" s="202"/>
      <c r="X7" s="202"/>
      <c r="Y7" s="202"/>
      <c r="Z7" s="202"/>
      <c r="AA7" s="202"/>
      <c r="AB7" s="202"/>
      <c r="AC7" s="202"/>
      <c r="AD7" s="202"/>
      <c r="AE7" s="202"/>
      <c r="AF7" s="202"/>
      <c r="AG7" s="202"/>
      <c r="AH7" s="202"/>
      <c r="AI7" s="202"/>
      <c r="AJ7" s="203"/>
      <c r="AK7" s="202"/>
      <c r="AL7" s="202"/>
      <c r="AM7" s="202"/>
      <c r="AN7" s="202"/>
      <c r="AO7" s="202"/>
      <c r="AP7" s="202"/>
      <c r="AQ7" s="202"/>
      <c r="AR7" s="202"/>
      <c r="AS7" s="202"/>
      <c r="AT7" s="202"/>
      <c r="AU7" s="202"/>
      <c r="AV7" s="202"/>
      <c r="AW7" s="202"/>
      <c r="AX7" s="202"/>
      <c r="AY7" s="202"/>
      <c r="AZ7" s="202"/>
      <c r="BA7" s="202"/>
      <c r="BB7" s="202"/>
      <c r="BC7" s="204"/>
      <c r="BD7" s="204"/>
      <c r="BE7" s="205"/>
    </row>
    <row r="8" spans="1:57" ht="20.25" customHeight="1" thickBot="1">
      <c r="A8" s="202"/>
      <c r="B8" s="629" t="s">
        <v>588</v>
      </c>
      <c r="C8" s="632" t="s">
        <v>589</v>
      </c>
      <c r="D8" s="633"/>
      <c r="E8" s="638" t="s">
        <v>590</v>
      </c>
      <c r="F8" s="633"/>
      <c r="G8" s="638" t="s">
        <v>405</v>
      </c>
      <c r="H8" s="632"/>
      <c r="I8" s="632"/>
      <c r="J8" s="632"/>
      <c r="K8" s="633"/>
      <c r="L8" s="638" t="s">
        <v>591</v>
      </c>
      <c r="M8" s="632"/>
      <c r="N8" s="632"/>
      <c r="O8" s="641"/>
      <c r="P8" s="644" t="s">
        <v>592</v>
      </c>
      <c r="Q8" s="645"/>
      <c r="R8" s="645"/>
      <c r="S8" s="645"/>
      <c r="T8" s="645"/>
      <c r="U8" s="645"/>
      <c r="V8" s="645"/>
      <c r="W8" s="645"/>
      <c r="X8" s="645"/>
      <c r="Y8" s="645"/>
      <c r="Z8" s="645"/>
      <c r="AA8" s="645"/>
      <c r="AB8" s="645"/>
      <c r="AC8" s="645"/>
      <c r="AD8" s="645"/>
      <c r="AE8" s="645"/>
      <c r="AF8" s="645"/>
      <c r="AG8" s="645"/>
      <c r="AH8" s="645"/>
      <c r="AI8" s="645"/>
      <c r="AJ8" s="645"/>
      <c r="AK8" s="645"/>
      <c r="AL8" s="645"/>
      <c r="AM8" s="645"/>
      <c r="AN8" s="645"/>
      <c r="AO8" s="645"/>
      <c r="AP8" s="645"/>
      <c r="AQ8" s="645"/>
      <c r="AR8" s="645"/>
      <c r="AS8" s="645"/>
      <c r="AT8" s="645"/>
      <c r="AU8" s="650" t="str">
        <f>IF(AZ3="４週","(9)1～4週目の勤務時間数合計","(9)1か月の勤務時間数合計")</f>
        <v>(9)1～4週目の勤務時間数合計</v>
      </c>
      <c r="AV8" s="651"/>
      <c r="AW8" s="650" t="s">
        <v>406</v>
      </c>
      <c r="AX8" s="651"/>
      <c r="AY8" s="658" t="s">
        <v>593</v>
      </c>
      <c r="AZ8" s="658"/>
      <c r="BA8" s="658"/>
      <c r="BB8" s="658"/>
      <c r="BC8" s="658"/>
      <c r="BD8" s="658"/>
    </row>
    <row r="9" spans="1:57" ht="20.25" customHeight="1" thickBot="1">
      <c r="A9" s="202"/>
      <c r="B9" s="630"/>
      <c r="C9" s="634"/>
      <c r="D9" s="635"/>
      <c r="E9" s="639"/>
      <c r="F9" s="635"/>
      <c r="G9" s="639"/>
      <c r="H9" s="634"/>
      <c r="I9" s="634"/>
      <c r="J9" s="634"/>
      <c r="K9" s="635"/>
      <c r="L9" s="639"/>
      <c r="M9" s="634"/>
      <c r="N9" s="634"/>
      <c r="O9" s="642"/>
      <c r="P9" s="660" t="s">
        <v>407</v>
      </c>
      <c r="Q9" s="661"/>
      <c r="R9" s="661"/>
      <c r="S9" s="661"/>
      <c r="T9" s="661"/>
      <c r="U9" s="661"/>
      <c r="V9" s="662"/>
      <c r="W9" s="660" t="s">
        <v>408</v>
      </c>
      <c r="X9" s="661"/>
      <c r="Y9" s="661"/>
      <c r="Z9" s="661"/>
      <c r="AA9" s="661"/>
      <c r="AB9" s="661"/>
      <c r="AC9" s="662"/>
      <c r="AD9" s="660" t="s">
        <v>409</v>
      </c>
      <c r="AE9" s="661"/>
      <c r="AF9" s="661"/>
      <c r="AG9" s="661"/>
      <c r="AH9" s="661"/>
      <c r="AI9" s="661"/>
      <c r="AJ9" s="662"/>
      <c r="AK9" s="660" t="s">
        <v>410</v>
      </c>
      <c r="AL9" s="661"/>
      <c r="AM9" s="661"/>
      <c r="AN9" s="661"/>
      <c r="AO9" s="661"/>
      <c r="AP9" s="661"/>
      <c r="AQ9" s="662"/>
      <c r="AR9" s="660" t="s">
        <v>411</v>
      </c>
      <c r="AS9" s="661"/>
      <c r="AT9" s="662"/>
      <c r="AU9" s="652"/>
      <c r="AV9" s="653"/>
      <c r="AW9" s="652"/>
      <c r="AX9" s="653"/>
      <c r="AY9" s="658"/>
      <c r="AZ9" s="658"/>
      <c r="BA9" s="658"/>
      <c r="BB9" s="658"/>
      <c r="BC9" s="658"/>
      <c r="BD9" s="658"/>
    </row>
    <row r="10" spans="1:57" ht="20.25" customHeight="1" thickBot="1">
      <c r="A10" s="202"/>
      <c r="B10" s="630"/>
      <c r="C10" s="634"/>
      <c r="D10" s="635"/>
      <c r="E10" s="639"/>
      <c r="F10" s="635"/>
      <c r="G10" s="639"/>
      <c r="H10" s="634"/>
      <c r="I10" s="634"/>
      <c r="J10" s="634"/>
      <c r="K10" s="635"/>
      <c r="L10" s="639"/>
      <c r="M10" s="634"/>
      <c r="N10" s="634"/>
      <c r="O10" s="642"/>
      <c r="P10" s="207">
        <f>DAY(DATE($X$2,$AB$2,1))</f>
        <v>1</v>
      </c>
      <c r="Q10" s="208">
        <f>DAY(DATE($X$2,$AB$2,2))</f>
        <v>2</v>
      </c>
      <c r="R10" s="208">
        <f>DAY(DATE($X$2,$AB$2,3))</f>
        <v>3</v>
      </c>
      <c r="S10" s="208">
        <f>DAY(DATE($X$2,$AB$2,4))</f>
        <v>4</v>
      </c>
      <c r="T10" s="208">
        <f>DAY(DATE($X$2,$AB$2,5))</f>
        <v>5</v>
      </c>
      <c r="U10" s="208">
        <f>DAY(DATE($X$2,$AB$2,6))</f>
        <v>6</v>
      </c>
      <c r="V10" s="209">
        <f>DAY(DATE($X$2,$AB$2,7))</f>
        <v>7</v>
      </c>
      <c r="W10" s="207">
        <f>DAY(DATE($X$2,$AB$2,8))</f>
        <v>8</v>
      </c>
      <c r="X10" s="208">
        <f>DAY(DATE($X$2,$AB$2,9))</f>
        <v>9</v>
      </c>
      <c r="Y10" s="208">
        <f>DAY(DATE($X$2,$AB$2,10))</f>
        <v>10</v>
      </c>
      <c r="Z10" s="208">
        <f>DAY(DATE($X$2,$AB$2,11))</f>
        <v>11</v>
      </c>
      <c r="AA10" s="208">
        <f>DAY(DATE($X$2,$AB$2,12))</f>
        <v>12</v>
      </c>
      <c r="AB10" s="208">
        <f>DAY(DATE($X$2,$AB$2,13))</f>
        <v>13</v>
      </c>
      <c r="AC10" s="209">
        <f>DAY(DATE($X$2,$AB$2,14))</f>
        <v>14</v>
      </c>
      <c r="AD10" s="207">
        <f>DAY(DATE($X$2,$AB$2,15))</f>
        <v>15</v>
      </c>
      <c r="AE10" s="208">
        <f>DAY(DATE($X$2,$AB$2,16))</f>
        <v>16</v>
      </c>
      <c r="AF10" s="208">
        <f>DAY(DATE($X$2,$AB$2,17))</f>
        <v>17</v>
      </c>
      <c r="AG10" s="208">
        <f>DAY(DATE($X$2,$AB$2,18))</f>
        <v>18</v>
      </c>
      <c r="AH10" s="208">
        <f>DAY(DATE($X$2,$AB$2,19))</f>
        <v>19</v>
      </c>
      <c r="AI10" s="208">
        <f>DAY(DATE($X$2,$AB$2,20))</f>
        <v>20</v>
      </c>
      <c r="AJ10" s="209">
        <f>DAY(DATE($X$2,$AB$2,21))</f>
        <v>21</v>
      </c>
      <c r="AK10" s="207">
        <f>DAY(DATE($X$2,$AB$2,22))</f>
        <v>22</v>
      </c>
      <c r="AL10" s="208">
        <f>DAY(DATE($X$2,$AB$2,23))</f>
        <v>23</v>
      </c>
      <c r="AM10" s="208">
        <f>DAY(DATE($X$2,$AB$2,24))</f>
        <v>24</v>
      </c>
      <c r="AN10" s="208">
        <f>DAY(DATE($X$2,$AB$2,25))</f>
        <v>25</v>
      </c>
      <c r="AO10" s="208">
        <f>DAY(DATE($X$2,$AB$2,26))</f>
        <v>26</v>
      </c>
      <c r="AP10" s="208">
        <f>DAY(DATE($X$2,$AB$2,27))</f>
        <v>27</v>
      </c>
      <c r="AQ10" s="209">
        <f>DAY(DATE($X$2,$AB$2,28))</f>
        <v>28</v>
      </c>
      <c r="AR10" s="207" t="str">
        <f>IF(AZ3="暦月",IF(DAY(DATE($X$2,$AB$2,29))=29,29,""),"")</f>
        <v/>
      </c>
      <c r="AS10" s="208" t="str">
        <f>IF(AZ3="暦月",IF(DAY(DATE($X$2,$AB$2,30))=30,30,""),"")</f>
        <v/>
      </c>
      <c r="AT10" s="209" t="str">
        <f>IF(AZ3="暦月",IF(DAY(DATE($X$2,$AB$2,31))=31,31,""),"")</f>
        <v/>
      </c>
      <c r="AU10" s="652"/>
      <c r="AV10" s="653"/>
      <c r="AW10" s="652"/>
      <c r="AX10" s="653"/>
      <c r="AY10" s="658"/>
      <c r="AZ10" s="658"/>
      <c r="BA10" s="658"/>
      <c r="BB10" s="658"/>
      <c r="BC10" s="658"/>
      <c r="BD10" s="658"/>
    </row>
    <row r="11" spans="1:57" ht="20.25" hidden="1" customHeight="1" thickBot="1">
      <c r="A11" s="202"/>
      <c r="B11" s="630"/>
      <c r="C11" s="634"/>
      <c r="D11" s="635"/>
      <c r="E11" s="639"/>
      <c r="F11" s="635"/>
      <c r="G11" s="639"/>
      <c r="H11" s="634"/>
      <c r="I11" s="634"/>
      <c r="J11" s="634"/>
      <c r="K11" s="635"/>
      <c r="L11" s="639"/>
      <c r="M11" s="634"/>
      <c r="N11" s="634"/>
      <c r="O11" s="642"/>
      <c r="P11" s="207">
        <f>WEEKDAY(DATE($X$2,$AB$2,1))</f>
        <v>2</v>
      </c>
      <c r="Q11" s="208">
        <f>WEEKDAY(DATE($X$2,$AB$2,2))</f>
        <v>3</v>
      </c>
      <c r="R11" s="208">
        <f>WEEKDAY(DATE($X$2,$AB$2,3))</f>
        <v>4</v>
      </c>
      <c r="S11" s="208">
        <f>WEEKDAY(DATE($X$2,$AB$2,4))</f>
        <v>5</v>
      </c>
      <c r="T11" s="208">
        <f>WEEKDAY(DATE($X$2,$AB$2,5))</f>
        <v>6</v>
      </c>
      <c r="U11" s="208">
        <f>WEEKDAY(DATE($X$2,$AB$2,6))</f>
        <v>7</v>
      </c>
      <c r="V11" s="209">
        <f>WEEKDAY(DATE($X$2,$AB$2,7))</f>
        <v>1</v>
      </c>
      <c r="W11" s="207">
        <f>WEEKDAY(DATE($X$2,$AB$2,8))</f>
        <v>2</v>
      </c>
      <c r="X11" s="208">
        <f>WEEKDAY(DATE($X$2,$AB$2,9))</f>
        <v>3</v>
      </c>
      <c r="Y11" s="208">
        <f>WEEKDAY(DATE($X$2,$AB$2,10))</f>
        <v>4</v>
      </c>
      <c r="Z11" s="208">
        <f>WEEKDAY(DATE($X$2,$AB$2,11))</f>
        <v>5</v>
      </c>
      <c r="AA11" s="208">
        <f>WEEKDAY(DATE($X$2,$AB$2,12))</f>
        <v>6</v>
      </c>
      <c r="AB11" s="208">
        <f>WEEKDAY(DATE($X$2,$AB$2,13))</f>
        <v>7</v>
      </c>
      <c r="AC11" s="209">
        <f>WEEKDAY(DATE($X$2,$AB$2,14))</f>
        <v>1</v>
      </c>
      <c r="AD11" s="207">
        <f>WEEKDAY(DATE($X$2,$AB$2,15))</f>
        <v>2</v>
      </c>
      <c r="AE11" s="208">
        <f>WEEKDAY(DATE($X$2,$AB$2,16))</f>
        <v>3</v>
      </c>
      <c r="AF11" s="208">
        <f>WEEKDAY(DATE($X$2,$AB$2,17))</f>
        <v>4</v>
      </c>
      <c r="AG11" s="208">
        <f>WEEKDAY(DATE($X$2,$AB$2,18))</f>
        <v>5</v>
      </c>
      <c r="AH11" s="208">
        <f>WEEKDAY(DATE($X$2,$AB$2,19))</f>
        <v>6</v>
      </c>
      <c r="AI11" s="208">
        <f>WEEKDAY(DATE($X$2,$AB$2,20))</f>
        <v>7</v>
      </c>
      <c r="AJ11" s="209">
        <f>WEEKDAY(DATE($X$2,$AB$2,21))</f>
        <v>1</v>
      </c>
      <c r="AK11" s="207">
        <f>WEEKDAY(DATE($X$2,$AB$2,22))</f>
        <v>2</v>
      </c>
      <c r="AL11" s="208">
        <f>WEEKDAY(DATE($X$2,$AB$2,23))</f>
        <v>3</v>
      </c>
      <c r="AM11" s="208">
        <f>WEEKDAY(DATE($X$2,$AB$2,24))</f>
        <v>4</v>
      </c>
      <c r="AN11" s="208">
        <f>WEEKDAY(DATE($X$2,$AB$2,25))</f>
        <v>5</v>
      </c>
      <c r="AO11" s="208">
        <f>WEEKDAY(DATE($X$2,$AB$2,26))</f>
        <v>6</v>
      </c>
      <c r="AP11" s="208">
        <f>WEEKDAY(DATE($X$2,$AB$2,27))</f>
        <v>7</v>
      </c>
      <c r="AQ11" s="209">
        <f>WEEKDAY(DATE($X$2,$AB$2,28))</f>
        <v>1</v>
      </c>
      <c r="AR11" s="207">
        <f>IF(AR10=29,WEEKDAY(DATE($X$2,$AB$2,29)),0)</f>
        <v>0</v>
      </c>
      <c r="AS11" s="208">
        <f>IF(AS10=30,WEEKDAY(DATE($X$2,$AB$2,30)),0)</f>
        <v>0</v>
      </c>
      <c r="AT11" s="209">
        <f>IF(AT10=31,WEEKDAY(DATE($X$2,$AB$2,31)),0)</f>
        <v>0</v>
      </c>
      <c r="AU11" s="654"/>
      <c r="AV11" s="655"/>
      <c r="AW11" s="654"/>
      <c r="AX11" s="655"/>
      <c r="AY11" s="659"/>
      <c r="AZ11" s="659"/>
      <c r="BA11" s="659"/>
      <c r="BB11" s="659"/>
      <c r="BC11" s="659"/>
      <c r="BD11" s="659"/>
    </row>
    <row r="12" spans="1:57" ht="20.25" customHeight="1" thickBot="1">
      <c r="A12" s="202"/>
      <c r="B12" s="631"/>
      <c r="C12" s="636"/>
      <c r="D12" s="637"/>
      <c r="E12" s="640"/>
      <c r="F12" s="637"/>
      <c r="G12" s="640"/>
      <c r="H12" s="636"/>
      <c r="I12" s="636"/>
      <c r="J12" s="636"/>
      <c r="K12" s="637"/>
      <c r="L12" s="640"/>
      <c r="M12" s="636"/>
      <c r="N12" s="636"/>
      <c r="O12" s="643"/>
      <c r="P12" s="210" t="str">
        <f>IF(P11=1,"日",IF(P11=2,"月",IF(P11=3,"火",IF(P11=4,"水",IF(P11=5,"木",IF(P11=6,"金","土"))))))</f>
        <v>月</v>
      </c>
      <c r="Q12" s="211" t="str">
        <f t="shared" ref="Q12:AQ12" si="0">IF(Q11=1,"日",IF(Q11=2,"月",IF(Q11=3,"火",IF(Q11=4,"水",IF(Q11=5,"木",IF(Q11=6,"金","土"))))))</f>
        <v>火</v>
      </c>
      <c r="R12" s="211" t="str">
        <f t="shared" si="0"/>
        <v>水</v>
      </c>
      <c r="S12" s="211" t="str">
        <f t="shared" si="0"/>
        <v>木</v>
      </c>
      <c r="T12" s="211" t="str">
        <f t="shared" si="0"/>
        <v>金</v>
      </c>
      <c r="U12" s="211" t="str">
        <f t="shared" si="0"/>
        <v>土</v>
      </c>
      <c r="V12" s="212" t="str">
        <f t="shared" si="0"/>
        <v>日</v>
      </c>
      <c r="W12" s="210" t="str">
        <f t="shared" si="0"/>
        <v>月</v>
      </c>
      <c r="X12" s="211" t="str">
        <f t="shared" si="0"/>
        <v>火</v>
      </c>
      <c r="Y12" s="211" t="str">
        <f t="shared" si="0"/>
        <v>水</v>
      </c>
      <c r="Z12" s="211" t="str">
        <f t="shared" si="0"/>
        <v>木</v>
      </c>
      <c r="AA12" s="211" t="str">
        <f t="shared" si="0"/>
        <v>金</v>
      </c>
      <c r="AB12" s="211" t="str">
        <f t="shared" si="0"/>
        <v>土</v>
      </c>
      <c r="AC12" s="212" t="str">
        <f t="shared" si="0"/>
        <v>日</v>
      </c>
      <c r="AD12" s="210" t="str">
        <f t="shared" si="0"/>
        <v>月</v>
      </c>
      <c r="AE12" s="211" t="str">
        <f t="shared" si="0"/>
        <v>火</v>
      </c>
      <c r="AF12" s="211" t="str">
        <f t="shared" si="0"/>
        <v>水</v>
      </c>
      <c r="AG12" s="211" t="str">
        <f t="shared" si="0"/>
        <v>木</v>
      </c>
      <c r="AH12" s="211" t="str">
        <f t="shared" si="0"/>
        <v>金</v>
      </c>
      <c r="AI12" s="211" t="str">
        <f t="shared" si="0"/>
        <v>土</v>
      </c>
      <c r="AJ12" s="212" t="str">
        <f t="shared" si="0"/>
        <v>日</v>
      </c>
      <c r="AK12" s="210" t="str">
        <f t="shared" si="0"/>
        <v>月</v>
      </c>
      <c r="AL12" s="211" t="str">
        <f t="shared" si="0"/>
        <v>火</v>
      </c>
      <c r="AM12" s="211" t="str">
        <f t="shared" si="0"/>
        <v>水</v>
      </c>
      <c r="AN12" s="211" t="str">
        <f t="shared" si="0"/>
        <v>木</v>
      </c>
      <c r="AO12" s="211" t="str">
        <f t="shared" si="0"/>
        <v>金</v>
      </c>
      <c r="AP12" s="211" t="str">
        <f t="shared" si="0"/>
        <v>土</v>
      </c>
      <c r="AQ12" s="212" t="str">
        <f t="shared" si="0"/>
        <v>日</v>
      </c>
      <c r="AR12" s="211" t="str">
        <f>IF(AR11=1,"日",IF(AR11=2,"月",IF(AR11=3,"火",IF(AR11=4,"水",IF(AR11=5,"木",IF(AR11=6,"金",IF(AR11=0,"","土")))))))</f>
        <v/>
      </c>
      <c r="AS12" s="211" t="str">
        <f>IF(AS11=1,"日",IF(AS11=2,"月",IF(AS11=3,"火",IF(AS11=4,"水",IF(AS11=5,"木",IF(AS11=6,"金",IF(AS11=0,"","土")))))))</f>
        <v/>
      </c>
      <c r="AT12" s="211" t="str">
        <f>IF(AT11=1,"日",IF(AT11=2,"月",IF(AT11=3,"火",IF(AT11=4,"水",IF(AT11=5,"木",IF(AT11=6,"金",IF(AT11=0,"","土")))))))</f>
        <v/>
      </c>
      <c r="AU12" s="656"/>
      <c r="AV12" s="657"/>
      <c r="AW12" s="656"/>
      <c r="AX12" s="657"/>
      <c r="AY12" s="659"/>
      <c r="AZ12" s="659"/>
      <c r="BA12" s="659"/>
      <c r="BB12" s="659"/>
      <c r="BC12" s="659"/>
      <c r="BD12" s="659"/>
    </row>
    <row r="13" spans="1:57" ht="40" customHeight="1">
      <c r="A13" s="202"/>
      <c r="B13" s="213">
        <v>1</v>
      </c>
      <c r="C13" s="687" t="s">
        <v>412</v>
      </c>
      <c r="D13" s="688"/>
      <c r="E13" s="689" t="s">
        <v>417</v>
      </c>
      <c r="F13" s="690"/>
      <c r="G13" s="691" t="s">
        <v>413</v>
      </c>
      <c r="H13" s="692"/>
      <c r="I13" s="692"/>
      <c r="J13" s="692"/>
      <c r="K13" s="693"/>
      <c r="L13" s="694" t="s">
        <v>414</v>
      </c>
      <c r="M13" s="695"/>
      <c r="N13" s="695"/>
      <c r="O13" s="696"/>
      <c r="P13" s="214">
        <v>8</v>
      </c>
      <c r="Q13" s="215">
        <v>8</v>
      </c>
      <c r="R13" s="215">
        <v>8</v>
      </c>
      <c r="S13" s="215"/>
      <c r="T13" s="215"/>
      <c r="U13" s="215">
        <v>8</v>
      </c>
      <c r="V13" s="216">
        <v>8</v>
      </c>
      <c r="W13" s="214">
        <v>8</v>
      </c>
      <c r="X13" s="215">
        <v>8</v>
      </c>
      <c r="Y13" s="215">
        <v>8</v>
      </c>
      <c r="Z13" s="215"/>
      <c r="AA13" s="215"/>
      <c r="AB13" s="215">
        <v>8</v>
      </c>
      <c r="AC13" s="216">
        <v>8</v>
      </c>
      <c r="AD13" s="214">
        <v>8</v>
      </c>
      <c r="AE13" s="215">
        <v>8</v>
      </c>
      <c r="AF13" s="215">
        <v>8</v>
      </c>
      <c r="AG13" s="215"/>
      <c r="AH13" s="215"/>
      <c r="AI13" s="215">
        <v>8</v>
      </c>
      <c r="AJ13" s="216">
        <v>8</v>
      </c>
      <c r="AK13" s="214">
        <v>8</v>
      </c>
      <c r="AL13" s="215">
        <v>8</v>
      </c>
      <c r="AM13" s="215">
        <v>8</v>
      </c>
      <c r="AN13" s="215"/>
      <c r="AO13" s="215"/>
      <c r="AP13" s="215">
        <v>8</v>
      </c>
      <c r="AQ13" s="216">
        <v>8</v>
      </c>
      <c r="AR13" s="214"/>
      <c r="AS13" s="215"/>
      <c r="AT13" s="216"/>
      <c r="AU13" s="697">
        <f>IF($AZ$3="４週",SUM(P13:AQ13),IF($AZ$3="暦月",SUM(P13:AT13),""))</f>
        <v>160</v>
      </c>
      <c r="AV13" s="698"/>
      <c r="AW13" s="699">
        <f t="shared" ref="AW13:AW30" si="1">IF($AZ$3="４週",AU13/4,IF($AZ$3="暦月",AU13/($AZ$6/7),""))</f>
        <v>40</v>
      </c>
      <c r="AX13" s="700"/>
      <c r="AY13" s="667"/>
      <c r="AZ13" s="668"/>
      <c r="BA13" s="668"/>
      <c r="BB13" s="668"/>
      <c r="BC13" s="668"/>
      <c r="BD13" s="669"/>
    </row>
    <row r="14" spans="1:57" ht="40" customHeight="1">
      <c r="A14" s="202"/>
      <c r="B14" s="217">
        <f t="shared" ref="B14:B30" si="2">B13+1</f>
        <v>2</v>
      </c>
      <c r="C14" s="670" t="s">
        <v>421</v>
      </c>
      <c r="D14" s="671"/>
      <c r="E14" s="672" t="s">
        <v>417</v>
      </c>
      <c r="F14" s="673"/>
      <c r="G14" s="674" t="s">
        <v>418</v>
      </c>
      <c r="H14" s="675"/>
      <c r="I14" s="675"/>
      <c r="J14" s="675"/>
      <c r="K14" s="676"/>
      <c r="L14" s="677" t="s">
        <v>594</v>
      </c>
      <c r="M14" s="678"/>
      <c r="N14" s="678"/>
      <c r="O14" s="679"/>
      <c r="P14" s="218">
        <v>8</v>
      </c>
      <c r="Q14" s="219">
        <v>8</v>
      </c>
      <c r="R14" s="219"/>
      <c r="S14" s="219">
        <v>8</v>
      </c>
      <c r="T14" s="219">
        <v>8</v>
      </c>
      <c r="U14" s="219">
        <v>8</v>
      </c>
      <c r="V14" s="220"/>
      <c r="W14" s="218">
        <v>8</v>
      </c>
      <c r="X14" s="219">
        <v>8</v>
      </c>
      <c r="Y14" s="219"/>
      <c r="Z14" s="219">
        <v>8</v>
      </c>
      <c r="AA14" s="219">
        <v>8</v>
      </c>
      <c r="AB14" s="219">
        <v>8</v>
      </c>
      <c r="AC14" s="220"/>
      <c r="AD14" s="218">
        <v>8</v>
      </c>
      <c r="AE14" s="219">
        <v>8</v>
      </c>
      <c r="AF14" s="219"/>
      <c r="AG14" s="219">
        <v>8</v>
      </c>
      <c r="AH14" s="219">
        <v>8</v>
      </c>
      <c r="AI14" s="219">
        <v>8</v>
      </c>
      <c r="AJ14" s="220"/>
      <c r="AK14" s="218">
        <v>8</v>
      </c>
      <c r="AL14" s="219">
        <v>8</v>
      </c>
      <c r="AM14" s="219"/>
      <c r="AN14" s="219">
        <v>8</v>
      </c>
      <c r="AO14" s="219">
        <v>8</v>
      </c>
      <c r="AP14" s="219">
        <v>8</v>
      </c>
      <c r="AQ14" s="220"/>
      <c r="AR14" s="218"/>
      <c r="AS14" s="219"/>
      <c r="AT14" s="220"/>
      <c r="AU14" s="680">
        <f>IF($AZ$3="４週",SUM(P14:AQ14),IF($AZ$3="暦月",SUM(P14:AT14),""))</f>
        <v>160</v>
      </c>
      <c r="AV14" s="681"/>
      <c r="AW14" s="682">
        <f t="shared" si="1"/>
        <v>40</v>
      </c>
      <c r="AX14" s="683"/>
      <c r="AY14" s="684"/>
      <c r="AZ14" s="685"/>
      <c r="BA14" s="685"/>
      <c r="BB14" s="685"/>
      <c r="BC14" s="685"/>
      <c r="BD14" s="686"/>
    </row>
    <row r="15" spans="1:57" ht="40" customHeight="1">
      <c r="A15" s="202"/>
      <c r="B15" s="217">
        <f t="shared" si="2"/>
        <v>3</v>
      </c>
      <c r="C15" s="670" t="s">
        <v>416</v>
      </c>
      <c r="D15" s="671"/>
      <c r="E15" s="672" t="s">
        <v>417</v>
      </c>
      <c r="F15" s="673"/>
      <c r="G15" s="674" t="s">
        <v>499</v>
      </c>
      <c r="H15" s="675"/>
      <c r="I15" s="675"/>
      <c r="J15" s="675"/>
      <c r="K15" s="676"/>
      <c r="L15" s="677" t="s">
        <v>420</v>
      </c>
      <c r="M15" s="678"/>
      <c r="N15" s="678"/>
      <c r="O15" s="679"/>
      <c r="P15" s="218"/>
      <c r="Q15" s="219">
        <v>8</v>
      </c>
      <c r="R15" s="219">
        <v>8</v>
      </c>
      <c r="S15" s="219"/>
      <c r="T15" s="219">
        <v>8</v>
      </c>
      <c r="U15" s="219">
        <v>8</v>
      </c>
      <c r="V15" s="220">
        <v>8</v>
      </c>
      <c r="W15" s="218"/>
      <c r="X15" s="219">
        <v>8</v>
      </c>
      <c r="Y15" s="219">
        <v>8</v>
      </c>
      <c r="Z15" s="219"/>
      <c r="AA15" s="219">
        <v>8</v>
      </c>
      <c r="AB15" s="219">
        <v>8</v>
      </c>
      <c r="AC15" s="220">
        <v>8</v>
      </c>
      <c r="AD15" s="218"/>
      <c r="AE15" s="219">
        <v>8</v>
      </c>
      <c r="AF15" s="219">
        <v>8</v>
      </c>
      <c r="AG15" s="219"/>
      <c r="AH15" s="219">
        <v>8</v>
      </c>
      <c r="AI15" s="219">
        <v>8</v>
      </c>
      <c r="AJ15" s="220">
        <v>8</v>
      </c>
      <c r="AK15" s="218"/>
      <c r="AL15" s="219">
        <v>8</v>
      </c>
      <c r="AM15" s="219">
        <v>8</v>
      </c>
      <c r="AN15" s="219"/>
      <c r="AO15" s="219">
        <v>8</v>
      </c>
      <c r="AP15" s="219">
        <v>8</v>
      </c>
      <c r="AQ15" s="220">
        <v>8</v>
      </c>
      <c r="AR15" s="218"/>
      <c r="AS15" s="219"/>
      <c r="AT15" s="220"/>
      <c r="AU15" s="680">
        <f>IF($AZ$3="４週",SUM(P15:AQ15),IF($AZ$3="暦月",SUM(P15:AT15),""))</f>
        <v>160</v>
      </c>
      <c r="AV15" s="681"/>
      <c r="AW15" s="682">
        <f t="shared" si="1"/>
        <v>40</v>
      </c>
      <c r="AX15" s="683"/>
      <c r="AY15" s="684"/>
      <c r="AZ15" s="685"/>
      <c r="BA15" s="685"/>
      <c r="BB15" s="685"/>
      <c r="BC15" s="685"/>
      <c r="BD15" s="686"/>
    </row>
    <row r="16" spans="1:57" ht="40" customHeight="1">
      <c r="A16" s="202"/>
      <c r="B16" s="217">
        <f t="shared" si="2"/>
        <v>4</v>
      </c>
      <c r="C16" s="670" t="s">
        <v>421</v>
      </c>
      <c r="D16" s="671"/>
      <c r="E16" s="672" t="s">
        <v>419</v>
      </c>
      <c r="F16" s="673"/>
      <c r="G16" s="674" t="s">
        <v>422</v>
      </c>
      <c r="H16" s="675"/>
      <c r="I16" s="675"/>
      <c r="J16" s="675"/>
      <c r="K16" s="676"/>
      <c r="L16" s="677" t="s">
        <v>423</v>
      </c>
      <c r="M16" s="678"/>
      <c r="N16" s="678"/>
      <c r="O16" s="679"/>
      <c r="P16" s="218">
        <v>4</v>
      </c>
      <c r="Q16" s="219">
        <v>4</v>
      </c>
      <c r="R16" s="219"/>
      <c r="S16" s="219"/>
      <c r="T16" s="219">
        <v>4</v>
      </c>
      <c r="U16" s="219">
        <v>4</v>
      </c>
      <c r="V16" s="220">
        <v>4</v>
      </c>
      <c r="W16" s="218">
        <v>4</v>
      </c>
      <c r="X16" s="219">
        <v>4</v>
      </c>
      <c r="Y16" s="219"/>
      <c r="Z16" s="219"/>
      <c r="AA16" s="219">
        <v>4</v>
      </c>
      <c r="AB16" s="219">
        <v>4</v>
      </c>
      <c r="AC16" s="220">
        <v>4</v>
      </c>
      <c r="AD16" s="218">
        <v>4</v>
      </c>
      <c r="AE16" s="219">
        <v>4</v>
      </c>
      <c r="AF16" s="219"/>
      <c r="AG16" s="219"/>
      <c r="AH16" s="219">
        <v>4</v>
      </c>
      <c r="AI16" s="219">
        <v>4</v>
      </c>
      <c r="AJ16" s="220">
        <v>4</v>
      </c>
      <c r="AK16" s="218">
        <v>4</v>
      </c>
      <c r="AL16" s="219">
        <v>4</v>
      </c>
      <c r="AM16" s="219"/>
      <c r="AN16" s="219"/>
      <c r="AO16" s="219">
        <v>4</v>
      </c>
      <c r="AP16" s="219">
        <v>4</v>
      </c>
      <c r="AQ16" s="220">
        <v>4</v>
      </c>
      <c r="AR16" s="218"/>
      <c r="AS16" s="219"/>
      <c r="AT16" s="220"/>
      <c r="AU16" s="680">
        <f>IF($AZ$3="４週",SUM(P16:AQ16),IF($AZ$3="暦月",SUM(P16:AT16),""))</f>
        <v>80</v>
      </c>
      <c r="AV16" s="681"/>
      <c r="AW16" s="682">
        <f t="shared" si="1"/>
        <v>20</v>
      </c>
      <c r="AX16" s="683"/>
      <c r="AY16" s="684"/>
      <c r="AZ16" s="685"/>
      <c r="BA16" s="685"/>
      <c r="BB16" s="685"/>
      <c r="BC16" s="685"/>
      <c r="BD16" s="686"/>
    </row>
    <row r="17" spans="1:56" ht="40" customHeight="1">
      <c r="A17" s="202"/>
      <c r="B17" s="217">
        <f t="shared" si="2"/>
        <v>5</v>
      </c>
      <c r="C17" s="670" t="s">
        <v>421</v>
      </c>
      <c r="D17" s="671"/>
      <c r="E17" s="672" t="s">
        <v>419</v>
      </c>
      <c r="F17" s="673"/>
      <c r="G17" s="674" t="s">
        <v>422</v>
      </c>
      <c r="H17" s="675"/>
      <c r="I17" s="675"/>
      <c r="J17" s="675"/>
      <c r="K17" s="676"/>
      <c r="L17" s="677" t="s">
        <v>424</v>
      </c>
      <c r="M17" s="678"/>
      <c r="N17" s="678"/>
      <c r="O17" s="679"/>
      <c r="P17" s="218">
        <v>4</v>
      </c>
      <c r="Q17" s="219">
        <v>4</v>
      </c>
      <c r="R17" s="219"/>
      <c r="S17" s="219"/>
      <c r="T17" s="219">
        <v>4</v>
      </c>
      <c r="U17" s="219">
        <v>4</v>
      </c>
      <c r="V17" s="220">
        <v>4</v>
      </c>
      <c r="W17" s="218">
        <v>4</v>
      </c>
      <c r="X17" s="219">
        <v>4</v>
      </c>
      <c r="Y17" s="219"/>
      <c r="Z17" s="219"/>
      <c r="AA17" s="219">
        <v>4</v>
      </c>
      <c r="AB17" s="219">
        <v>4</v>
      </c>
      <c r="AC17" s="220">
        <v>4</v>
      </c>
      <c r="AD17" s="218">
        <v>4</v>
      </c>
      <c r="AE17" s="219">
        <v>4</v>
      </c>
      <c r="AF17" s="219"/>
      <c r="AG17" s="219"/>
      <c r="AH17" s="219">
        <v>4</v>
      </c>
      <c r="AI17" s="219">
        <v>4</v>
      </c>
      <c r="AJ17" s="220">
        <v>4</v>
      </c>
      <c r="AK17" s="218">
        <v>4</v>
      </c>
      <c r="AL17" s="219">
        <v>4</v>
      </c>
      <c r="AM17" s="219"/>
      <c r="AN17" s="219"/>
      <c r="AO17" s="219">
        <v>4</v>
      </c>
      <c r="AP17" s="219">
        <v>4</v>
      </c>
      <c r="AQ17" s="220">
        <v>4</v>
      </c>
      <c r="AR17" s="218"/>
      <c r="AS17" s="219"/>
      <c r="AT17" s="220"/>
      <c r="AU17" s="680">
        <f t="shared" ref="AU17:AU30" si="3">IF($AZ$3="４週",SUM(P17:AQ17),IF($AZ$3="暦月",SUM(P17:AT17),""))</f>
        <v>80</v>
      </c>
      <c r="AV17" s="681"/>
      <c r="AW17" s="682">
        <f t="shared" si="1"/>
        <v>20</v>
      </c>
      <c r="AX17" s="683"/>
      <c r="AY17" s="684"/>
      <c r="AZ17" s="685"/>
      <c r="BA17" s="685"/>
      <c r="BB17" s="685"/>
      <c r="BC17" s="685"/>
      <c r="BD17" s="686"/>
    </row>
    <row r="18" spans="1:56" ht="40" customHeight="1">
      <c r="A18" s="202"/>
      <c r="B18" s="217">
        <f t="shared" si="2"/>
        <v>6</v>
      </c>
      <c r="C18" s="670" t="s">
        <v>421</v>
      </c>
      <c r="D18" s="671"/>
      <c r="E18" s="672" t="s">
        <v>419</v>
      </c>
      <c r="F18" s="673"/>
      <c r="G18" s="674" t="s">
        <v>422</v>
      </c>
      <c r="H18" s="675"/>
      <c r="I18" s="675"/>
      <c r="J18" s="675"/>
      <c r="K18" s="676"/>
      <c r="L18" s="677" t="s">
        <v>595</v>
      </c>
      <c r="M18" s="678"/>
      <c r="N18" s="678"/>
      <c r="O18" s="679"/>
      <c r="P18" s="218"/>
      <c r="Q18" s="219">
        <v>4</v>
      </c>
      <c r="R18" s="219">
        <v>4</v>
      </c>
      <c r="S18" s="219">
        <v>4</v>
      </c>
      <c r="T18" s="219">
        <v>4</v>
      </c>
      <c r="U18" s="219"/>
      <c r="V18" s="220">
        <v>4</v>
      </c>
      <c r="W18" s="218"/>
      <c r="X18" s="219">
        <v>4</v>
      </c>
      <c r="Y18" s="219">
        <v>4</v>
      </c>
      <c r="Z18" s="219">
        <v>4</v>
      </c>
      <c r="AA18" s="219">
        <v>4</v>
      </c>
      <c r="AB18" s="219"/>
      <c r="AC18" s="220">
        <v>4</v>
      </c>
      <c r="AD18" s="218"/>
      <c r="AE18" s="219">
        <v>4</v>
      </c>
      <c r="AF18" s="219">
        <v>4</v>
      </c>
      <c r="AG18" s="219">
        <v>4</v>
      </c>
      <c r="AH18" s="219">
        <v>4</v>
      </c>
      <c r="AI18" s="219"/>
      <c r="AJ18" s="220">
        <v>4</v>
      </c>
      <c r="AK18" s="218"/>
      <c r="AL18" s="219">
        <v>4</v>
      </c>
      <c r="AM18" s="219">
        <v>4</v>
      </c>
      <c r="AN18" s="219">
        <v>4</v>
      </c>
      <c r="AO18" s="219">
        <v>4</v>
      </c>
      <c r="AP18" s="219"/>
      <c r="AQ18" s="220">
        <v>4</v>
      </c>
      <c r="AR18" s="218"/>
      <c r="AS18" s="219"/>
      <c r="AT18" s="220"/>
      <c r="AU18" s="680">
        <f t="shared" si="3"/>
        <v>80</v>
      </c>
      <c r="AV18" s="681"/>
      <c r="AW18" s="682">
        <f t="shared" si="1"/>
        <v>20</v>
      </c>
      <c r="AX18" s="683"/>
      <c r="AY18" s="684"/>
      <c r="AZ18" s="685"/>
      <c r="BA18" s="685"/>
      <c r="BB18" s="685"/>
      <c r="BC18" s="685"/>
      <c r="BD18" s="686"/>
    </row>
    <row r="19" spans="1:56" ht="40" customHeight="1">
      <c r="A19" s="202"/>
      <c r="B19" s="217">
        <f t="shared" si="2"/>
        <v>7</v>
      </c>
      <c r="C19" s="670" t="s">
        <v>421</v>
      </c>
      <c r="D19" s="671"/>
      <c r="E19" s="672" t="s">
        <v>419</v>
      </c>
      <c r="F19" s="673"/>
      <c r="G19" s="674" t="s">
        <v>422</v>
      </c>
      <c r="H19" s="675"/>
      <c r="I19" s="675"/>
      <c r="J19" s="675"/>
      <c r="K19" s="676"/>
      <c r="L19" s="677" t="s">
        <v>426</v>
      </c>
      <c r="M19" s="678"/>
      <c r="N19" s="678"/>
      <c r="O19" s="679"/>
      <c r="P19" s="218">
        <v>4</v>
      </c>
      <c r="Q19" s="219"/>
      <c r="R19" s="219">
        <v>4</v>
      </c>
      <c r="S19" s="219">
        <v>4</v>
      </c>
      <c r="T19" s="219"/>
      <c r="U19" s="219">
        <v>4</v>
      </c>
      <c r="V19" s="220">
        <v>4</v>
      </c>
      <c r="W19" s="218">
        <v>4</v>
      </c>
      <c r="X19" s="219"/>
      <c r="Y19" s="219">
        <v>4</v>
      </c>
      <c r="Z19" s="219">
        <v>4</v>
      </c>
      <c r="AA19" s="219"/>
      <c r="AB19" s="219"/>
      <c r="AC19" s="220">
        <v>4</v>
      </c>
      <c r="AD19" s="218">
        <v>4</v>
      </c>
      <c r="AE19" s="219"/>
      <c r="AF19" s="219">
        <v>4</v>
      </c>
      <c r="AG19" s="219">
        <v>4</v>
      </c>
      <c r="AH19" s="219"/>
      <c r="AI19" s="219"/>
      <c r="AJ19" s="220">
        <v>4</v>
      </c>
      <c r="AK19" s="218">
        <v>4</v>
      </c>
      <c r="AL19" s="219"/>
      <c r="AM19" s="219">
        <v>4</v>
      </c>
      <c r="AN19" s="219">
        <v>4</v>
      </c>
      <c r="AO19" s="219"/>
      <c r="AP19" s="219"/>
      <c r="AQ19" s="220">
        <v>4</v>
      </c>
      <c r="AR19" s="218"/>
      <c r="AS19" s="219"/>
      <c r="AT19" s="220"/>
      <c r="AU19" s="680">
        <f>IF($AZ$3="４週",SUM(P19:AQ19),IF($AZ$3="暦月",SUM(P19:AT19),""))</f>
        <v>68</v>
      </c>
      <c r="AV19" s="681"/>
      <c r="AW19" s="682">
        <f t="shared" si="1"/>
        <v>17</v>
      </c>
      <c r="AX19" s="683"/>
      <c r="AY19" s="684"/>
      <c r="AZ19" s="685"/>
      <c r="BA19" s="685"/>
      <c r="BB19" s="685"/>
      <c r="BC19" s="685"/>
      <c r="BD19" s="686"/>
    </row>
    <row r="20" spans="1:56" ht="40" customHeight="1">
      <c r="A20" s="202"/>
      <c r="B20" s="217">
        <f t="shared" si="2"/>
        <v>8</v>
      </c>
      <c r="C20" s="670" t="s">
        <v>421</v>
      </c>
      <c r="D20" s="671"/>
      <c r="E20" s="672" t="s">
        <v>419</v>
      </c>
      <c r="F20" s="673"/>
      <c r="G20" s="674" t="s">
        <v>422</v>
      </c>
      <c r="H20" s="675"/>
      <c r="I20" s="675"/>
      <c r="J20" s="675"/>
      <c r="K20" s="676"/>
      <c r="L20" s="677" t="s">
        <v>427</v>
      </c>
      <c r="M20" s="678"/>
      <c r="N20" s="678"/>
      <c r="O20" s="679"/>
      <c r="P20" s="218">
        <v>4</v>
      </c>
      <c r="Q20" s="219"/>
      <c r="R20" s="219">
        <v>4</v>
      </c>
      <c r="S20" s="219">
        <v>4</v>
      </c>
      <c r="T20" s="219"/>
      <c r="U20" s="219"/>
      <c r="V20" s="220">
        <v>4</v>
      </c>
      <c r="W20" s="218">
        <v>4</v>
      </c>
      <c r="X20" s="219"/>
      <c r="Y20" s="219">
        <v>4</v>
      </c>
      <c r="Z20" s="219">
        <v>4</v>
      </c>
      <c r="AA20" s="219"/>
      <c r="AB20" s="219"/>
      <c r="AC20" s="220">
        <v>4</v>
      </c>
      <c r="AD20" s="218">
        <v>4</v>
      </c>
      <c r="AE20" s="219"/>
      <c r="AF20" s="219">
        <v>4</v>
      </c>
      <c r="AG20" s="219">
        <v>4</v>
      </c>
      <c r="AH20" s="219"/>
      <c r="AI20" s="219"/>
      <c r="AJ20" s="220">
        <v>4</v>
      </c>
      <c r="AK20" s="218">
        <v>4</v>
      </c>
      <c r="AL20" s="219"/>
      <c r="AM20" s="219">
        <v>4</v>
      </c>
      <c r="AN20" s="219">
        <v>4</v>
      </c>
      <c r="AO20" s="219"/>
      <c r="AP20" s="219"/>
      <c r="AQ20" s="220">
        <v>4</v>
      </c>
      <c r="AR20" s="218"/>
      <c r="AS20" s="219"/>
      <c r="AT20" s="220"/>
      <c r="AU20" s="680">
        <f t="shared" si="3"/>
        <v>64</v>
      </c>
      <c r="AV20" s="681"/>
      <c r="AW20" s="682">
        <f t="shared" si="1"/>
        <v>16</v>
      </c>
      <c r="AX20" s="683"/>
      <c r="AY20" s="684"/>
      <c r="AZ20" s="685"/>
      <c r="BA20" s="685"/>
      <c r="BB20" s="685"/>
      <c r="BC20" s="685"/>
      <c r="BD20" s="686"/>
    </row>
    <row r="21" spans="1:56" ht="40" customHeight="1">
      <c r="A21" s="202"/>
      <c r="B21" s="217">
        <f t="shared" si="2"/>
        <v>9</v>
      </c>
      <c r="C21" s="670" t="s">
        <v>421</v>
      </c>
      <c r="D21" s="671"/>
      <c r="E21" s="672" t="s">
        <v>419</v>
      </c>
      <c r="F21" s="673"/>
      <c r="G21" s="674" t="s">
        <v>422</v>
      </c>
      <c r="H21" s="675"/>
      <c r="I21" s="675"/>
      <c r="J21" s="675"/>
      <c r="K21" s="676"/>
      <c r="L21" s="677" t="s">
        <v>596</v>
      </c>
      <c r="M21" s="678"/>
      <c r="N21" s="678"/>
      <c r="O21" s="679"/>
      <c r="P21" s="218">
        <v>4</v>
      </c>
      <c r="Q21" s="219"/>
      <c r="R21" s="219">
        <v>4</v>
      </c>
      <c r="S21" s="219">
        <v>4</v>
      </c>
      <c r="T21" s="219"/>
      <c r="U21" s="219"/>
      <c r="V21" s="220"/>
      <c r="W21" s="218">
        <v>4</v>
      </c>
      <c r="X21" s="219"/>
      <c r="Y21" s="219">
        <v>4</v>
      </c>
      <c r="Z21" s="219">
        <v>4</v>
      </c>
      <c r="AA21" s="219"/>
      <c r="AB21" s="219">
        <v>4</v>
      </c>
      <c r="AC21" s="220"/>
      <c r="AD21" s="218">
        <v>4</v>
      </c>
      <c r="AE21" s="219"/>
      <c r="AF21" s="219">
        <v>4</v>
      </c>
      <c r="AG21" s="219">
        <v>4</v>
      </c>
      <c r="AH21" s="219"/>
      <c r="AI21" s="219">
        <v>4</v>
      </c>
      <c r="AJ21" s="220"/>
      <c r="AK21" s="218">
        <v>4</v>
      </c>
      <c r="AL21" s="219"/>
      <c r="AM21" s="219">
        <v>4</v>
      </c>
      <c r="AN21" s="219">
        <v>4</v>
      </c>
      <c r="AO21" s="219"/>
      <c r="AP21" s="219">
        <v>4</v>
      </c>
      <c r="AQ21" s="220"/>
      <c r="AR21" s="218"/>
      <c r="AS21" s="219"/>
      <c r="AT21" s="220"/>
      <c r="AU21" s="680">
        <f t="shared" si="3"/>
        <v>60</v>
      </c>
      <c r="AV21" s="681"/>
      <c r="AW21" s="682">
        <f t="shared" si="1"/>
        <v>15</v>
      </c>
      <c r="AX21" s="683"/>
      <c r="AY21" s="684"/>
      <c r="AZ21" s="685"/>
      <c r="BA21" s="685"/>
      <c r="BB21" s="685"/>
      <c r="BC21" s="685"/>
      <c r="BD21" s="686"/>
    </row>
    <row r="22" spans="1:56" ht="40" customHeight="1">
      <c r="A22" s="202"/>
      <c r="B22" s="217">
        <f t="shared" si="2"/>
        <v>10</v>
      </c>
      <c r="C22" s="670"/>
      <c r="D22" s="671"/>
      <c r="E22" s="672"/>
      <c r="F22" s="673"/>
      <c r="G22" s="674"/>
      <c r="H22" s="675"/>
      <c r="I22" s="675"/>
      <c r="J22" s="675"/>
      <c r="K22" s="676"/>
      <c r="L22" s="677"/>
      <c r="M22" s="678"/>
      <c r="N22" s="678"/>
      <c r="O22" s="679"/>
      <c r="P22" s="218"/>
      <c r="Q22" s="219"/>
      <c r="R22" s="219"/>
      <c r="S22" s="219"/>
      <c r="T22" s="219"/>
      <c r="U22" s="219"/>
      <c r="V22" s="220"/>
      <c r="W22" s="218"/>
      <c r="X22" s="219"/>
      <c r="Y22" s="219"/>
      <c r="Z22" s="219"/>
      <c r="AA22" s="219"/>
      <c r="AB22" s="219"/>
      <c r="AC22" s="220"/>
      <c r="AD22" s="218"/>
      <c r="AE22" s="219"/>
      <c r="AF22" s="219"/>
      <c r="AG22" s="219"/>
      <c r="AH22" s="219"/>
      <c r="AI22" s="219"/>
      <c r="AJ22" s="220"/>
      <c r="AK22" s="218"/>
      <c r="AL22" s="219"/>
      <c r="AM22" s="219"/>
      <c r="AN22" s="219"/>
      <c r="AO22" s="219"/>
      <c r="AP22" s="219"/>
      <c r="AQ22" s="220"/>
      <c r="AR22" s="218"/>
      <c r="AS22" s="219"/>
      <c r="AT22" s="220"/>
      <c r="AU22" s="680">
        <f t="shared" si="3"/>
        <v>0</v>
      </c>
      <c r="AV22" s="681"/>
      <c r="AW22" s="682">
        <f t="shared" si="1"/>
        <v>0</v>
      </c>
      <c r="AX22" s="683"/>
      <c r="AY22" s="684"/>
      <c r="AZ22" s="685"/>
      <c r="BA22" s="685"/>
      <c r="BB22" s="685"/>
      <c r="BC22" s="685"/>
      <c r="BD22" s="686"/>
    </row>
    <row r="23" spans="1:56" ht="40" customHeight="1">
      <c r="A23" s="202"/>
      <c r="B23" s="217">
        <f t="shared" si="2"/>
        <v>11</v>
      </c>
      <c r="C23" s="670"/>
      <c r="D23" s="671"/>
      <c r="E23" s="672"/>
      <c r="F23" s="673"/>
      <c r="G23" s="674"/>
      <c r="H23" s="675"/>
      <c r="I23" s="675"/>
      <c r="J23" s="675"/>
      <c r="K23" s="676"/>
      <c r="L23" s="677"/>
      <c r="M23" s="678"/>
      <c r="N23" s="678"/>
      <c r="O23" s="679"/>
      <c r="P23" s="218"/>
      <c r="Q23" s="219"/>
      <c r="R23" s="219"/>
      <c r="S23" s="219"/>
      <c r="T23" s="219"/>
      <c r="U23" s="219"/>
      <c r="V23" s="220"/>
      <c r="W23" s="218"/>
      <c r="X23" s="219"/>
      <c r="Y23" s="219"/>
      <c r="Z23" s="219"/>
      <c r="AA23" s="219"/>
      <c r="AB23" s="219"/>
      <c r="AC23" s="220"/>
      <c r="AD23" s="218"/>
      <c r="AE23" s="219"/>
      <c r="AF23" s="219"/>
      <c r="AG23" s="219"/>
      <c r="AH23" s="219"/>
      <c r="AI23" s="219"/>
      <c r="AJ23" s="220"/>
      <c r="AK23" s="218"/>
      <c r="AL23" s="219"/>
      <c r="AM23" s="219"/>
      <c r="AN23" s="219"/>
      <c r="AO23" s="219"/>
      <c r="AP23" s="219"/>
      <c r="AQ23" s="220"/>
      <c r="AR23" s="218"/>
      <c r="AS23" s="219"/>
      <c r="AT23" s="220"/>
      <c r="AU23" s="680">
        <f t="shared" si="3"/>
        <v>0</v>
      </c>
      <c r="AV23" s="681"/>
      <c r="AW23" s="682">
        <f t="shared" si="1"/>
        <v>0</v>
      </c>
      <c r="AX23" s="683"/>
      <c r="AY23" s="684"/>
      <c r="AZ23" s="685"/>
      <c r="BA23" s="685"/>
      <c r="BB23" s="685"/>
      <c r="BC23" s="685"/>
      <c r="BD23" s="686"/>
    </row>
    <row r="24" spans="1:56" ht="40" customHeight="1">
      <c r="A24" s="202"/>
      <c r="B24" s="217">
        <f t="shared" si="2"/>
        <v>12</v>
      </c>
      <c r="C24" s="670"/>
      <c r="D24" s="671"/>
      <c r="E24" s="672"/>
      <c r="F24" s="673"/>
      <c r="G24" s="674"/>
      <c r="H24" s="675"/>
      <c r="I24" s="675"/>
      <c r="J24" s="675"/>
      <c r="K24" s="676"/>
      <c r="L24" s="677"/>
      <c r="M24" s="678"/>
      <c r="N24" s="678"/>
      <c r="O24" s="679"/>
      <c r="P24" s="218"/>
      <c r="Q24" s="219"/>
      <c r="R24" s="219"/>
      <c r="S24" s="219"/>
      <c r="T24" s="219"/>
      <c r="U24" s="219"/>
      <c r="V24" s="220"/>
      <c r="W24" s="218"/>
      <c r="X24" s="219"/>
      <c r="Y24" s="219"/>
      <c r="Z24" s="219"/>
      <c r="AA24" s="219"/>
      <c r="AB24" s="219"/>
      <c r="AC24" s="220"/>
      <c r="AD24" s="218"/>
      <c r="AE24" s="219"/>
      <c r="AF24" s="219"/>
      <c r="AG24" s="219"/>
      <c r="AH24" s="219"/>
      <c r="AI24" s="219"/>
      <c r="AJ24" s="220"/>
      <c r="AK24" s="218"/>
      <c r="AL24" s="219"/>
      <c r="AM24" s="219"/>
      <c r="AN24" s="219"/>
      <c r="AO24" s="219"/>
      <c r="AP24" s="219"/>
      <c r="AQ24" s="220"/>
      <c r="AR24" s="218"/>
      <c r="AS24" s="219"/>
      <c r="AT24" s="220"/>
      <c r="AU24" s="680">
        <f t="shared" si="3"/>
        <v>0</v>
      </c>
      <c r="AV24" s="681"/>
      <c r="AW24" s="682">
        <f t="shared" si="1"/>
        <v>0</v>
      </c>
      <c r="AX24" s="683"/>
      <c r="AY24" s="684"/>
      <c r="AZ24" s="685"/>
      <c r="BA24" s="685"/>
      <c r="BB24" s="685"/>
      <c r="BC24" s="685"/>
      <c r="BD24" s="686"/>
    </row>
    <row r="25" spans="1:56" ht="40" customHeight="1">
      <c r="A25" s="202"/>
      <c r="B25" s="217">
        <f t="shared" si="2"/>
        <v>13</v>
      </c>
      <c r="C25" s="670"/>
      <c r="D25" s="671"/>
      <c r="E25" s="672"/>
      <c r="F25" s="673"/>
      <c r="G25" s="674"/>
      <c r="H25" s="675"/>
      <c r="I25" s="675"/>
      <c r="J25" s="675"/>
      <c r="K25" s="676"/>
      <c r="L25" s="677"/>
      <c r="M25" s="678"/>
      <c r="N25" s="678"/>
      <c r="O25" s="679"/>
      <c r="P25" s="218"/>
      <c r="Q25" s="219"/>
      <c r="R25" s="219"/>
      <c r="S25" s="219"/>
      <c r="T25" s="219"/>
      <c r="U25" s="219"/>
      <c r="V25" s="220"/>
      <c r="W25" s="218"/>
      <c r="X25" s="219"/>
      <c r="Y25" s="219"/>
      <c r="Z25" s="219"/>
      <c r="AA25" s="219"/>
      <c r="AB25" s="219"/>
      <c r="AC25" s="220"/>
      <c r="AD25" s="218"/>
      <c r="AE25" s="219"/>
      <c r="AF25" s="219"/>
      <c r="AG25" s="219"/>
      <c r="AH25" s="219"/>
      <c r="AI25" s="219"/>
      <c r="AJ25" s="220"/>
      <c r="AK25" s="218"/>
      <c r="AL25" s="219"/>
      <c r="AM25" s="219"/>
      <c r="AN25" s="219"/>
      <c r="AO25" s="219"/>
      <c r="AP25" s="219"/>
      <c r="AQ25" s="220"/>
      <c r="AR25" s="218"/>
      <c r="AS25" s="219"/>
      <c r="AT25" s="220"/>
      <c r="AU25" s="680">
        <f t="shared" si="3"/>
        <v>0</v>
      </c>
      <c r="AV25" s="681"/>
      <c r="AW25" s="682">
        <f t="shared" si="1"/>
        <v>0</v>
      </c>
      <c r="AX25" s="683"/>
      <c r="AY25" s="684"/>
      <c r="AZ25" s="685"/>
      <c r="BA25" s="685"/>
      <c r="BB25" s="685"/>
      <c r="BC25" s="685"/>
      <c r="BD25" s="686"/>
    </row>
    <row r="26" spans="1:56" ht="40" customHeight="1">
      <c r="A26" s="202"/>
      <c r="B26" s="217">
        <f t="shared" si="2"/>
        <v>14</v>
      </c>
      <c r="C26" s="670"/>
      <c r="D26" s="671"/>
      <c r="E26" s="672"/>
      <c r="F26" s="673"/>
      <c r="G26" s="674"/>
      <c r="H26" s="675"/>
      <c r="I26" s="675"/>
      <c r="J26" s="675"/>
      <c r="K26" s="676"/>
      <c r="L26" s="677"/>
      <c r="M26" s="678"/>
      <c r="N26" s="678"/>
      <c r="O26" s="679"/>
      <c r="P26" s="218"/>
      <c r="Q26" s="219"/>
      <c r="R26" s="219"/>
      <c r="S26" s="219"/>
      <c r="T26" s="219"/>
      <c r="U26" s="219"/>
      <c r="V26" s="220"/>
      <c r="W26" s="218"/>
      <c r="X26" s="219"/>
      <c r="Y26" s="219"/>
      <c r="Z26" s="219"/>
      <c r="AA26" s="219"/>
      <c r="AB26" s="219"/>
      <c r="AC26" s="220"/>
      <c r="AD26" s="218"/>
      <c r="AE26" s="219"/>
      <c r="AF26" s="219"/>
      <c r="AG26" s="219"/>
      <c r="AH26" s="219"/>
      <c r="AI26" s="219"/>
      <c r="AJ26" s="220"/>
      <c r="AK26" s="218"/>
      <c r="AL26" s="219"/>
      <c r="AM26" s="219"/>
      <c r="AN26" s="219"/>
      <c r="AO26" s="219"/>
      <c r="AP26" s="219"/>
      <c r="AQ26" s="220"/>
      <c r="AR26" s="218"/>
      <c r="AS26" s="219"/>
      <c r="AT26" s="220"/>
      <c r="AU26" s="680">
        <f t="shared" si="3"/>
        <v>0</v>
      </c>
      <c r="AV26" s="681"/>
      <c r="AW26" s="682">
        <f t="shared" si="1"/>
        <v>0</v>
      </c>
      <c r="AX26" s="683"/>
      <c r="AY26" s="684"/>
      <c r="AZ26" s="685"/>
      <c r="BA26" s="685"/>
      <c r="BB26" s="685"/>
      <c r="BC26" s="685"/>
      <c r="BD26" s="686"/>
    </row>
    <row r="27" spans="1:56" ht="40" customHeight="1">
      <c r="A27" s="202"/>
      <c r="B27" s="217">
        <f t="shared" si="2"/>
        <v>15</v>
      </c>
      <c r="C27" s="670"/>
      <c r="D27" s="671"/>
      <c r="E27" s="672"/>
      <c r="F27" s="673"/>
      <c r="G27" s="674"/>
      <c r="H27" s="675"/>
      <c r="I27" s="675"/>
      <c r="J27" s="675"/>
      <c r="K27" s="676"/>
      <c r="L27" s="677"/>
      <c r="M27" s="678"/>
      <c r="N27" s="678"/>
      <c r="O27" s="679"/>
      <c r="P27" s="218"/>
      <c r="Q27" s="219"/>
      <c r="R27" s="219"/>
      <c r="S27" s="219"/>
      <c r="T27" s="219"/>
      <c r="U27" s="219"/>
      <c r="V27" s="220"/>
      <c r="W27" s="218"/>
      <c r="X27" s="219"/>
      <c r="Y27" s="219"/>
      <c r="Z27" s="219"/>
      <c r="AA27" s="219"/>
      <c r="AB27" s="219"/>
      <c r="AC27" s="220"/>
      <c r="AD27" s="218"/>
      <c r="AE27" s="219"/>
      <c r="AF27" s="219"/>
      <c r="AG27" s="219"/>
      <c r="AH27" s="219"/>
      <c r="AI27" s="219"/>
      <c r="AJ27" s="220"/>
      <c r="AK27" s="218"/>
      <c r="AL27" s="219"/>
      <c r="AM27" s="219"/>
      <c r="AN27" s="219"/>
      <c r="AO27" s="219"/>
      <c r="AP27" s="219"/>
      <c r="AQ27" s="220"/>
      <c r="AR27" s="218"/>
      <c r="AS27" s="219"/>
      <c r="AT27" s="220"/>
      <c r="AU27" s="680">
        <f t="shared" si="3"/>
        <v>0</v>
      </c>
      <c r="AV27" s="681"/>
      <c r="AW27" s="682">
        <f t="shared" si="1"/>
        <v>0</v>
      </c>
      <c r="AX27" s="683"/>
      <c r="AY27" s="684"/>
      <c r="AZ27" s="685"/>
      <c r="BA27" s="685"/>
      <c r="BB27" s="685"/>
      <c r="BC27" s="685"/>
      <c r="BD27" s="686"/>
    </row>
    <row r="28" spans="1:56" ht="40" customHeight="1">
      <c r="A28" s="202"/>
      <c r="B28" s="217">
        <f t="shared" si="2"/>
        <v>16</v>
      </c>
      <c r="C28" s="670"/>
      <c r="D28" s="671"/>
      <c r="E28" s="672"/>
      <c r="F28" s="673"/>
      <c r="G28" s="674"/>
      <c r="H28" s="675"/>
      <c r="I28" s="675"/>
      <c r="J28" s="675"/>
      <c r="K28" s="676"/>
      <c r="L28" s="677"/>
      <c r="M28" s="678"/>
      <c r="N28" s="678"/>
      <c r="O28" s="679"/>
      <c r="P28" s="218"/>
      <c r="Q28" s="219"/>
      <c r="R28" s="219"/>
      <c r="S28" s="219"/>
      <c r="T28" s="219"/>
      <c r="U28" s="219"/>
      <c r="V28" s="220"/>
      <c r="W28" s="218"/>
      <c r="X28" s="219"/>
      <c r="Y28" s="219"/>
      <c r="Z28" s="219"/>
      <c r="AA28" s="219"/>
      <c r="AB28" s="219"/>
      <c r="AC28" s="220"/>
      <c r="AD28" s="218"/>
      <c r="AE28" s="219"/>
      <c r="AF28" s="219"/>
      <c r="AG28" s="219"/>
      <c r="AH28" s="219"/>
      <c r="AI28" s="219"/>
      <c r="AJ28" s="220"/>
      <c r="AK28" s="218"/>
      <c r="AL28" s="219"/>
      <c r="AM28" s="219"/>
      <c r="AN28" s="219"/>
      <c r="AO28" s="219"/>
      <c r="AP28" s="219"/>
      <c r="AQ28" s="220"/>
      <c r="AR28" s="218"/>
      <c r="AS28" s="219"/>
      <c r="AT28" s="220"/>
      <c r="AU28" s="680">
        <f t="shared" si="3"/>
        <v>0</v>
      </c>
      <c r="AV28" s="681"/>
      <c r="AW28" s="682">
        <f t="shared" si="1"/>
        <v>0</v>
      </c>
      <c r="AX28" s="683"/>
      <c r="AY28" s="684"/>
      <c r="AZ28" s="685"/>
      <c r="BA28" s="685"/>
      <c r="BB28" s="685"/>
      <c r="BC28" s="685"/>
      <c r="BD28" s="686"/>
    </row>
    <row r="29" spans="1:56" ht="40" customHeight="1">
      <c r="A29" s="202"/>
      <c r="B29" s="217">
        <f t="shared" si="2"/>
        <v>17</v>
      </c>
      <c r="C29" s="670"/>
      <c r="D29" s="671"/>
      <c r="E29" s="672"/>
      <c r="F29" s="673"/>
      <c r="G29" s="674"/>
      <c r="H29" s="675"/>
      <c r="I29" s="675"/>
      <c r="J29" s="675"/>
      <c r="K29" s="676"/>
      <c r="L29" s="677"/>
      <c r="M29" s="678"/>
      <c r="N29" s="678"/>
      <c r="O29" s="679"/>
      <c r="P29" s="218"/>
      <c r="Q29" s="219"/>
      <c r="R29" s="219"/>
      <c r="S29" s="219"/>
      <c r="T29" s="219"/>
      <c r="U29" s="219"/>
      <c r="V29" s="220"/>
      <c r="W29" s="218"/>
      <c r="X29" s="219"/>
      <c r="Y29" s="219"/>
      <c r="Z29" s="219"/>
      <c r="AA29" s="219"/>
      <c r="AB29" s="219"/>
      <c r="AC29" s="220"/>
      <c r="AD29" s="218"/>
      <c r="AE29" s="219"/>
      <c r="AF29" s="219"/>
      <c r="AG29" s="219"/>
      <c r="AH29" s="219"/>
      <c r="AI29" s="219"/>
      <c r="AJ29" s="220"/>
      <c r="AK29" s="218"/>
      <c r="AL29" s="219"/>
      <c r="AM29" s="219"/>
      <c r="AN29" s="219"/>
      <c r="AO29" s="219"/>
      <c r="AP29" s="219"/>
      <c r="AQ29" s="220"/>
      <c r="AR29" s="218"/>
      <c r="AS29" s="219"/>
      <c r="AT29" s="220"/>
      <c r="AU29" s="680">
        <f t="shared" si="3"/>
        <v>0</v>
      </c>
      <c r="AV29" s="681"/>
      <c r="AW29" s="682">
        <f t="shared" si="1"/>
        <v>0</v>
      </c>
      <c r="AX29" s="683"/>
      <c r="AY29" s="684"/>
      <c r="AZ29" s="685"/>
      <c r="BA29" s="685"/>
      <c r="BB29" s="685"/>
      <c r="BC29" s="685"/>
      <c r="BD29" s="686"/>
    </row>
    <row r="30" spans="1:56" ht="40" customHeight="1" thickBot="1">
      <c r="A30" s="202"/>
      <c r="B30" s="221">
        <f t="shared" si="2"/>
        <v>18</v>
      </c>
      <c r="C30" s="701"/>
      <c r="D30" s="702"/>
      <c r="E30" s="703"/>
      <c r="F30" s="704"/>
      <c r="G30" s="705"/>
      <c r="H30" s="706"/>
      <c r="I30" s="706"/>
      <c r="J30" s="706"/>
      <c r="K30" s="707"/>
      <c r="L30" s="708"/>
      <c r="M30" s="709"/>
      <c r="N30" s="709"/>
      <c r="O30" s="710"/>
      <c r="P30" s="222"/>
      <c r="Q30" s="223"/>
      <c r="R30" s="223"/>
      <c r="S30" s="223"/>
      <c r="T30" s="223"/>
      <c r="U30" s="223"/>
      <c r="V30" s="224"/>
      <c r="W30" s="222"/>
      <c r="X30" s="223"/>
      <c r="Y30" s="223"/>
      <c r="Z30" s="223"/>
      <c r="AA30" s="223"/>
      <c r="AB30" s="223"/>
      <c r="AC30" s="224"/>
      <c r="AD30" s="222"/>
      <c r="AE30" s="223"/>
      <c r="AF30" s="223"/>
      <c r="AG30" s="223"/>
      <c r="AH30" s="223"/>
      <c r="AI30" s="223"/>
      <c r="AJ30" s="224"/>
      <c r="AK30" s="222"/>
      <c r="AL30" s="223"/>
      <c r="AM30" s="223"/>
      <c r="AN30" s="223"/>
      <c r="AO30" s="223"/>
      <c r="AP30" s="223"/>
      <c r="AQ30" s="224"/>
      <c r="AR30" s="222"/>
      <c r="AS30" s="223"/>
      <c r="AT30" s="224"/>
      <c r="AU30" s="711">
        <f t="shared" si="3"/>
        <v>0</v>
      </c>
      <c r="AV30" s="712"/>
      <c r="AW30" s="713">
        <f t="shared" si="1"/>
        <v>0</v>
      </c>
      <c r="AX30" s="714"/>
      <c r="AY30" s="715"/>
      <c r="AZ30" s="716"/>
      <c r="BA30" s="716"/>
      <c r="BB30" s="716"/>
      <c r="BC30" s="716"/>
      <c r="BD30" s="717"/>
    </row>
    <row r="31" spans="1:56" ht="20.25" customHeight="1">
      <c r="A31" s="202"/>
      <c r="B31" s="202"/>
      <c r="C31" s="225"/>
      <c r="D31" s="226"/>
      <c r="E31" s="227"/>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3"/>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row>
    <row r="32" spans="1:56" ht="20.25" customHeight="1">
      <c r="A32" s="202"/>
      <c r="B32" s="202"/>
      <c r="C32" s="194" t="s">
        <v>428</v>
      </c>
      <c r="D32" s="226"/>
      <c r="E32" s="227"/>
      <c r="F32" s="202"/>
      <c r="G32" s="202"/>
      <c r="H32" s="202"/>
      <c r="I32" s="202"/>
      <c r="J32" s="202"/>
      <c r="K32" s="202"/>
      <c r="L32" s="202"/>
      <c r="M32" s="202"/>
      <c r="N32" s="202"/>
      <c r="O32" s="202"/>
      <c r="P32" s="202"/>
      <c r="Q32" s="194" t="s">
        <v>597</v>
      </c>
      <c r="R32" s="194"/>
      <c r="S32" s="194"/>
      <c r="T32" s="194"/>
      <c r="U32" s="194"/>
      <c r="V32" s="194"/>
      <c r="W32" s="194"/>
      <c r="X32" s="194"/>
      <c r="Y32" s="194"/>
      <c r="Z32" s="194"/>
      <c r="AA32" s="200"/>
      <c r="AB32" s="194"/>
      <c r="AC32" s="194"/>
      <c r="AD32" s="194"/>
      <c r="AE32" s="194"/>
      <c r="AF32" s="194"/>
      <c r="AG32" s="194"/>
      <c r="AH32" s="194"/>
      <c r="AI32" s="194" t="s">
        <v>429</v>
      </c>
      <c r="AJ32" s="194"/>
      <c r="AK32" s="194"/>
      <c r="AL32" s="194"/>
      <c r="AM32" s="194"/>
      <c r="AN32" s="194"/>
      <c r="AO32" s="228"/>
      <c r="AP32" s="228"/>
      <c r="AQ32" s="228"/>
      <c r="AR32" s="228"/>
      <c r="AS32" s="229"/>
      <c r="AT32" s="228"/>
      <c r="AU32" s="228"/>
      <c r="AV32" s="228"/>
      <c r="AW32" s="228"/>
      <c r="AX32" s="202"/>
      <c r="AY32" s="202"/>
      <c r="AZ32" s="202"/>
      <c r="BA32" s="202"/>
      <c r="BB32" s="202"/>
      <c r="BC32" s="202"/>
      <c r="BD32" s="202"/>
    </row>
    <row r="33" spans="1:56" ht="20.25" customHeight="1">
      <c r="A33" s="202"/>
      <c r="B33" s="202"/>
      <c r="C33" s="194" t="s">
        <v>430</v>
      </c>
      <c r="D33" s="226"/>
      <c r="E33" s="227"/>
      <c r="F33" s="202"/>
      <c r="G33" s="202"/>
      <c r="H33" s="202"/>
      <c r="I33" s="202"/>
      <c r="J33" s="202"/>
      <c r="K33" s="202"/>
      <c r="L33" s="787" t="s">
        <v>431</v>
      </c>
      <c r="M33" s="787"/>
      <c r="N33" s="202"/>
      <c r="O33" s="202"/>
      <c r="P33" s="202"/>
      <c r="Q33" s="194"/>
      <c r="R33" s="735" t="s">
        <v>432</v>
      </c>
      <c r="S33" s="735"/>
      <c r="T33" s="735" t="s">
        <v>433</v>
      </c>
      <c r="U33" s="735"/>
      <c r="V33" s="735"/>
      <c r="W33" s="735"/>
      <c r="X33" s="194"/>
      <c r="Y33" s="736" t="s">
        <v>434</v>
      </c>
      <c r="Z33" s="736"/>
      <c r="AA33" s="736"/>
      <c r="AB33" s="736"/>
      <c r="AC33" s="194"/>
      <c r="AD33" s="194"/>
      <c r="AE33" s="230" t="s">
        <v>435</v>
      </c>
      <c r="AF33" s="230"/>
      <c r="AG33" s="194"/>
      <c r="AH33" s="194"/>
      <c r="AI33" s="719" t="s">
        <v>436</v>
      </c>
      <c r="AJ33" s="720"/>
      <c r="AK33" s="719" t="s">
        <v>437</v>
      </c>
      <c r="AL33" s="737"/>
      <c r="AM33" s="737"/>
      <c r="AN33" s="720"/>
      <c r="AO33" s="228"/>
      <c r="AP33" s="228"/>
      <c r="AQ33" s="228"/>
      <c r="AR33" s="228"/>
      <c r="AS33" s="727"/>
      <c r="AT33" s="727"/>
      <c r="AU33" s="228"/>
      <c r="AV33" s="228"/>
      <c r="AW33" s="228"/>
      <c r="AX33" s="202"/>
      <c r="AY33" s="202"/>
      <c r="AZ33" s="202"/>
      <c r="BA33" s="202"/>
      <c r="BB33" s="202"/>
      <c r="BC33" s="202"/>
      <c r="BD33" s="202"/>
    </row>
    <row r="34" spans="1:56" ht="20.25" customHeight="1">
      <c r="A34" s="202"/>
      <c r="B34" s="202"/>
      <c r="C34" s="780"/>
      <c r="D34" s="780"/>
      <c r="E34" s="780"/>
      <c r="F34" s="781">
        <f>IF(AB2=1,10,IF(AB2=2,11,IF(AB2=3,12,AB2-3)))</f>
        <v>1</v>
      </c>
      <c r="G34" s="781"/>
      <c r="H34" s="781">
        <f>IF(AB2=1,11,IF(AB2=2,12,AB2-2))</f>
        <v>2</v>
      </c>
      <c r="I34" s="781"/>
      <c r="J34" s="781">
        <f>IF(AB2=1,12,AB2-1)</f>
        <v>3</v>
      </c>
      <c r="K34" s="781"/>
      <c r="L34" s="782" t="s">
        <v>438</v>
      </c>
      <c r="M34" s="782"/>
      <c r="N34" s="202"/>
      <c r="O34" s="202"/>
      <c r="P34" s="202"/>
      <c r="Q34" s="194"/>
      <c r="R34" s="733"/>
      <c r="S34" s="733"/>
      <c r="T34" s="733" t="s">
        <v>439</v>
      </c>
      <c r="U34" s="733"/>
      <c r="V34" s="733" t="s">
        <v>440</v>
      </c>
      <c r="W34" s="733"/>
      <c r="X34" s="194"/>
      <c r="Y34" s="733" t="s">
        <v>439</v>
      </c>
      <c r="Z34" s="733"/>
      <c r="AA34" s="733" t="s">
        <v>440</v>
      </c>
      <c r="AB34" s="733"/>
      <c r="AC34" s="194"/>
      <c r="AD34" s="194"/>
      <c r="AE34" s="230" t="s">
        <v>441</v>
      </c>
      <c r="AF34" s="230"/>
      <c r="AG34" s="194"/>
      <c r="AH34" s="194"/>
      <c r="AI34" s="719" t="s">
        <v>598</v>
      </c>
      <c r="AJ34" s="720"/>
      <c r="AK34" s="719" t="s">
        <v>442</v>
      </c>
      <c r="AL34" s="737"/>
      <c r="AM34" s="737"/>
      <c r="AN34" s="720"/>
      <c r="AO34" s="231"/>
      <c r="AP34" s="231"/>
      <c r="AQ34" s="228"/>
      <c r="AR34" s="232"/>
      <c r="AS34" s="738"/>
      <c r="AT34" s="738"/>
      <c r="AU34" s="228"/>
      <c r="AV34" s="228"/>
      <c r="AW34" s="228"/>
      <c r="AX34" s="202"/>
      <c r="AY34" s="202"/>
      <c r="AZ34" s="202"/>
      <c r="BA34" s="202"/>
      <c r="BB34" s="202"/>
      <c r="BC34" s="202"/>
      <c r="BD34" s="202"/>
    </row>
    <row r="35" spans="1:56" ht="20.25" customHeight="1">
      <c r="A35" s="202"/>
      <c r="B35" s="202"/>
      <c r="C35" s="780" t="s">
        <v>443</v>
      </c>
      <c r="D35" s="780"/>
      <c r="E35" s="780"/>
      <c r="F35" s="742">
        <v>30</v>
      </c>
      <c r="G35" s="742"/>
      <c r="H35" s="742">
        <v>31</v>
      </c>
      <c r="I35" s="742"/>
      <c r="J35" s="742">
        <v>31</v>
      </c>
      <c r="K35" s="742"/>
      <c r="L35" s="718">
        <f>SUM(F35:K35)</f>
        <v>92</v>
      </c>
      <c r="M35" s="718"/>
      <c r="N35" s="202"/>
      <c r="O35" s="202"/>
      <c r="P35" s="202"/>
      <c r="Q35" s="194"/>
      <c r="R35" s="719" t="s">
        <v>598</v>
      </c>
      <c r="S35" s="720"/>
      <c r="T35" s="774">
        <f>SUMIFS($AU$13:$AV$30,$C$13:$D$30,"訪問介護員",$E$13:$F$30,"A")+SUMIFS($AU$13:$AV$30,$C$13:$D$30,"サービス提供責任者",$E$13:$F$30,"A")</f>
        <v>320</v>
      </c>
      <c r="U35" s="775"/>
      <c r="V35" s="776">
        <f>SUMIFS($AW$13:$AX$30,$C$13:$D$30,"訪問介護員",$E$13:$F$30,"A")+SUMIFS($AW$13:$AX$30,$C$13:$D$30,"サービス提供責任者",$E$13:$F$30,"A")</f>
        <v>80</v>
      </c>
      <c r="W35" s="777"/>
      <c r="X35" s="233"/>
      <c r="Y35" s="778">
        <v>0</v>
      </c>
      <c r="Z35" s="779"/>
      <c r="AA35" s="778">
        <v>0</v>
      </c>
      <c r="AB35" s="779"/>
      <c r="AC35" s="233"/>
      <c r="AD35" s="233"/>
      <c r="AE35" s="778">
        <v>2</v>
      </c>
      <c r="AF35" s="779"/>
      <c r="AG35" s="194"/>
      <c r="AH35" s="194"/>
      <c r="AI35" s="719" t="s">
        <v>599</v>
      </c>
      <c r="AJ35" s="720"/>
      <c r="AK35" s="719" t="s">
        <v>444</v>
      </c>
      <c r="AL35" s="737"/>
      <c r="AM35" s="737"/>
      <c r="AN35" s="720"/>
      <c r="AO35" s="232"/>
      <c r="AP35" s="228"/>
      <c r="AQ35" s="741"/>
      <c r="AR35" s="741"/>
      <c r="AS35" s="741"/>
      <c r="AT35" s="741"/>
      <c r="AU35" s="228"/>
      <c r="AV35" s="228"/>
      <c r="AW35" s="228"/>
      <c r="AX35" s="202"/>
      <c r="AY35" s="202"/>
      <c r="AZ35" s="202"/>
      <c r="BA35" s="202"/>
      <c r="BB35" s="202"/>
      <c r="BC35" s="202"/>
      <c r="BD35" s="202"/>
    </row>
    <row r="36" spans="1:56" ht="20.25" customHeight="1">
      <c r="A36" s="202"/>
      <c r="B36" s="202"/>
      <c r="C36" s="780" t="s">
        <v>445</v>
      </c>
      <c r="D36" s="780"/>
      <c r="E36" s="780"/>
      <c r="F36" s="742">
        <v>15</v>
      </c>
      <c r="G36" s="742"/>
      <c r="H36" s="742">
        <v>16</v>
      </c>
      <c r="I36" s="742"/>
      <c r="J36" s="742">
        <v>15</v>
      </c>
      <c r="K36" s="742"/>
      <c r="L36" s="718">
        <f>SUM(F36:K36)</f>
        <v>46</v>
      </c>
      <c r="M36" s="718"/>
      <c r="N36" s="202"/>
      <c r="O36" s="202"/>
      <c r="P36" s="202"/>
      <c r="Q36" s="194"/>
      <c r="R36" s="719" t="s">
        <v>600</v>
      </c>
      <c r="S36" s="720"/>
      <c r="T36" s="774">
        <f>SUMIFS($AU$13:$AV$30,$C$13:$D$30,"訪問介護員",$E$13:$F$30,"B")+SUMIFS($AU$13:$AV$30,$C$13:$D$30,"サービス提供責任者",$E$13:$F$30,"B")</f>
        <v>0</v>
      </c>
      <c r="U36" s="775"/>
      <c r="V36" s="776">
        <f>SUMIFS($AW$13:$AX$30,$C$13:$D$30,"訪問介護員",$E$13:$F$30,"B")+SUMIFS($AW$13:$AX$30,$C$13:$D$30,"サービス提供責任者",$E$13:$F$30,"B")</f>
        <v>0</v>
      </c>
      <c r="W36" s="777"/>
      <c r="X36" s="233"/>
      <c r="Y36" s="778">
        <v>0</v>
      </c>
      <c r="Z36" s="779"/>
      <c r="AA36" s="778">
        <v>0</v>
      </c>
      <c r="AB36" s="779"/>
      <c r="AC36" s="233"/>
      <c r="AD36" s="233"/>
      <c r="AE36" s="778">
        <v>0</v>
      </c>
      <c r="AF36" s="779"/>
      <c r="AG36" s="194"/>
      <c r="AH36" s="194"/>
      <c r="AI36" s="719" t="s">
        <v>601</v>
      </c>
      <c r="AJ36" s="720"/>
      <c r="AK36" s="719" t="s">
        <v>446</v>
      </c>
      <c r="AL36" s="737"/>
      <c r="AM36" s="737"/>
      <c r="AN36" s="720"/>
      <c r="AO36" s="232"/>
      <c r="AP36" s="228"/>
      <c r="AQ36" s="743"/>
      <c r="AR36" s="743"/>
      <c r="AS36" s="743"/>
      <c r="AT36" s="743"/>
      <c r="AU36" s="228"/>
      <c r="AV36" s="228"/>
      <c r="AW36" s="228"/>
      <c r="AX36" s="202"/>
      <c r="AY36" s="202"/>
      <c r="AZ36" s="202"/>
      <c r="BA36" s="202"/>
      <c r="BB36" s="202"/>
      <c r="BC36" s="202"/>
      <c r="BD36" s="202"/>
    </row>
    <row r="37" spans="1:56" ht="20.25" customHeight="1">
      <c r="A37" s="202"/>
      <c r="B37" s="202"/>
      <c r="C37" s="780" t="s">
        <v>447</v>
      </c>
      <c r="D37" s="780"/>
      <c r="E37" s="780"/>
      <c r="F37" s="742">
        <v>0.3</v>
      </c>
      <c r="G37" s="742"/>
      <c r="H37" s="742">
        <v>0.4</v>
      </c>
      <c r="I37" s="742"/>
      <c r="J37" s="742">
        <v>0.3</v>
      </c>
      <c r="K37" s="742"/>
      <c r="L37" s="718">
        <f>SUM(F37:K37)</f>
        <v>1</v>
      </c>
      <c r="M37" s="718"/>
      <c r="N37" s="202"/>
      <c r="O37" s="234"/>
      <c r="P37" s="202"/>
      <c r="Q37" s="194"/>
      <c r="R37" s="719" t="s">
        <v>601</v>
      </c>
      <c r="S37" s="720"/>
      <c r="T37" s="774">
        <f>SUMIFS($AU$13:$AV$30,$C$13:$D$30,"訪問介護員",$E$13:$F$30,"C")+SUMIFS($AU$13:$AV$30,$C$13:$D$30,"サービス提供責任者",$E$13:$F$30,"C")</f>
        <v>432</v>
      </c>
      <c r="U37" s="775"/>
      <c r="V37" s="776">
        <f>SUMIFS($AW$13:$AX$30,$C$13:$D$30,"訪問介護員",$E$13:$F$30,"C")+SUMIFS($AW$13:$AX$30,$C$13:$D$30,"サービス提供責任者",$E$13:$F$30,"C")</f>
        <v>108</v>
      </c>
      <c r="W37" s="777"/>
      <c r="X37" s="233"/>
      <c r="Y37" s="778">
        <v>432</v>
      </c>
      <c r="Z37" s="779"/>
      <c r="AA37" s="783">
        <v>108</v>
      </c>
      <c r="AB37" s="784"/>
      <c r="AC37" s="233"/>
      <c r="AD37" s="233"/>
      <c r="AE37" s="774" t="s">
        <v>602</v>
      </c>
      <c r="AF37" s="775"/>
      <c r="AG37" s="194"/>
      <c r="AH37" s="194"/>
      <c r="AI37" s="719" t="s">
        <v>603</v>
      </c>
      <c r="AJ37" s="720"/>
      <c r="AK37" s="719" t="s">
        <v>449</v>
      </c>
      <c r="AL37" s="737"/>
      <c r="AM37" s="737"/>
      <c r="AN37" s="720"/>
      <c r="AO37" s="235"/>
      <c r="AP37" s="228"/>
      <c r="AQ37" s="744"/>
      <c r="AR37" s="744"/>
      <c r="AS37" s="745"/>
      <c r="AT37" s="745"/>
      <c r="AU37" s="228"/>
      <c r="AV37" s="228"/>
      <c r="AW37" s="228"/>
      <c r="AX37" s="202"/>
      <c r="AY37" s="202"/>
      <c r="AZ37" s="202"/>
      <c r="BA37" s="202"/>
      <c r="BB37" s="202"/>
      <c r="BC37" s="202"/>
      <c r="BD37" s="202"/>
    </row>
    <row r="38" spans="1:56" ht="20.25" customHeight="1">
      <c r="A38" s="202"/>
      <c r="B38" s="202"/>
      <c r="C38" s="780" t="s">
        <v>438</v>
      </c>
      <c r="D38" s="780"/>
      <c r="E38" s="780"/>
      <c r="F38" s="718">
        <f>SUM(F35:G37)</f>
        <v>45.3</v>
      </c>
      <c r="G38" s="718"/>
      <c r="H38" s="718">
        <f>SUM(H35:I37)</f>
        <v>47.4</v>
      </c>
      <c r="I38" s="718"/>
      <c r="J38" s="718">
        <f>SUM(J35:K37)</f>
        <v>46.3</v>
      </c>
      <c r="K38" s="718"/>
      <c r="L38" s="718">
        <f>SUM(L35:M37)</f>
        <v>139</v>
      </c>
      <c r="M38" s="718"/>
      <c r="N38" s="788"/>
      <c r="O38" s="789"/>
      <c r="P38" s="202"/>
      <c r="Q38" s="194"/>
      <c r="R38" s="719" t="s">
        <v>604</v>
      </c>
      <c r="S38" s="720"/>
      <c r="T38" s="774">
        <f>SUMIFS($AU$13:$AV$30,$C$13:$D$30,"訪問介護員",$E$13:$F$30,"D")+SUMIFS($AU$13:$AV$30,$C$13:$D$30,"サービス提供責任者",$E$13:$F$30,"D")</f>
        <v>0</v>
      </c>
      <c r="U38" s="775"/>
      <c r="V38" s="776">
        <f>SUMIFS($AW$13:$AX$30,$C$13:$D$30,"訪問介護員",$E$13:$F$30,"D")+SUMIFS($AW$13:$AX$30,$C$13:$D$30,"サービス提供責任者",$E$13:$F$30,"D")</f>
        <v>0</v>
      </c>
      <c r="W38" s="777"/>
      <c r="X38" s="233"/>
      <c r="Y38" s="778">
        <v>0</v>
      </c>
      <c r="Z38" s="779"/>
      <c r="AA38" s="783">
        <v>0</v>
      </c>
      <c r="AB38" s="784"/>
      <c r="AC38" s="233"/>
      <c r="AD38" s="233"/>
      <c r="AE38" s="774" t="s">
        <v>602</v>
      </c>
      <c r="AF38" s="775"/>
      <c r="AG38" s="194"/>
      <c r="AH38" s="194"/>
      <c r="AI38" s="194"/>
      <c r="AJ38" s="743"/>
      <c r="AK38" s="743"/>
      <c r="AL38" s="744"/>
      <c r="AM38" s="744"/>
      <c r="AN38" s="745"/>
      <c r="AO38" s="745"/>
      <c r="AP38" s="228"/>
      <c r="AQ38" s="744"/>
      <c r="AR38" s="744"/>
      <c r="AS38" s="745"/>
      <c r="AT38" s="745"/>
      <c r="AU38" s="228"/>
      <c r="AV38" s="228"/>
      <c r="AW38" s="228"/>
      <c r="AX38" s="202"/>
      <c r="AY38" s="202"/>
      <c r="AZ38" s="202"/>
      <c r="BA38" s="202"/>
      <c r="BB38" s="202"/>
      <c r="BC38" s="202"/>
      <c r="BD38" s="202"/>
    </row>
    <row r="39" spans="1:56" ht="20.25" customHeight="1">
      <c r="A39" s="202"/>
      <c r="B39" s="202"/>
      <c r="C39" s="194"/>
      <c r="D39" s="194"/>
      <c r="E39" s="194"/>
      <c r="F39" s="194"/>
      <c r="G39" s="194"/>
      <c r="H39" s="194"/>
      <c r="I39" s="194"/>
      <c r="J39" s="194"/>
      <c r="K39" s="194"/>
      <c r="L39" s="230" t="s">
        <v>448</v>
      </c>
      <c r="M39" s="230"/>
      <c r="N39" s="202"/>
      <c r="O39" s="202"/>
      <c r="P39" s="202"/>
      <c r="Q39" s="194"/>
      <c r="R39" s="719" t="s">
        <v>438</v>
      </c>
      <c r="S39" s="720"/>
      <c r="T39" s="774">
        <f>SUM(T35:U38)</f>
        <v>752</v>
      </c>
      <c r="U39" s="775"/>
      <c r="V39" s="776">
        <f>SUM(V35:W38)</f>
        <v>188</v>
      </c>
      <c r="W39" s="777"/>
      <c r="X39" s="233"/>
      <c r="Y39" s="774">
        <f>SUM(Y35:Z38)</f>
        <v>432</v>
      </c>
      <c r="Z39" s="775"/>
      <c r="AA39" s="774">
        <f>SUM(AA35:AB38)</f>
        <v>108</v>
      </c>
      <c r="AB39" s="775"/>
      <c r="AC39" s="233"/>
      <c r="AD39" s="233"/>
      <c r="AE39" s="774">
        <f>SUM(AE35:AF36)</f>
        <v>2</v>
      </c>
      <c r="AF39" s="775"/>
      <c r="AG39" s="194"/>
      <c r="AH39" s="194"/>
      <c r="AI39" s="194"/>
      <c r="AJ39" s="743"/>
      <c r="AK39" s="743"/>
      <c r="AL39" s="744"/>
      <c r="AM39" s="744"/>
      <c r="AN39" s="750"/>
      <c r="AO39" s="750"/>
      <c r="AP39" s="228"/>
      <c r="AQ39" s="744"/>
      <c r="AR39" s="744"/>
      <c r="AS39" s="745"/>
      <c r="AT39" s="745"/>
      <c r="AU39" s="228"/>
      <c r="AV39" s="228"/>
      <c r="AW39" s="228"/>
      <c r="AX39" s="202"/>
      <c r="AY39" s="202"/>
      <c r="AZ39" s="202"/>
      <c r="BA39" s="202"/>
      <c r="BB39" s="202"/>
      <c r="BC39" s="202"/>
      <c r="BD39" s="202"/>
    </row>
    <row r="40" spans="1:56" ht="20.25" customHeight="1">
      <c r="A40" s="202"/>
      <c r="B40" s="202"/>
      <c r="C40" s="194"/>
      <c r="D40" s="194"/>
      <c r="E40" s="194"/>
      <c r="F40" s="194"/>
      <c r="G40" s="194"/>
      <c r="H40" s="194"/>
      <c r="I40" s="194"/>
      <c r="J40" s="194"/>
      <c r="K40" s="194"/>
      <c r="L40" s="790">
        <f>L38/3</f>
        <v>46.3</v>
      </c>
      <c r="M40" s="790"/>
      <c r="N40" s="202"/>
      <c r="O40" s="202"/>
      <c r="P40" s="202"/>
      <c r="Q40" s="194"/>
      <c r="R40" s="194"/>
      <c r="S40" s="194"/>
      <c r="T40" s="194"/>
      <c r="U40" s="194"/>
      <c r="V40" s="194"/>
      <c r="W40" s="194"/>
      <c r="X40" s="194"/>
      <c r="Y40" s="194"/>
      <c r="Z40" s="194"/>
      <c r="AA40" s="200"/>
      <c r="AB40" s="194"/>
      <c r="AC40" s="194"/>
      <c r="AD40" s="194"/>
      <c r="AE40" s="194"/>
      <c r="AF40" s="194"/>
      <c r="AG40" s="194"/>
      <c r="AH40" s="194"/>
      <c r="AI40" s="194"/>
      <c r="AJ40" s="228"/>
      <c r="AK40" s="228"/>
      <c r="AL40" s="228"/>
      <c r="AM40" s="228"/>
      <c r="AN40" s="228"/>
      <c r="AO40" s="228"/>
      <c r="AP40" s="228"/>
      <c r="AQ40" s="228"/>
      <c r="AR40" s="228"/>
      <c r="AS40" s="229"/>
      <c r="AT40" s="228"/>
      <c r="AU40" s="228"/>
      <c r="AV40" s="228"/>
      <c r="AW40" s="228"/>
      <c r="AX40" s="202"/>
      <c r="AY40" s="202"/>
      <c r="AZ40" s="202"/>
      <c r="BA40" s="202"/>
      <c r="BB40" s="202"/>
      <c r="BC40" s="202"/>
      <c r="BD40" s="202"/>
    </row>
    <row r="41" spans="1:56" ht="20.25" customHeight="1">
      <c r="A41" s="202"/>
      <c r="B41" s="202"/>
      <c r="C41" s="202"/>
      <c r="D41" s="202"/>
      <c r="E41" s="202"/>
      <c r="F41" s="202"/>
      <c r="G41" s="202"/>
      <c r="H41" s="202"/>
      <c r="I41" s="202"/>
      <c r="J41" s="202"/>
      <c r="K41" s="202"/>
      <c r="L41" s="202"/>
      <c r="M41" s="202"/>
      <c r="N41" s="202"/>
      <c r="O41" s="202"/>
      <c r="P41" s="202"/>
      <c r="Q41" s="194"/>
      <c r="R41" s="200" t="s">
        <v>452</v>
      </c>
      <c r="S41" s="194"/>
      <c r="T41" s="194"/>
      <c r="U41" s="194"/>
      <c r="V41" s="194"/>
      <c r="W41" s="194"/>
      <c r="X41" s="236" t="s">
        <v>453</v>
      </c>
      <c r="Y41" s="763" t="s">
        <v>454</v>
      </c>
      <c r="Z41" s="764"/>
      <c r="AA41" s="237"/>
      <c r="AB41" s="236"/>
      <c r="AC41" s="194"/>
      <c r="AD41" s="194"/>
      <c r="AE41" s="194"/>
      <c r="AF41" s="194"/>
      <c r="AG41" s="194"/>
      <c r="AH41" s="194"/>
      <c r="AI41" s="194"/>
      <c r="AJ41" s="229"/>
      <c r="AK41" s="228"/>
      <c r="AL41" s="228"/>
      <c r="AM41" s="228"/>
      <c r="AN41" s="228"/>
      <c r="AO41" s="228"/>
      <c r="AP41" s="228"/>
      <c r="AQ41" s="228"/>
      <c r="AR41" s="228"/>
      <c r="AS41" s="238"/>
      <c r="AT41" s="238"/>
      <c r="AU41" s="228"/>
      <c r="AV41" s="228"/>
      <c r="AW41" s="228"/>
      <c r="AX41" s="202"/>
      <c r="AY41" s="202"/>
      <c r="AZ41" s="202"/>
      <c r="BA41" s="202"/>
      <c r="BB41" s="202"/>
      <c r="BC41" s="202"/>
      <c r="BD41" s="202"/>
    </row>
    <row r="42" spans="1:56" ht="20.25" customHeight="1">
      <c r="A42" s="202"/>
      <c r="B42" s="202"/>
      <c r="C42" s="184"/>
      <c r="D42" s="239"/>
      <c r="E42" s="239"/>
      <c r="F42" s="194"/>
      <c r="G42" s="194"/>
      <c r="H42" s="194"/>
      <c r="I42" s="194"/>
      <c r="J42" s="194"/>
      <c r="K42" s="194"/>
      <c r="L42" s="240" t="s">
        <v>605</v>
      </c>
      <c r="M42" s="200"/>
      <c r="N42" s="200"/>
      <c r="O42" s="241"/>
      <c r="P42" s="202"/>
      <c r="Q42" s="194"/>
      <c r="R42" s="194" t="s">
        <v>456</v>
      </c>
      <c r="S42" s="194"/>
      <c r="T42" s="194"/>
      <c r="U42" s="194"/>
      <c r="V42" s="194"/>
      <c r="W42" s="194" t="s">
        <v>457</v>
      </c>
      <c r="X42" s="194"/>
      <c r="Y42" s="194"/>
      <c r="Z42" s="194"/>
      <c r="AA42" s="200"/>
      <c r="AB42" s="194"/>
      <c r="AC42" s="194"/>
      <c r="AD42" s="194"/>
      <c r="AE42" s="194"/>
      <c r="AF42" s="194"/>
      <c r="AG42" s="194"/>
      <c r="AH42" s="194"/>
      <c r="AI42" s="194"/>
      <c r="AJ42" s="228"/>
      <c r="AK42" s="228"/>
      <c r="AL42" s="228"/>
      <c r="AM42" s="228"/>
      <c r="AN42" s="228"/>
      <c r="AO42" s="228"/>
      <c r="AP42" s="228"/>
      <c r="AQ42" s="228"/>
      <c r="AR42" s="228"/>
      <c r="AS42" s="229"/>
      <c r="AT42" s="228"/>
      <c r="AU42" s="228"/>
      <c r="AV42" s="228"/>
      <c r="AW42" s="228"/>
      <c r="AX42" s="202"/>
      <c r="AY42" s="202"/>
      <c r="AZ42" s="202"/>
      <c r="BA42" s="202"/>
      <c r="BB42" s="202"/>
      <c r="BC42" s="202"/>
      <c r="BD42" s="202"/>
    </row>
    <row r="43" spans="1:56" ht="20.25" customHeight="1">
      <c r="A43" s="202"/>
      <c r="B43" s="202"/>
      <c r="C43" s="242" t="s">
        <v>450</v>
      </c>
      <c r="D43" s="242"/>
      <c r="E43" s="194"/>
      <c r="F43" s="242" t="s">
        <v>606</v>
      </c>
      <c r="G43" s="242"/>
      <c r="H43" s="194"/>
      <c r="I43" s="243"/>
      <c r="J43" s="243"/>
      <c r="K43" s="194"/>
      <c r="L43" s="230" t="s">
        <v>451</v>
      </c>
      <c r="M43" s="230"/>
      <c r="N43" s="230"/>
      <c r="O43" s="194"/>
      <c r="P43" s="202"/>
      <c r="Q43" s="194"/>
      <c r="R43" s="194" t="str">
        <f>IF($Y$41="週","対象時間数（週平均）","対象時間数（当月合計）")</f>
        <v>対象時間数（週平均）</v>
      </c>
      <c r="S43" s="194"/>
      <c r="T43" s="194"/>
      <c r="U43" s="194"/>
      <c r="V43" s="194"/>
      <c r="W43" s="194" t="str">
        <f>IF($Y$41="週","週に勤務すべき時間数","当月に勤務すべき時間数")</f>
        <v>週に勤務すべき時間数</v>
      </c>
      <c r="X43" s="194"/>
      <c r="Y43" s="194"/>
      <c r="Z43" s="194"/>
      <c r="AA43" s="200"/>
      <c r="AB43" s="733" t="s">
        <v>458</v>
      </c>
      <c r="AC43" s="733"/>
      <c r="AD43" s="733"/>
      <c r="AE43" s="733"/>
      <c r="AF43" s="194"/>
      <c r="AG43" s="194"/>
      <c r="AH43" s="194"/>
      <c r="AI43" s="194"/>
      <c r="AJ43" s="228"/>
      <c r="AK43" s="228"/>
      <c r="AL43" s="228"/>
      <c r="AM43" s="228"/>
      <c r="AN43" s="228"/>
      <c r="AO43" s="228"/>
      <c r="AP43" s="228"/>
      <c r="AQ43" s="228"/>
      <c r="AR43" s="228"/>
      <c r="AS43" s="229"/>
      <c r="AT43" s="228"/>
      <c r="AU43" s="228"/>
      <c r="AV43" s="228"/>
      <c r="AW43" s="228"/>
      <c r="AX43" s="202"/>
      <c r="AY43" s="202"/>
      <c r="AZ43" s="202"/>
      <c r="BA43" s="202"/>
      <c r="BB43" s="202"/>
      <c r="BC43" s="202"/>
      <c r="BD43" s="202"/>
    </row>
    <row r="44" spans="1:56" ht="20.25" customHeight="1">
      <c r="A44" s="202"/>
      <c r="B44" s="202"/>
      <c r="C44" s="769">
        <f>L40</f>
        <v>46.3</v>
      </c>
      <c r="D44" s="770"/>
      <c r="E44" s="244" t="s">
        <v>607</v>
      </c>
      <c r="F44" s="767">
        <v>40</v>
      </c>
      <c r="G44" s="768"/>
      <c r="H44" s="244" t="s">
        <v>608</v>
      </c>
      <c r="I44" s="769">
        <f>C44/F44</f>
        <v>1.2</v>
      </c>
      <c r="J44" s="770"/>
      <c r="K44" s="244" t="s">
        <v>609</v>
      </c>
      <c r="L44" s="771">
        <f>IF(C44&lt;40,1,ROUNDUP(I44,1))</f>
        <v>1.2</v>
      </c>
      <c r="M44" s="772"/>
      <c r="N44" s="773"/>
      <c r="O44" s="194"/>
      <c r="P44" s="202"/>
      <c r="Q44" s="194"/>
      <c r="R44" s="754">
        <f>IF($Y$41="週",AA39,Y39)</f>
        <v>108</v>
      </c>
      <c r="S44" s="755"/>
      <c r="T44" s="755"/>
      <c r="U44" s="756"/>
      <c r="V44" s="244" t="s">
        <v>607</v>
      </c>
      <c r="W44" s="719">
        <f>IF($Y$41="週",$AV$5,$AZ$5)</f>
        <v>40</v>
      </c>
      <c r="X44" s="737"/>
      <c r="Y44" s="737"/>
      <c r="Z44" s="720"/>
      <c r="AA44" s="244" t="s">
        <v>610</v>
      </c>
      <c r="AB44" s="757">
        <f>ROUNDDOWN(R44/W44,1)</f>
        <v>2.7</v>
      </c>
      <c r="AC44" s="758"/>
      <c r="AD44" s="758"/>
      <c r="AE44" s="759"/>
      <c r="AF44" s="194"/>
      <c r="AG44" s="194"/>
      <c r="AH44" s="194"/>
      <c r="AI44" s="194"/>
      <c r="AJ44" s="749"/>
      <c r="AK44" s="749"/>
      <c r="AL44" s="749"/>
      <c r="AM44" s="749"/>
      <c r="AN44" s="232"/>
      <c r="AO44" s="743"/>
      <c r="AP44" s="743"/>
      <c r="AQ44" s="743"/>
      <c r="AR44" s="743"/>
      <c r="AS44" s="232"/>
      <c r="AT44" s="727"/>
      <c r="AU44" s="727"/>
      <c r="AV44" s="727"/>
      <c r="AW44" s="727"/>
      <c r="AX44" s="202"/>
      <c r="AY44" s="202"/>
      <c r="AZ44" s="202"/>
      <c r="BA44" s="202"/>
      <c r="BB44" s="202"/>
      <c r="BC44" s="202"/>
      <c r="BD44" s="202"/>
    </row>
    <row r="45" spans="1:56" ht="20.25" customHeight="1">
      <c r="A45" s="202"/>
      <c r="B45" s="202"/>
      <c r="C45" s="194"/>
      <c r="D45" s="194"/>
      <c r="E45" s="194"/>
      <c r="F45" s="194"/>
      <c r="G45" s="194"/>
      <c r="H45" s="194"/>
      <c r="I45" s="194"/>
      <c r="J45" s="194"/>
      <c r="K45" s="194"/>
      <c r="L45" s="194" t="s">
        <v>455</v>
      </c>
      <c r="M45" s="194"/>
      <c r="N45" s="194"/>
      <c r="O45" s="194"/>
      <c r="P45" s="202"/>
      <c r="Q45" s="194"/>
      <c r="R45" s="194"/>
      <c r="S45" s="194"/>
      <c r="T45" s="194"/>
      <c r="U45" s="194"/>
      <c r="V45" s="194"/>
      <c r="W45" s="194"/>
      <c r="X45" s="194"/>
      <c r="Y45" s="194"/>
      <c r="Z45" s="194"/>
      <c r="AA45" s="200"/>
      <c r="AB45" s="194" t="s">
        <v>461</v>
      </c>
      <c r="AC45" s="194"/>
      <c r="AD45" s="194"/>
      <c r="AE45" s="194"/>
      <c r="AF45" s="194"/>
      <c r="AG45" s="194"/>
      <c r="AH45" s="194"/>
      <c r="AI45" s="194"/>
      <c r="AJ45" s="228"/>
      <c r="AK45" s="228"/>
      <c r="AL45" s="228"/>
      <c r="AM45" s="228"/>
      <c r="AN45" s="228"/>
      <c r="AO45" s="228"/>
      <c r="AP45" s="228"/>
      <c r="AQ45" s="228"/>
      <c r="AR45" s="228"/>
      <c r="AS45" s="229"/>
      <c r="AT45" s="228"/>
      <c r="AU45" s="228"/>
      <c r="AV45" s="228"/>
      <c r="AW45" s="228"/>
      <c r="AX45" s="202"/>
      <c r="AY45" s="202"/>
      <c r="AZ45" s="202"/>
      <c r="BA45" s="202"/>
      <c r="BB45" s="202"/>
      <c r="BC45" s="202"/>
      <c r="BD45" s="202"/>
    </row>
    <row r="46" spans="1:56" ht="20.25" customHeight="1">
      <c r="A46" s="202"/>
      <c r="B46" s="202"/>
      <c r="C46" s="194" t="s">
        <v>611</v>
      </c>
      <c r="D46" s="194"/>
      <c r="E46" s="194"/>
      <c r="F46" s="194"/>
      <c r="G46" s="194"/>
      <c r="H46" s="194"/>
      <c r="I46" s="194"/>
      <c r="J46" s="194"/>
      <c r="K46" s="194"/>
      <c r="L46" s="194"/>
      <c r="M46" s="194"/>
      <c r="N46" s="194"/>
      <c r="O46" s="194"/>
      <c r="P46" s="202"/>
      <c r="Q46" s="194"/>
      <c r="R46" s="194" t="s">
        <v>463</v>
      </c>
      <c r="S46" s="194"/>
      <c r="T46" s="194"/>
      <c r="U46" s="194"/>
      <c r="V46" s="194"/>
      <c r="W46" s="194"/>
      <c r="X46" s="194"/>
      <c r="Y46" s="194"/>
      <c r="Z46" s="194"/>
      <c r="AA46" s="200"/>
      <c r="AB46" s="194"/>
      <c r="AC46" s="194"/>
      <c r="AD46" s="194"/>
      <c r="AE46" s="194"/>
      <c r="AF46" s="194"/>
      <c r="AG46" s="194"/>
      <c r="AH46" s="194"/>
      <c r="AI46" s="194"/>
      <c r="AJ46" s="194"/>
      <c r="AK46" s="245"/>
      <c r="AL46" s="246"/>
      <c r="AM46" s="246"/>
      <c r="AN46" s="194"/>
      <c r="AO46" s="194"/>
      <c r="AP46" s="194"/>
      <c r="AQ46" s="194"/>
      <c r="AR46" s="194"/>
      <c r="AS46" s="194"/>
      <c r="AT46" s="194"/>
      <c r="AU46" s="194"/>
      <c r="AV46" s="194"/>
      <c r="AW46" s="194"/>
      <c r="AX46" s="202"/>
      <c r="AY46" s="202"/>
      <c r="AZ46" s="202"/>
      <c r="BA46" s="202"/>
      <c r="BB46" s="202"/>
      <c r="BC46" s="202"/>
      <c r="BD46" s="202"/>
    </row>
    <row r="47" spans="1:56" ht="20.25" customHeight="1">
      <c r="A47" s="202"/>
      <c r="B47" s="202"/>
      <c r="C47" s="194"/>
      <c r="D47" s="194" t="s">
        <v>612</v>
      </c>
      <c r="E47" s="194"/>
      <c r="F47" s="194"/>
      <c r="G47" s="194"/>
      <c r="H47" s="194"/>
      <c r="I47" s="194"/>
      <c r="J47" s="194"/>
      <c r="K47" s="194"/>
      <c r="L47" s="194"/>
      <c r="M47" s="194"/>
      <c r="N47" s="194"/>
      <c r="O47" s="194"/>
      <c r="P47" s="202"/>
      <c r="Q47" s="194"/>
      <c r="R47" s="194" t="s">
        <v>435</v>
      </c>
      <c r="S47" s="194"/>
      <c r="T47" s="194"/>
      <c r="U47" s="194"/>
      <c r="V47" s="194"/>
      <c r="W47" s="194"/>
      <c r="X47" s="194"/>
      <c r="Y47" s="194"/>
      <c r="Z47" s="194"/>
      <c r="AA47" s="200"/>
      <c r="AB47" s="244"/>
      <c r="AC47" s="244"/>
      <c r="AD47" s="244"/>
      <c r="AE47" s="244"/>
      <c r="AF47" s="194"/>
      <c r="AG47" s="194"/>
      <c r="AH47" s="194"/>
      <c r="AI47" s="194"/>
      <c r="AJ47" s="194"/>
      <c r="AK47" s="245"/>
      <c r="AL47" s="246"/>
      <c r="AM47" s="246"/>
      <c r="AN47" s="194"/>
      <c r="AO47" s="194"/>
      <c r="AP47" s="194"/>
      <c r="AQ47" s="194"/>
      <c r="AR47" s="194"/>
      <c r="AS47" s="194"/>
      <c r="AT47" s="194"/>
      <c r="AU47" s="194"/>
      <c r="AV47" s="194"/>
      <c r="AW47" s="194"/>
      <c r="AX47" s="202"/>
      <c r="AY47" s="202"/>
      <c r="AZ47" s="202"/>
      <c r="BA47" s="202"/>
      <c r="BB47" s="202"/>
      <c r="BC47" s="202"/>
      <c r="BD47" s="202"/>
    </row>
    <row r="48" spans="1:56" ht="20.25" customHeight="1">
      <c r="A48" s="202"/>
      <c r="B48" s="202"/>
      <c r="C48" s="194" t="s">
        <v>459</v>
      </c>
      <c r="D48" s="194"/>
      <c r="E48" s="194"/>
      <c r="F48" s="194"/>
      <c r="G48" s="194"/>
      <c r="H48" s="194"/>
      <c r="I48" s="194"/>
      <c r="J48" s="194"/>
      <c r="K48" s="194"/>
      <c r="L48" s="194"/>
      <c r="M48" s="194"/>
      <c r="N48" s="194"/>
      <c r="O48" s="194"/>
      <c r="P48" s="202"/>
      <c r="Q48" s="194"/>
      <c r="R48" s="194" t="s">
        <v>464</v>
      </c>
      <c r="S48" s="194"/>
      <c r="T48" s="194"/>
      <c r="U48" s="194"/>
      <c r="V48" s="194"/>
      <c r="W48" s="194" t="s">
        <v>465</v>
      </c>
      <c r="X48" s="194"/>
      <c r="Y48" s="194"/>
      <c r="Z48" s="194"/>
      <c r="AA48" s="194"/>
      <c r="AB48" s="733" t="s">
        <v>438</v>
      </c>
      <c r="AC48" s="733"/>
      <c r="AD48" s="733"/>
      <c r="AE48" s="733"/>
      <c r="AF48" s="194"/>
      <c r="AG48" s="194"/>
      <c r="AH48" s="194"/>
      <c r="AI48" s="194"/>
      <c r="AJ48" s="194"/>
      <c r="AK48" s="245"/>
      <c r="AL48" s="246"/>
      <c r="AM48" s="246"/>
      <c r="AN48" s="194"/>
      <c r="AO48" s="194"/>
      <c r="AP48" s="194"/>
      <c r="AQ48" s="194"/>
      <c r="AR48" s="194"/>
      <c r="AS48" s="194"/>
      <c r="AT48" s="194"/>
      <c r="AU48" s="194"/>
      <c r="AV48" s="194"/>
      <c r="AW48" s="194"/>
      <c r="AX48" s="202"/>
      <c r="AY48" s="202"/>
      <c r="AZ48" s="202"/>
      <c r="BA48" s="202"/>
      <c r="BB48" s="202"/>
      <c r="BC48" s="202"/>
      <c r="BD48" s="202"/>
    </row>
    <row r="49" spans="1:58" ht="20.25" customHeight="1">
      <c r="A49" s="202"/>
      <c r="B49" s="202"/>
      <c r="C49" s="194" t="s">
        <v>460</v>
      </c>
      <c r="D49" s="194"/>
      <c r="E49" s="194"/>
      <c r="F49" s="194"/>
      <c r="G49" s="194"/>
      <c r="H49" s="194"/>
      <c r="I49" s="194"/>
      <c r="J49" s="194"/>
      <c r="K49" s="194"/>
      <c r="L49" s="194"/>
      <c r="M49" s="194"/>
      <c r="N49" s="194"/>
      <c r="O49" s="194"/>
      <c r="P49" s="202"/>
      <c r="Q49" s="194"/>
      <c r="R49" s="719">
        <f>AE39</f>
        <v>2</v>
      </c>
      <c r="S49" s="737"/>
      <c r="T49" s="737"/>
      <c r="U49" s="720"/>
      <c r="V49" s="244" t="s">
        <v>613</v>
      </c>
      <c r="W49" s="757">
        <f>AB44</f>
        <v>2.7</v>
      </c>
      <c r="X49" s="758"/>
      <c r="Y49" s="758"/>
      <c r="Z49" s="759"/>
      <c r="AA49" s="244" t="s">
        <v>614</v>
      </c>
      <c r="AB49" s="760">
        <f>ROUNDDOWN(R49+W49,1)</f>
        <v>4.7</v>
      </c>
      <c r="AC49" s="761"/>
      <c r="AD49" s="761"/>
      <c r="AE49" s="762"/>
      <c r="AF49" s="194"/>
      <c r="AG49" s="194"/>
      <c r="AH49" s="194"/>
      <c r="AI49" s="194"/>
      <c r="AJ49" s="194"/>
      <c r="AK49" s="245"/>
      <c r="AL49" s="246"/>
      <c r="AM49" s="246"/>
      <c r="AN49" s="194"/>
      <c r="AO49" s="194"/>
      <c r="AP49" s="194"/>
      <c r="AQ49" s="194"/>
      <c r="AR49" s="194"/>
      <c r="AS49" s="194"/>
      <c r="AT49" s="194"/>
      <c r="AU49" s="194"/>
      <c r="AV49" s="194"/>
      <c r="AW49" s="194"/>
      <c r="AX49" s="202"/>
      <c r="AY49" s="202"/>
      <c r="AZ49" s="202"/>
      <c r="BA49" s="202"/>
      <c r="BB49" s="202"/>
      <c r="BC49" s="202"/>
      <c r="BD49" s="202"/>
    </row>
    <row r="50" spans="1:58" ht="20.25" customHeight="1">
      <c r="A50" s="202"/>
      <c r="B50" s="202"/>
      <c r="C50" s="194" t="s">
        <v>462</v>
      </c>
      <c r="D50" s="239"/>
      <c r="E50" s="239"/>
      <c r="F50" s="194"/>
      <c r="G50" s="194"/>
      <c r="H50" s="194"/>
      <c r="I50" s="194"/>
      <c r="J50" s="194"/>
      <c r="K50" s="194"/>
      <c r="L50" s="194"/>
      <c r="M50" s="194"/>
      <c r="N50" s="194"/>
      <c r="O50" s="194"/>
      <c r="P50" s="202"/>
      <c r="Q50" s="194"/>
      <c r="R50" s="194"/>
      <c r="S50" s="194"/>
      <c r="T50" s="194"/>
      <c r="U50" s="194"/>
      <c r="V50" s="194"/>
      <c r="W50" s="194"/>
      <c r="X50" s="194"/>
      <c r="Y50" s="194"/>
      <c r="Z50" s="194"/>
      <c r="AA50" s="194"/>
      <c r="AB50" s="194"/>
      <c r="AC50" s="200"/>
      <c r="AD50" s="194"/>
      <c r="AE50" s="194"/>
      <c r="AF50" s="194"/>
      <c r="AG50" s="194"/>
      <c r="AH50" s="194"/>
      <c r="AI50" s="194"/>
      <c r="AJ50" s="194"/>
      <c r="AK50" s="245"/>
      <c r="AL50" s="246"/>
      <c r="AM50" s="246"/>
      <c r="AN50" s="194"/>
      <c r="AO50" s="194"/>
      <c r="AP50" s="194"/>
      <c r="AQ50" s="194"/>
      <c r="AR50" s="194"/>
      <c r="AS50" s="194"/>
      <c r="AT50" s="194"/>
      <c r="AU50" s="194"/>
      <c r="AV50" s="194"/>
      <c r="AW50" s="194"/>
      <c r="AX50" s="202"/>
      <c r="AY50" s="202"/>
      <c r="AZ50" s="202"/>
      <c r="BA50" s="202"/>
      <c r="BB50" s="202"/>
      <c r="BC50" s="202"/>
      <c r="BD50" s="202"/>
    </row>
    <row r="51" spans="1:58" ht="20.25" customHeight="1">
      <c r="C51" s="247"/>
      <c r="D51" s="247"/>
      <c r="T51" s="247"/>
      <c r="AJ51" s="248"/>
      <c r="AK51" s="249"/>
      <c r="AL51" s="249"/>
      <c r="BE51" s="249"/>
    </row>
    <row r="52" spans="1:58" ht="20.25" customHeight="1">
      <c r="C52" s="247"/>
      <c r="D52" s="247"/>
      <c r="U52" s="247"/>
      <c r="AK52" s="248"/>
      <c r="AL52" s="249"/>
      <c r="AM52" s="249"/>
      <c r="BF52" s="249"/>
    </row>
    <row r="53" spans="1:58" ht="20.25" customHeight="1">
      <c r="D53" s="247"/>
      <c r="U53" s="247"/>
      <c r="AK53" s="248"/>
      <c r="AL53" s="249"/>
      <c r="AM53" s="249"/>
      <c r="BF53" s="249"/>
    </row>
    <row r="54" spans="1:58" ht="20.25" customHeight="1">
      <c r="C54" s="247"/>
      <c r="D54" s="247"/>
      <c r="U54" s="247"/>
      <c r="AK54" s="248"/>
      <c r="AL54" s="249"/>
      <c r="AM54" s="249"/>
      <c r="BF54" s="249"/>
    </row>
    <row r="55" spans="1:58" ht="20.25" customHeight="1">
      <c r="C55" s="248"/>
      <c r="D55" s="248"/>
      <c r="E55" s="248"/>
      <c r="F55" s="248"/>
      <c r="G55" s="248"/>
      <c r="H55" s="248"/>
      <c r="I55" s="248"/>
      <c r="J55" s="248"/>
      <c r="K55" s="248"/>
      <c r="L55" s="248"/>
      <c r="M55" s="248"/>
      <c r="N55" s="248"/>
      <c r="O55" s="248"/>
      <c r="P55" s="248"/>
      <c r="Q55" s="248"/>
      <c r="R55" s="248"/>
      <c r="S55" s="248"/>
      <c r="T55" s="248"/>
      <c r="U55" s="249"/>
      <c r="V55" s="249"/>
      <c r="W55" s="248"/>
      <c r="X55" s="248"/>
      <c r="Y55" s="248"/>
      <c r="Z55" s="248"/>
      <c r="AA55" s="248"/>
      <c r="AB55" s="248"/>
      <c r="AC55" s="248"/>
      <c r="AD55" s="248"/>
      <c r="AE55" s="248"/>
      <c r="AF55" s="248"/>
      <c r="AG55" s="248"/>
      <c r="AH55" s="248"/>
      <c r="AI55" s="248"/>
      <c r="AJ55" s="248"/>
      <c r="AK55" s="248"/>
      <c r="AL55" s="249"/>
      <c r="AM55" s="249"/>
      <c r="BF55" s="249"/>
    </row>
    <row r="56" spans="1:58" ht="20.25" customHeight="1">
      <c r="C56" s="248"/>
      <c r="D56" s="248"/>
      <c r="E56" s="248"/>
      <c r="F56" s="248"/>
      <c r="G56" s="248"/>
      <c r="H56" s="248"/>
      <c r="I56" s="248"/>
      <c r="J56" s="248"/>
      <c r="K56" s="248"/>
      <c r="L56" s="248"/>
      <c r="M56" s="248"/>
      <c r="N56" s="248"/>
      <c r="O56" s="248"/>
      <c r="P56" s="248"/>
      <c r="Q56" s="248"/>
      <c r="R56" s="248"/>
      <c r="S56" s="248"/>
      <c r="T56" s="248"/>
      <c r="U56" s="249"/>
      <c r="V56" s="249"/>
      <c r="W56" s="248"/>
      <c r="X56" s="248"/>
      <c r="Y56" s="248"/>
      <c r="Z56" s="248"/>
      <c r="AA56" s="248"/>
      <c r="AB56" s="248"/>
      <c r="AC56" s="248"/>
      <c r="AD56" s="248"/>
      <c r="AE56" s="248"/>
      <c r="AF56" s="248"/>
      <c r="AG56" s="248"/>
      <c r="AH56" s="248"/>
      <c r="AI56" s="248"/>
      <c r="AJ56" s="248"/>
      <c r="AK56" s="248"/>
      <c r="AL56" s="249"/>
      <c r="AM56" s="249"/>
      <c r="BF56" s="249"/>
    </row>
  </sheetData>
  <sheetProtection insertRows="0"/>
  <mergeCells count="258">
    <mergeCell ref="AT44:AW44"/>
    <mergeCell ref="AB48:AE48"/>
    <mergeCell ref="R49:U49"/>
    <mergeCell ref="W49:Z49"/>
    <mergeCell ref="AB49:AE49"/>
    <mergeCell ref="Y41:Z41"/>
    <mergeCell ref="AB43:AE43"/>
    <mergeCell ref="C44:D44"/>
    <mergeCell ref="F44:G44"/>
    <mergeCell ref="I44:J44"/>
    <mergeCell ref="L44:N44"/>
    <mergeCell ref="R44:U44"/>
    <mergeCell ref="W44:Z44"/>
    <mergeCell ref="AB44:AE44"/>
    <mergeCell ref="AJ39:AK39"/>
    <mergeCell ref="AL39:AM39"/>
    <mergeCell ref="AJ44:AM44"/>
    <mergeCell ref="AN39:AO39"/>
    <mergeCell ref="AQ39:AR39"/>
    <mergeCell ref="AS39:AT39"/>
    <mergeCell ref="L40:M40"/>
    <mergeCell ref="AL38:AM38"/>
    <mergeCell ref="AN38:AO38"/>
    <mergeCell ref="AQ38:AR38"/>
    <mergeCell ref="AS38:AT38"/>
    <mergeCell ref="R39:S39"/>
    <mergeCell ref="T39:U39"/>
    <mergeCell ref="V39:W39"/>
    <mergeCell ref="Y39:Z39"/>
    <mergeCell ref="AA39:AB39"/>
    <mergeCell ref="AE39:AF39"/>
    <mergeCell ref="T38:U38"/>
    <mergeCell ref="V38:W38"/>
    <mergeCell ref="Y38:Z38"/>
    <mergeCell ref="AA38:AB38"/>
    <mergeCell ref="AE38:AF38"/>
    <mergeCell ref="AJ38:AK38"/>
    <mergeCell ref="AO44:AR44"/>
    <mergeCell ref="AK37:AN37"/>
    <mergeCell ref="AQ37:AR37"/>
    <mergeCell ref="AS37:AT37"/>
    <mergeCell ref="C38:E38"/>
    <mergeCell ref="F38:G38"/>
    <mergeCell ref="H38:I38"/>
    <mergeCell ref="J38:K38"/>
    <mergeCell ref="L38:M38"/>
    <mergeCell ref="N38:O38"/>
    <mergeCell ref="R38:S38"/>
    <mergeCell ref="T37:U37"/>
    <mergeCell ref="V37:W37"/>
    <mergeCell ref="Y37:Z37"/>
    <mergeCell ref="AA37:AB37"/>
    <mergeCell ref="AE37:AF37"/>
    <mergeCell ref="AI37:AJ37"/>
    <mergeCell ref="C37:E37"/>
    <mergeCell ref="F37:G37"/>
    <mergeCell ref="H37:I37"/>
    <mergeCell ref="J37:K37"/>
    <mergeCell ref="L37:M37"/>
    <mergeCell ref="R37:S37"/>
    <mergeCell ref="R36:S36"/>
    <mergeCell ref="T36:U36"/>
    <mergeCell ref="V36:W36"/>
    <mergeCell ref="AA35:AB35"/>
    <mergeCell ref="AE35:AF35"/>
    <mergeCell ref="AI35:AJ35"/>
    <mergeCell ref="AK35:AN35"/>
    <mergeCell ref="AQ35:AT35"/>
    <mergeCell ref="C36:E36"/>
    <mergeCell ref="F36:G36"/>
    <mergeCell ref="H36:I36"/>
    <mergeCell ref="J36:K36"/>
    <mergeCell ref="L36:M36"/>
    <mergeCell ref="AI36:AJ36"/>
    <mergeCell ref="AK36:AN36"/>
    <mergeCell ref="AQ36:AR36"/>
    <mergeCell ref="AS36:AT36"/>
    <mergeCell ref="Y36:Z36"/>
    <mergeCell ref="AA36:AB36"/>
    <mergeCell ref="AE36:AF36"/>
    <mergeCell ref="C35:E35"/>
    <mergeCell ref="F35:G35"/>
    <mergeCell ref="H35:I35"/>
    <mergeCell ref="J35:K35"/>
    <mergeCell ref="L35:M35"/>
    <mergeCell ref="R35:S35"/>
    <mergeCell ref="T35:U35"/>
    <mergeCell ref="V35:W35"/>
    <mergeCell ref="Y35:Z35"/>
    <mergeCell ref="AS33:AT33"/>
    <mergeCell ref="C34:E34"/>
    <mergeCell ref="F34:G34"/>
    <mergeCell ref="H34:I34"/>
    <mergeCell ref="J34:K34"/>
    <mergeCell ref="L34:M34"/>
    <mergeCell ref="T34:U34"/>
    <mergeCell ref="V34:W34"/>
    <mergeCell ref="Y34:Z34"/>
    <mergeCell ref="AA34:AB34"/>
    <mergeCell ref="L33:M33"/>
    <mergeCell ref="R33:S34"/>
    <mergeCell ref="T33:W33"/>
    <mergeCell ref="Y33:AB33"/>
    <mergeCell ref="AI33:AJ33"/>
    <mergeCell ref="AK33:AN33"/>
    <mergeCell ref="AI34:AJ34"/>
    <mergeCell ref="AK34:AN34"/>
    <mergeCell ref="AS34:AT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3"/>
  <conditionalFormatting sqref="F35:M38">
    <cfRule type="expression" dxfId="3" priority="3">
      <formula>INDIRECT(ADDRESS(ROW(),COLUMN()))=TRUNC(INDIRECT(ADDRESS(ROW(),COLUMN())))</formula>
    </cfRule>
  </conditionalFormatting>
  <conditionalFormatting sqref="P13:AX30">
    <cfRule type="expression" dxfId="2" priority="4">
      <formula>INDIRECT(ADDRESS(ROW(),COLUMN()))=TRUNC(INDIRECT(ADDRESS(ROW(),COLUMN())))</formula>
    </cfRule>
  </conditionalFormatting>
  <conditionalFormatting sqref="R44:U44">
    <cfRule type="expression" dxfId="1" priority="1">
      <formula>INDIRECT(ADDRESS(ROW(),COLUMN()))=TRUNC(INDIRECT(ADDRESS(ROW(),COLUMN())))</formula>
    </cfRule>
  </conditionalFormatting>
  <conditionalFormatting sqref="T35:AF39">
    <cfRule type="expression" dxfId="0" priority="2">
      <formula>INDIRECT(ADDRESS(ROW(),COLUMN()))=TRUNC(INDIRECT(ADDRESS(ROW(),COLUMN())))</formula>
    </cfRule>
  </conditionalFormatting>
  <dataValidations count="9">
    <dataValidation type="list" allowBlank="1" showInputMessage="1" showErrorMessage="1" sqref="AZ4" xr:uid="{00000000-0002-0000-0300-000000000000}">
      <formula1>"予定,実績,予定・実績"</formula1>
    </dataValidation>
    <dataValidation type="list" allowBlank="1" showInputMessage="1" sqref="E13:F30" xr:uid="{00000000-0002-0000-0300-000001000000}">
      <formula1>"A, B, C, D"</formula1>
    </dataValidation>
    <dataValidation type="list" errorStyle="warning" allowBlank="1" showInputMessage="1" error="リストにない場合のみ、入力してください。" sqref="G13:K30" xr:uid="{00000000-0002-0000-0300-000002000000}">
      <formula1>INDIRECT(C13)</formula1>
    </dataValidation>
    <dataValidation type="list" allowBlank="1" showInputMessage="1" sqref="C13:D30" xr:uid="{00000000-0002-0000-0300-000003000000}">
      <formula1>職種</formula1>
    </dataValidation>
    <dataValidation type="list" allowBlank="1" showInputMessage="1" showErrorMessage="1" sqref="F44" xr:uid="{00000000-0002-0000-0300-000004000000}">
      <formula1>"40,50"</formula1>
    </dataValidation>
    <dataValidation type="decimal" allowBlank="1" showInputMessage="1" showErrorMessage="1" error="入力可能範囲　32～40" sqref="AV5" xr:uid="{00000000-0002-0000-0300-000005000000}">
      <formula1>32</formula1>
      <formula2>40</formula2>
    </dataValidation>
    <dataValidation type="list" allowBlank="1" showInputMessage="1" showErrorMessage="1" sqref="Y41:Z41" xr:uid="{00000000-0002-0000-0300-000006000000}">
      <formula1>"週,暦月"</formula1>
    </dataValidation>
    <dataValidation type="list" allowBlank="1" showInputMessage="1" showErrorMessage="1" sqref="AZ3" xr:uid="{00000000-0002-0000-0300-000007000000}">
      <formula1>"４週,暦月"</formula1>
    </dataValidation>
    <dataValidation type="list" allowBlank="1" showInputMessage="1" sqref="AM1:BA1" xr:uid="{00000000-0002-0000-0300-000008000000}">
      <formula1>サービス種別</formula1>
    </dataValidation>
  </dataValidations>
  <printOptions horizontalCentered="1"/>
  <pageMargins left="0.23622047244094491" right="0.23622047244094491" top="0.43307086614173229" bottom="0.27559055118110237" header="0.31496062992125984" footer="0.31496062992125984"/>
  <pageSetup paperSize="9" scale="37" orientation="landscape" r:id="rId1"/>
  <colBreaks count="1" manualBreakCount="1">
    <brk id="5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C88"/>
  <sheetViews>
    <sheetView topLeftCell="A67" workbookViewId="0">
      <selection activeCell="F17" sqref="F17"/>
    </sheetView>
  </sheetViews>
  <sheetFormatPr defaultColWidth="10.26953125" defaultRowHeight="13"/>
  <cols>
    <col min="1" max="2" width="10.26953125" style="262"/>
    <col min="3" max="3" width="50.54296875" style="262" customWidth="1"/>
    <col min="4" max="16384" width="10.26953125" style="262"/>
  </cols>
  <sheetData>
    <row r="1" spans="1:10">
      <c r="A1" s="262" t="s">
        <v>466</v>
      </c>
    </row>
    <row r="2" spans="1:10" s="265" customFormat="1" ht="20.25" customHeight="1">
      <c r="A2" s="263" t="s">
        <v>467</v>
      </c>
      <c r="B2" s="263"/>
      <c r="C2" s="264"/>
    </row>
    <row r="3" spans="1:10" s="265" customFormat="1" ht="20.25" customHeight="1">
      <c r="A3" s="264"/>
      <c r="B3" s="264"/>
      <c r="C3" s="264"/>
    </row>
    <row r="4" spans="1:10" s="265" customFormat="1" ht="20.25" customHeight="1">
      <c r="A4" s="266"/>
      <c r="B4" s="264" t="s">
        <v>468</v>
      </c>
      <c r="C4" s="264"/>
      <c r="E4" s="792" t="s">
        <v>469</v>
      </c>
      <c r="F4" s="792"/>
      <c r="G4" s="792"/>
      <c r="H4" s="792"/>
      <c r="I4" s="792"/>
      <c r="J4" s="792"/>
    </row>
    <row r="5" spans="1:10" s="265" customFormat="1" ht="20.25" customHeight="1">
      <c r="A5" s="267"/>
      <c r="B5" s="264" t="s">
        <v>470</v>
      </c>
      <c r="C5" s="264"/>
      <c r="E5" s="792"/>
      <c r="F5" s="792"/>
      <c r="G5" s="792"/>
      <c r="H5" s="792"/>
      <c r="I5" s="792"/>
      <c r="J5" s="792"/>
    </row>
    <row r="6" spans="1:10" s="265" customFormat="1" ht="20.25" customHeight="1">
      <c r="A6" s="268"/>
      <c r="B6" s="264"/>
      <c r="C6" s="264"/>
    </row>
    <row r="7" spans="1:10" s="265" customFormat="1" ht="20.25" customHeight="1">
      <c r="A7" s="268"/>
      <c r="B7" s="264"/>
      <c r="C7" s="264"/>
    </row>
    <row r="8" spans="1:10" s="265" customFormat="1" ht="20.25" customHeight="1">
      <c r="A8" s="264" t="s">
        <v>471</v>
      </c>
      <c r="B8" s="264"/>
      <c r="C8" s="264"/>
    </row>
    <row r="9" spans="1:10" s="265" customFormat="1" ht="20.25" customHeight="1">
      <c r="A9" s="268"/>
      <c r="B9" s="264"/>
      <c r="C9" s="264"/>
    </row>
    <row r="10" spans="1:10" s="265" customFormat="1" ht="20.25" customHeight="1">
      <c r="A10" s="264" t="s">
        <v>649</v>
      </c>
      <c r="B10" s="264"/>
      <c r="C10" s="264"/>
    </row>
    <row r="11" spans="1:10" s="265" customFormat="1" ht="20.25" customHeight="1">
      <c r="A11" s="264"/>
      <c r="B11" s="264"/>
      <c r="C11" s="264"/>
    </row>
    <row r="12" spans="1:10" s="265" customFormat="1" ht="20.25" customHeight="1">
      <c r="A12" s="264" t="s">
        <v>650</v>
      </c>
      <c r="B12" s="264"/>
      <c r="C12" s="264"/>
    </row>
    <row r="13" spans="1:10" s="265" customFormat="1" ht="20.25" customHeight="1">
      <c r="A13" s="264"/>
      <c r="B13" s="264"/>
      <c r="C13" s="264"/>
    </row>
    <row r="14" spans="1:10" s="265" customFormat="1" ht="20.25" customHeight="1">
      <c r="A14" s="264" t="s">
        <v>472</v>
      </c>
      <c r="B14" s="264"/>
      <c r="C14" s="264"/>
    </row>
    <row r="15" spans="1:10" s="265" customFormat="1" ht="20.25" customHeight="1">
      <c r="A15" s="264"/>
      <c r="B15" s="264"/>
      <c r="C15" s="264"/>
    </row>
    <row r="16" spans="1:10" s="265" customFormat="1" ht="20.25" customHeight="1">
      <c r="A16" s="264" t="s">
        <v>651</v>
      </c>
      <c r="B16" s="264"/>
      <c r="C16" s="264"/>
    </row>
    <row r="17" spans="1:13" s="265" customFormat="1" ht="20.25" customHeight="1">
      <c r="A17" s="264" t="s">
        <v>473</v>
      </c>
      <c r="B17" s="264"/>
      <c r="C17" s="264"/>
    </row>
    <row r="18" spans="1:13" s="265" customFormat="1" ht="20.25" customHeight="1">
      <c r="A18" s="264"/>
      <c r="B18" s="264"/>
      <c r="C18" s="264"/>
    </row>
    <row r="19" spans="1:13" s="265" customFormat="1" ht="20.25" customHeight="1">
      <c r="A19" s="264"/>
      <c r="B19" s="269" t="s">
        <v>652</v>
      </c>
      <c r="C19" s="269" t="s">
        <v>474</v>
      </c>
      <c r="D19" s="793" t="s">
        <v>673</v>
      </c>
      <c r="E19" s="793"/>
      <c r="F19" s="793"/>
      <c r="G19" s="793"/>
      <c r="H19" s="793"/>
      <c r="I19" s="793"/>
      <c r="J19" s="793"/>
      <c r="K19" s="793"/>
      <c r="L19" s="793"/>
      <c r="M19" s="793"/>
    </row>
    <row r="20" spans="1:13" s="265" customFormat="1" ht="20.25" customHeight="1">
      <c r="A20" s="264"/>
      <c r="B20" s="269">
        <v>1</v>
      </c>
      <c r="C20" s="270" t="s">
        <v>412</v>
      </c>
      <c r="D20" s="793"/>
      <c r="E20" s="793"/>
      <c r="F20" s="793"/>
      <c r="G20" s="793"/>
      <c r="H20" s="793"/>
      <c r="I20" s="793"/>
      <c r="J20" s="793"/>
      <c r="K20" s="793"/>
      <c r="L20" s="793"/>
      <c r="M20" s="793"/>
    </row>
    <row r="21" spans="1:13" s="265" customFormat="1" ht="20.25" customHeight="1">
      <c r="A21" s="264"/>
      <c r="B21" s="269">
        <v>2</v>
      </c>
      <c r="C21" s="270" t="s">
        <v>416</v>
      </c>
      <c r="D21" s="793"/>
      <c r="E21" s="793"/>
      <c r="F21" s="793"/>
      <c r="G21" s="793"/>
      <c r="H21" s="793"/>
      <c r="I21" s="793"/>
      <c r="J21" s="793"/>
      <c r="K21" s="793"/>
      <c r="L21" s="793"/>
      <c r="M21" s="793"/>
    </row>
    <row r="22" spans="1:13" s="265" customFormat="1" ht="20.25" customHeight="1">
      <c r="A22" s="264"/>
      <c r="B22" s="269">
        <v>3</v>
      </c>
      <c r="C22" s="270" t="s">
        <v>415</v>
      </c>
      <c r="D22" s="791" t="s">
        <v>674</v>
      </c>
      <c r="E22" s="791"/>
      <c r="F22" s="791"/>
      <c r="G22" s="791"/>
      <c r="H22" s="791"/>
      <c r="I22" s="791"/>
      <c r="J22" s="791"/>
      <c r="K22" s="791"/>
      <c r="L22" s="791"/>
      <c r="M22" s="791"/>
    </row>
    <row r="23" spans="1:13" s="265" customFormat="1" ht="20.25" customHeight="1">
      <c r="A23" s="264"/>
      <c r="B23" s="282">
        <v>4</v>
      </c>
      <c r="C23" s="283" t="s">
        <v>425</v>
      </c>
      <c r="D23" s="791" t="s">
        <v>675</v>
      </c>
      <c r="E23" s="791"/>
      <c r="F23" s="791"/>
      <c r="G23" s="791"/>
      <c r="H23" s="791"/>
      <c r="I23" s="791"/>
      <c r="J23" s="791"/>
      <c r="K23" s="791"/>
      <c r="L23" s="791"/>
      <c r="M23" s="791"/>
    </row>
    <row r="24" spans="1:13" s="265" customFormat="1" ht="20.25" customHeight="1">
      <c r="A24" s="264"/>
      <c r="B24" s="284"/>
      <c r="C24" s="285"/>
      <c r="D24" s="285"/>
      <c r="E24" s="285"/>
      <c r="F24" s="285"/>
      <c r="G24" s="285"/>
      <c r="H24" s="285"/>
      <c r="I24" s="285"/>
      <c r="J24" s="285"/>
      <c r="K24" s="285"/>
      <c r="L24" s="285"/>
      <c r="M24" s="285"/>
    </row>
    <row r="25" spans="1:13" s="286" customFormat="1" ht="20.25" customHeight="1">
      <c r="A25" s="285"/>
      <c r="B25" s="285" t="s">
        <v>676</v>
      </c>
      <c r="C25" s="285"/>
    </row>
    <row r="26" spans="1:13" s="286" customFormat="1" ht="20.25" customHeight="1">
      <c r="A26" s="285"/>
      <c r="B26" s="285" t="s">
        <v>475</v>
      </c>
      <c r="C26" s="285"/>
    </row>
    <row r="27" spans="1:13" s="286" customFormat="1" ht="20.25" customHeight="1">
      <c r="A27" s="285"/>
      <c r="B27" s="285"/>
      <c r="C27" s="285"/>
    </row>
    <row r="28" spans="1:13" s="265" customFormat="1" ht="20.25" customHeight="1">
      <c r="A28" s="264" t="s">
        <v>476</v>
      </c>
      <c r="B28" s="264"/>
      <c r="C28" s="264"/>
    </row>
    <row r="29" spans="1:13" s="265" customFormat="1" ht="20.25" customHeight="1">
      <c r="A29" s="264" t="s">
        <v>477</v>
      </c>
      <c r="B29" s="264"/>
      <c r="C29" s="264"/>
    </row>
    <row r="30" spans="1:13" s="265" customFormat="1" ht="20.25" customHeight="1">
      <c r="A30" s="264"/>
      <c r="B30" s="264"/>
      <c r="C30" s="264"/>
    </row>
    <row r="31" spans="1:13" s="265" customFormat="1" ht="20.25" customHeight="1">
      <c r="A31" s="264"/>
      <c r="B31" s="269" t="s">
        <v>436</v>
      </c>
      <c r="C31" s="269" t="s">
        <v>437</v>
      </c>
    </row>
    <row r="32" spans="1:13" s="265" customFormat="1" ht="20.25" customHeight="1">
      <c r="A32" s="264"/>
      <c r="B32" s="269" t="s">
        <v>653</v>
      </c>
      <c r="C32" s="270" t="s">
        <v>442</v>
      </c>
    </row>
    <row r="33" spans="1:55" s="265" customFormat="1" ht="20.25" customHeight="1">
      <c r="A33" s="264"/>
      <c r="B33" s="269" t="s">
        <v>654</v>
      </c>
      <c r="C33" s="270" t="s">
        <v>444</v>
      </c>
    </row>
    <row r="34" spans="1:55" s="265" customFormat="1" ht="20.25" customHeight="1">
      <c r="A34" s="264"/>
      <c r="B34" s="269" t="s">
        <v>655</v>
      </c>
      <c r="C34" s="270" t="s">
        <v>446</v>
      </c>
    </row>
    <row r="35" spans="1:55" s="265" customFormat="1" ht="20.25" customHeight="1">
      <c r="A35" s="264"/>
      <c r="B35" s="269" t="s">
        <v>656</v>
      </c>
      <c r="C35" s="270" t="s">
        <v>449</v>
      </c>
    </row>
    <row r="36" spans="1:55" s="265" customFormat="1" ht="20.25" customHeight="1">
      <c r="A36" s="264"/>
      <c r="B36" s="264"/>
      <c r="C36" s="264"/>
    </row>
    <row r="37" spans="1:55" s="265" customFormat="1" ht="20.25" customHeight="1">
      <c r="A37" s="264"/>
      <c r="B37" s="271" t="s">
        <v>478</v>
      </c>
      <c r="C37" s="264"/>
    </row>
    <row r="38" spans="1:55" s="265" customFormat="1" ht="20.25" customHeight="1">
      <c r="B38" s="264" t="s">
        <v>479</v>
      </c>
      <c r="E38" s="271"/>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2"/>
      <c r="AK38" s="272"/>
      <c r="AL38" s="272"/>
      <c r="AM38" s="272"/>
      <c r="AN38" s="272"/>
      <c r="AO38" s="272"/>
      <c r="AP38" s="272"/>
      <c r="AQ38" s="272"/>
      <c r="AR38" s="272"/>
      <c r="AS38" s="272"/>
      <c r="AT38" s="272"/>
      <c r="AU38" s="272"/>
      <c r="AV38" s="272"/>
      <c r="AW38" s="272"/>
      <c r="AX38" s="272"/>
      <c r="AY38" s="272"/>
      <c r="AZ38" s="272"/>
      <c r="BA38" s="272"/>
      <c r="BB38" s="272"/>
      <c r="BC38" s="272"/>
    </row>
    <row r="39" spans="1:55" s="265" customFormat="1" ht="20.25" customHeight="1">
      <c r="B39" s="264" t="s">
        <v>480</v>
      </c>
      <c r="E39" s="264"/>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2"/>
      <c r="BC39" s="272"/>
    </row>
    <row r="40" spans="1:55" s="265" customFormat="1" ht="20.25" customHeight="1">
      <c r="E40" s="264"/>
    </row>
    <row r="41" spans="1:55" s="265" customFormat="1" ht="20.25" customHeight="1">
      <c r="A41" s="264"/>
      <c r="B41" s="264"/>
      <c r="C41" s="264"/>
      <c r="D41" s="271"/>
      <c r="E41" s="273"/>
      <c r="F41" s="273"/>
      <c r="G41" s="273"/>
      <c r="J41" s="273"/>
      <c r="K41" s="273"/>
      <c r="L41" s="273"/>
      <c r="R41" s="273"/>
      <c r="S41" s="273"/>
      <c r="T41" s="273"/>
      <c r="W41" s="273"/>
      <c r="X41" s="273"/>
      <c r="Y41" s="273"/>
    </row>
    <row r="42" spans="1:55" s="265" customFormat="1" ht="20.25" customHeight="1">
      <c r="A42" s="264" t="s">
        <v>657</v>
      </c>
      <c r="B42" s="264"/>
      <c r="C42" s="264"/>
    </row>
    <row r="43" spans="1:55" s="265" customFormat="1" ht="20.25" customHeight="1">
      <c r="A43" s="264" t="s">
        <v>481</v>
      </c>
      <c r="B43" s="264"/>
      <c r="C43" s="264"/>
    </row>
    <row r="44" spans="1:55" s="265" customFormat="1" ht="20.25" customHeight="1">
      <c r="A44" s="274" t="s">
        <v>658</v>
      </c>
      <c r="D44" s="275"/>
      <c r="E44" s="276"/>
      <c r="F44" s="273"/>
      <c r="G44" s="273"/>
      <c r="H44" s="273"/>
      <c r="I44" s="273"/>
      <c r="K44" s="273"/>
      <c r="M44" s="273"/>
      <c r="N44" s="273"/>
      <c r="O44" s="273"/>
      <c r="P44" s="273"/>
      <c r="Q44" s="273"/>
      <c r="S44" s="273"/>
      <c r="U44" s="273"/>
      <c r="V44" s="273"/>
      <c r="X44" s="273"/>
      <c r="Z44" s="273"/>
      <c r="AA44" s="273"/>
      <c r="AB44" s="273"/>
      <c r="AC44" s="273"/>
      <c r="AD44" s="273"/>
      <c r="AF44" s="271"/>
      <c r="AH44" s="273"/>
      <c r="AM44" s="273"/>
    </row>
    <row r="45" spans="1:55" s="265" customFormat="1" ht="20.25" customHeight="1">
      <c r="C45" s="274"/>
      <c r="D45" s="275"/>
      <c r="E45" s="276"/>
      <c r="F45" s="273"/>
      <c r="G45" s="273"/>
      <c r="H45" s="273"/>
      <c r="I45" s="273"/>
      <c r="K45" s="273"/>
      <c r="M45" s="273"/>
      <c r="N45" s="273"/>
      <c r="O45" s="273"/>
      <c r="P45" s="273"/>
      <c r="Q45" s="273"/>
      <c r="S45" s="273"/>
      <c r="U45" s="273"/>
      <c r="V45" s="273"/>
      <c r="X45" s="273"/>
      <c r="Z45" s="273"/>
      <c r="AA45" s="273"/>
      <c r="AB45" s="273"/>
      <c r="AC45" s="273"/>
      <c r="AD45" s="273"/>
      <c r="AF45" s="271"/>
      <c r="AH45" s="273"/>
      <c r="AM45" s="273"/>
    </row>
    <row r="46" spans="1:55" s="265" customFormat="1" ht="20.25" customHeight="1">
      <c r="A46" s="264" t="s">
        <v>482</v>
      </c>
      <c r="B46" s="264"/>
    </row>
    <row r="47" spans="1:55" s="265" customFormat="1" ht="20.25" customHeight="1"/>
    <row r="48" spans="1:55" s="265" customFormat="1" ht="20.25" customHeight="1">
      <c r="A48" s="264" t="s">
        <v>659</v>
      </c>
      <c r="B48" s="264"/>
      <c r="C48" s="264"/>
    </row>
    <row r="49" spans="1:55" s="265" customFormat="1" ht="20.25" customHeight="1">
      <c r="A49" s="264" t="s">
        <v>660</v>
      </c>
      <c r="B49" s="264"/>
      <c r="C49" s="264"/>
    </row>
    <row r="50" spans="1:55" s="265" customFormat="1" ht="20.25" customHeight="1"/>
    <row r="51" spans="1:55" s="265" customFormat="1" ht="20.25" customHeight="1">
      <c r="A51" s="264" t="s">
        <v>483</v>
      </c>
      <c r="B51" s="264"/>
      <c r="C51" s="264"/>
    </row>
    <row r="52" spans="1:55" s="265" customFormat="1" ht="20.25" customHeight="1">
      <c r="A52" s="264" t="s">
        <v>661</v>
      </c>
      <c r="B52" s="264"/>
      <c r="C52" s="264"/>
    </row>
    <row r="53" spans="1:55" s="265" customFormat="1" ht="20.25" customHeight="1">
      <c r="A53" s="264"/>
      <c r="B53" s="264"/>
      <c r="C53" s="264"/>
    </row>
    <row r="54" spans="1:55" s="265" customFormat="1" ht="20.25" customHeight="1">
      <c r="A54" s="264" t="s">
        <v>484</v>
      </c>
      <c r="B54" s="264"/>
      <c r="C54" s="264"/>
    </row>
    <row r="55" spans="1:55" s="265" customFormat="1" ht="20.25" customHeight="1">
      <c r="A55" s="264"/>
      <c r="B55" s="264"/>
      <c r="C55" s="264"/>
    </row>
    <row r="56" spans="1:55" s="265" customFormat="1" ht="20.25" customHeight="1">
      <c r="A56" s="265" t="s">
        <v>662</v>
      </c>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277"/>
      <c r="AL56" s="277"/>
      <c r="AM56" s="277"/>
      <c r="AN56" s="277"/>
      <c r="AO56" s="277"/>
      <c r="AP56" s="277"/>
      <c r="AQ56" s="277"/>
      <c r="AR56" s="277"/>
      <c r="AS56" s="277"/>
      <c r="AT56" s="277"/>
      <c r="AU56" s="277"/>
      <c r="AV56" s="277"/>
      <c r="AW56" s="277"/>
      <c r="AX56" s="277"/>
      <c r="AY56" s="277"/>
      <c r="AZ56" s="277"/>
      <c r="BA56" s="277"/>
      <c r="BB56" s="277"/>
      <c r="BC56" s="277"/>
    </row>
    <row r="57" spans="1:55" s="265" customFormat="1" ht="20.25" customHeight="1">
      <c r="A57" s="265" t="s">
        <v>485</v>
      </c>
      <c r="D57" s="277"/>
      <c r="E57" s="277"/>
      <c r="F57" s="277"/>
      <c r="G57" s="277"/>
      <c r="H57" s="277"/>
      <c r="I57" s="277"/>
      <c r="J57" s="277"/>
      <c r="K57" s="277"/>
      <c r="L57" s="277"/>
      <c r="M57" s="277"/>
      <c r="N57" s="277"/>
      <c r="O57" s="277"/>
      <c r="P57" s="277"/>
      <c r="Q57" s="277"/>
      <c r="R57" s="277"/>
      <c r="S57" s="277"/>
      <c r="T57" s="277"/>
      <c r="U57" s="277"/>
      <c r="V57" s="277"/>
      <c r="W57" s="277"/>
      <c r="X57" s="277"/>
      <c r="Y57" s="277"/>
      <c r="Z57" s="277"/>
      <c r="AA57" s="277"/>
      <c r="AB57" s="277"/>
      <c r="AC57" s="277"/>
      <c r="AD57" s="277"/>
      <c r="AE57" s="277"/>
      <c r="AF57" s="277"/>
      <c r="AG57" s="277"/>
      <c r="AH57" s="277"/>
      <c r="AI57" s="277"/>
      <c r="AJ57" s="277"/>
      <c r="AK57" s="277"/>
      <c r="AL57" s="277"/>
      <c r="AM57" s="277"/>
      <c r="AN57" s="277"/>
      <c r="AO57" s="277"/>
      <c r="AP57" s="277"/>
      <c r="AQ57" s="277"/>
      <c r="AR57" s="277"/>
      <c r="AS57" s="277"/>
      <c r="AT57" s="277"/>
      <c r="AU57" s="277"/>
      <c r="AV57" s="277"/>
      <c r="AW57" s="277"/>
      <c r="AX57" s="277"/>
      <c r="AY57" s="277"/>
      <c r="AZ57" s="277"/>
      <c r="BA57" s="277"/>
      <c r="BB57" s="277"/>
      <c r="BC57" s="277"/>
    </row>
    <row r="58" spans="1:55" s="265" customFormat="1" ht="20.25" customHeight="1">
      <c r="A58" s="265" t="s">
        <v>663</v>
      </c>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AA58" s="277"/>
      <c r="AB58" s="277"/>
      <c r="AC58" s="277"/>
      <c r="AD58" s="277"/>
      <c r="AE58" s="277"/>
      <c r="AF58" s="277"/>
      <c r="AG58" s="277"/>
      <c r="AH58" s="277"/>
      <c r="AI58" s="277"/>
      <c r="AJ58" s="277"/>
      <c r="AK58" s="277"/>
      <c r="AL58" s="277"/>
      <c r="AM58" s="277"/>
      <c r="AN58" s="277"/>
      <c r="AO58" s="277"/>
      <c r="AP58" s="277"/>
      <c r="AQ58" s="277"/>
      <c r="AR58" s="277"/>
      <c r="AS58" s="277"/>
      <c r="AT58" s="277"/>
      <c r="AU58" s="277"/>
      <c r="AV58" s="277"/>
      <c r="AW58" s="277"/>
      <c r="AX58" s="277"/>
      <c r="AY58" s="277"/>
      <c r="AZ58" s="277"/>
      <c r="BA58" s="277"/>
      <c r="BB58" s="277"/>
      <c r="BC58" s="277"/>
    </row>
    <row r="59" spans="1:55" s="265" customFormat="1" ht="20.25" customHeight="1">
      <c r="A59" s="264"/>
      <c r="B59" s="264"/>
      <c r="C59" s="264"/>
      <c r="D59" s="272"/>
      <c r="E59" s="272"/>
      <c r="F59" s="272"/>
      <c r="G59" s="272"/>
      <c r="H59" s="272"/>
      <c r="I59" s="272"/>
      <c r="J59" s="272"/>
      <c r="K59" s="272"/>
      <c r="L59" s="272"/>
      <c r="M59" s="272"/>
      <c r="N59" s="272"/>
      <c r="O59" s="272"/>
      <c r="P59" s="272"/>
      <c r="Q59" s="272"/>
      <c r="R59" s="272"/>
      <c r="S59" s="272"/>
      <c r="T59" s="272"/>
      <c r="U59" s="272"/>
      <c r="V59" s="272"/>
      <c r="W59" s="272"/>
      <c r="X59" s="272"/>
      <c r="Y59" s="272"/>
      <c r="Z59" s="272"/>
      <c r="AA59" s="272"/>
      <c r="AB59" s="272"/>
      <c r="AC59" s="272"/>
      <c r="AD59" s="272"/>
      <c r="AE59" s="272"/>
      <c r="AF59" s="272"/>
      <c r="AG59" s="272"/>
      <c r="AH59" s="272"/>
      <c r="AI59" s="272"/>
      <c r="AJ59" s="272"/>
      <c r="AK59" s="272"/>
      <c r="AL59" s="272"/>
      <c r="AM59" s="272"/>
      <c r="AN59" s="272"/>
      <c r="AO59" s="272"/>
      <c r="AP59" s="272"/>
      <c r="AQ59" s="272"/>
      <c r="AR59" s="272"/>
      <c r="AS59" s="272"/>
      <c r="AT59" s="272"/>
      <c r="AU59" s="272"/>
      <c r="AV59" s="272"/>
      <c r="AW59" s="272"/>
      <c r="AX59" s="272"/>
      <c r="AY59" s="272"/>
      <c r="AZ59" s="272"/>
      <c r="BA59" s="272"/>
      <c r="BB59" s="272"/>
      <c r="BC59" s="272"/>
    </row>
    <row r="60" spans="1:55" s="265" customFormat="1" ht="20.25" customHeight="1">
      <c r="A60" s="265" t="s">
        <v>664</v>
      </c>
      <c r="C60" s="278"/>
      <c r="D60" s="271"/>
      <c r="E60" s="271"/>
    </row>
    <row r="61" spans="1:55" s="265" customFormat="1" ht="20.25" customHeight="1">
      <c r="A61" s="279" t="s">
        <v>486</v>
      </c>
      <c r="C61" s="278"/>
      <c r="D61" s="271"/>
      <c r="E61" s="271"/>
    </row>
    <row r="62" spans="1:55" s="265" customFormat="1" ht="20.25" customHeight="1">
      <c r="A62" s="278"/>
      <c r="B62" s="278"/>
      <c r="C62" s="278"/>
      <c r="D62" s="264"/>
      <c r="E62" s="264"/>
    </row>
    <row r="63" spans="1:55" s="265" customFormat="1" ht="20.25" customHeight="1">
      <c r="A63" s="265" t="s">
        <v>665</v>
      </c>
      <c r="C63" s="278"/>
      <c r="D63" s="271"/>
      <c r="E63" s="271"/>
    </row>
    <row r="64" spans="1:55" s="265" customFormat="1" ht="20.25" customHeight="1">
      <c r="A64" s="280" t="s">
        <v>666</v>
      </c>
      <c r="B64" s="278"/>
      <c r="C64" s="278"/>
      <c r="D64" s="264"/>
      <c r="E64" s="264"/>
    </row>
    <row r="65" spans="1:5" s="265" customFormat="1" ht="20.25" customHeight="1">
      <c r="A65" s="281" t="s">
        <v>667</v>
      </c>
      <c r="B65" s="278"/>
      <c r="C65" s="278"/>
      <c r="D65" s="264"/>
      <c r="E65" s="264"/>
    </row>
    <row r="66" spans="1:5" s="265" customFormat="1" ht="20.25" customHeight="1">
      <c r="A66" s="280" t="s">
        <v>668</v>
      </c>
      <c r="B66" s="278"/>
      <c r="C66" s="278"/>
      <c r="D66" s="264"/>
      <c r="E66" s="264"/>
    </row>
    <row r="67" spans="1:5" s="265" customFormat="1" ht="20.25" customHeight="1">
      <c r="A67" s="281" t="s">
        <v>669</v>
      </c>
      <c r="B67" s="278"/>
      <c r="C67" s="278"/>
      <c r="D67" s="264"/>
      <c r="E67" s="264"/>
    </row>
    <row r="68" spans="1:5" s="265" customFormat="1" ht="20.25" customHeight="1">
      <c r="A68" s="280" t="s">
        <v>670</v>
      </c>
      <c r="B68" s="278"/>
      <c r="C68" s="278"/>
      <c r="D68" s="264"/>
      <c r="E68" s="264"/>
    </row>
    <row r="69" spans="1:5" s="265" customFormat="1" ht="20.25" customHeight="1">
      <c r="A69" s="280" t="s">
        <v>671</v>
      </c>
      <c r="B69" s="278"/>
      <c r="C69" s="278"/>
      <c r="D69" s="264"/>
      <c r="E69" s="264"/>
    </row>
    <row r="70" spans="1:5" s="265" customFormat="1" ht="20.25" customHeight="1">
      <c r="A70" s="280" t="s">
        <v>672</v>
      </c>
      <c r="B70" s="278"/>
      <c r="C70" s="278"/>
      <c r="D70" s="264"/>
      <c r="E70" s="264"/>
    </row>
    <row r="71" spans="1:5" s="265" customFormat="1" ht="20.25" customHeight="1">
      <c r="A71" s="278"/>
      <c r="B71" s="278"/>
      <c r="C71" s="278"/>
      <c r="D71" s="264"/>
      <c r="E71" s="264"/>
    </row>
    <row r="72" spans="1:5" s="265" customFormat="1" ht="20.25" customHeight="1">
      <c r="A72" s="278"/>
      <c r="B72" s="278"/>
      <c r="C72" s="278"/>
      <c r="D72" s="264"/>
      <c r="E72" s="264"/>
    </row>
    <row r="73" spans="1:5" s="265" customFormat="1" ht="20.25" customHeight="1">
      <c r="A73" s="278"/>
      <c r="B73" s="278"/>
      <c r="C73" s="278"/>
      <c r="D73" s="264"/>
      <c r="E73" s="264"/>
    </row>
    <row r="74" spans="1:5" s="265" customFormat="1" ht="20.25" customHeight="1">
      <c r="A74" s="278"/>
      <c r="B74" s="278"/>
      <c r="C74" s="278"/>
      <c r="D74" s="264"/>
      <c r="E74" s="264"/>
    </row>
    <row r="75" spans="1:5" ht="20.25" customHeight="1"/>
    <row r="76" spans="1:5" ht="20.25" customHeight="1"/>
    <row r="83" spans="1:5" s="286" customFormat="1" ht="20.25" customHeight="1">
      <c r="A83" s="286" t="s">
        <v>677</v>
      </c>
      <c r="C83" s="287"/>
      <c r="D83" s="288"/>
      <c r="E83" s="288"/>
    </row>
    <row r="84" spans="1:5" s="286" customFormat="1" ht="20.25" customHeight="1">
      <c r="A84" s="286" t="s">
        <v>678</v>
      </c>
      <c r="B84" s="287"/>
      <c r="C84" s="289"/>
      <c r="D84" s="285"/>
      <c r="E84" s="285"/>
    </row>
    <row r="85" spans="1:5" s="154" customFormat="1" ht="20.25" customHeight="1">
      <c r="A85" s="286" t="s">
        <v>679</v>
      </c>
    </row>
    <row r="86" spans="1:5" s="154" customFormat="1" ht="20.25" customHeight="1">
      <c r="A86" s="286" t="s">
        <v>680</v>
      </c>
    </row>
    <row r="87" spans="1:5" s="154" customFormat="1" ht="20.25" customHeight="1">
      <c r="A87" s="286" t="s">
        <v>681</v>
      </c>
    </row>
    <row r="88" spans="1:5" s="154" customFormat="1" ht="20.25" customHeight="1">
      <c r="A88" s="286" t="s">
        <v>682</v>
      </c>
    </row>
  </sheetData>
  <mergeCells count="6">
    <mergeCell ref="D23:M23"/>
    <mergeCell ref="E4:J5"/>
    <mergeCell ref="D19:M19"/>
    <mergeCell ref="D20:M20"/>
    <mergeCell ref="D21:M21"/>
    <mergeCell ref="D22:M22"/>
  </mergeCells>
  <phoneticPr fontId="3"/>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K43"/>
  <sheetViews>
    <sheetView workbookViewId="0">
      <selection activeCell="C8" sqref="C8"/>
    </sheetView>
  </sheetViews>
  <sheetFormatPr defaultColWidth="9.1796875" defaultRowHeight="13"/>
  <cols>
    <col min="1" max="1" width="2.26953125" style="154" customWidth="1"/>
    <col min="2" max="2" width="8.1796875" style="154" bestFit="1" customWidth="1"/>
    <col min="3" max="11" width="46.453125" style="154" customWidth="1"/>
    <col min="12" max="16384" width="9.1796875" style="154"/>
  </cols>
  <sheetData>
    <row r="1" spans="2:11">
      <c r="B1" s="154" t="s">
        <v>487</v>
      </c>
    </row>
    <row r="3" spans="2:11">
      <c r="B3" s="155" t="s">
        <v>488</v>
      </c>
      <c r="C3" s="155" t="s">
        <v>489</v>
      </c>
    </row>
    <row r="4" spans="2:11">
      <c r="B4" s="155">
        <v>1</v>
      </c>
      <c r="C4" s="156" t="s">
        <v>395</v>
      </c>
    </row>
    <row r="5" spans="2:11">
      <c r="B5" s="155">
        <v>2</v>
      </c>
      <c r="C5" s="156" t="s">
        <v>490</v>
      </c>
    </row>
    <row r="6" spans="2:11">
      <c r="B6" s="155">
        <v>3</v>
      </c>
      <c r="C6" s="323" t="s">
        <v>491</v>
      </c>
    </row>
    <row r="7" spans="2:11" ht="14">
      <c r="B7" s="322">
        <v>4</v>
      </c>
      <c r="C7" s="167" t="s">
        <v>494</v>
      </c>
    </row>
    <row r="8" spans="2:11" ht="14">
      <c r="B8" s="155">
        <v>5</v>
      </c>
      <c r="C8" s="167" t="s">
        <v>494</v>
      </c>
    </row>
    <row r="10" spans="2:11">
      <c r="B10" s="154" t="s">
        <v>492</v>
      </c>
    </row>
    <row r="11" spans="2:11" ht="13.5" thickBot="1"/>
    <row r="12" spans="2:11" ht="14.5" thickBot="1">
      <c r="B12" s="157" t="s">
        <v>474</v>
      </c>
      <c r="C12" s="158" t="s">
        <v>412</v>
      </c>
      <c r="D12" s="159" t="s">
        <v>416</v>
      </c>
      <c r="E12" s="160" t="s">
        <v>421</v>
      </c>
      <c r="F12" s="159" t="s">
        <v>425</v>
      </c>
      <c r="G12" s="160" t="s">
        <v>494</v>
      </c>
      <c r="H12" s="160" t="s">
        <v>494</v>
      </c>
      <c r="I12" s="160" t="s">
        <v>494</v>
      </c>
      <c r="J12" s="160" t="s">
        <v>494</v>
      </c>
      <c r="K12" s="319" t="s">
        <v>494</v>
      </c>
    </row>
    <row r="13" spans="2:11" ht="14">
      <c r="B13" s="794" t="s">
        <v>493</v>
      </c>
      <c r="C13" s="316" t="s">
        <v>494</v>
      </c>
      <c r="D13" s="161" t="s">
        <v>418</v>
      </c>
      <c r="E13" s="162" t="s">
        <v>418</v>
      </c>
      <c r="F13" s="162" t="s">
        <v>418</v>
      </c>
      <c r="G13" s="167" t="s">
        <v>494</v>
      </c>
      <c r="H13" s="167" t="s">
        <v>494</v>
      </c>
      <c r="I13" s="167" t="s">
        <v>494</v>
      </c>
      <c r="J13" s="167" t="s">
        <v>494</v>
      </c>
      <c r="K13" s="320" t="s">
        <v>494</v>
      </c>
    </row>
    <row r="14" spans="2:11" ht="14">
      <c r="B14" s="794"/>
      <c r="C14" s="163" t="s">
        <v>494</v>
      </c>
      <c r="D14" s="164" t="s">
        <v>495</v>
      </c>
      <c r="E14" s="165" t="s">
        <v>496</v>
      </c>
      <c r="F14" s="165" t="s">
        <v>496</v>
      </c>
      <c r="G14" s="167" t="s">
        <v>494</v>
      </c>
      <c r="H14" s="167" t="s">
        <v>494</v>
      </c>
      <c r="I14" s="167" t="s">
        <v>494</v>
      </c>
      <c r="J14" s="167" t="s">
        <v>494</v>
      </c>
      <c r="K14" s="320" t="s">
        <v>494</v>
      </c>
    </row>
    <row r="15" spans="2:11" ht="14">
      <c r="B15" s="794"/>
      <c r="C15" s="163" t="s">
        <v>494</v>
      </c>
      <c r="D15" s="166" t="s">
        <v>497</v>
      </c>
      <c r="E15" s="167" t="s">
        <v>498</v>
      </c>
      <c r="F15" s="167" t="s">
        <v>498</v>
      </c>
      <c r="G15" s="167" t="s">
        <v>494</v>
      </c>
      <c r="H15" s="167" t="s">
        <v>494</v>
      </c>
      <c r="I15" s="167" t="s">
        <v>494</v>
      </c>
      <c r="J15" s="167" t="s">
        <v>494</v>
      </c>
      <c r="K15" s="320" t="s">
        <v>494</v>
      </c>
    </row>
    <row r="16" spans="2:11" ht="14">
      <c r="B16" s="794"/>
      <c r="C16" s="163" t="s">
        <v>494</v>
      </c>
      <c r="D16" s="166" t="s">
        <v>499</v>
      </c>
      <c r="E16" s="167" t="s">
        <v>500</v>
      </c>
      <c r="F16" s="167" t="s">
        <v>500</v>
      </c>
      <c r="G16" s="167" t="s">
        <v>494</v>
      </c>
      <c r="H16" s="167" t="s">
        <v>494</v>
      </c>
      <c r="I16" s="167" t="s">
        <v>494</v>
      </c>
      <c r="J16" s="167" t="s">
        <v>494</v>
      </c>
      <c r="K16" s="320" t="s">
        <v>494</v>
      </c>
    </row>
    <row r="17" spans="2:11" ht="14">
      <c r="B17" s="794"/>
      <c r="C17" s="163" t="s">
        <v>494</v>
      </c>
      <c r="D17" s="166" t="s">
        <v>501</v>
      </c>
      <c r="E17" s="167" t="s">
        <v>422</v>
      </c>
      <c r="F17" s="167" t="s">
        <v>422</v>
      </c>
      <c r="G17" s="167" t="s">
        <v>494</v>
      </c>
      <c r="H17" s="167" t="s">
        <v>494</v>
      </c>
      <c r="I17" s="167" t="s">
        <v>494</v>
      </c>
      <c r="J17" s="167" t="s">
        <v>494</v>
      </c>
      <c r="K17" s="320" t="s">
        <v>494</v>
      </c>
    </row>
    <row r="18" spans="2:11" ht="14">
      <c r="B18" s="794"/>
      <c r="C18" s="163" t="s">
        <v>494</v>
      </c>
      <c r="D18" s="166" t="s">
        <v>502</v>
      </c>
      <c r="E18" s="167" t="s">
        <v>503</v>
      </c>
      <c r="F18" s="167" t="s">
        <v>503</v>
      </c>
      <c r="G18" s="167" t="s">
        <v>494</v>
      </c>
      <c r="H18" s="167" t="s">
        <v>494</v>
      </c>
      <c r="I18" s="167" t="s">
        <v>494</v>
      </c>
      <c r="J18" s="167" t="s">
        <v>494</v>
      </c>
      <c r="K18" s="320" t="s">
        <v>494</v>
      </c>
    </row>
    <row r="19" spans="2:11" ht="14">
      <c r="B19" s="794"/>
      <c r="C19" s="163" t="s">
        <v>494</v>
      </c>
      <c r="D19" s="166" t="s">
        <v>504</v>
      </c>
      <c r="E19" s="167" t="s">
        <v>505</v>
      </c>
      <c r="F19" s="167" t="s">
        <v>505</v>
      </c>
      <c r="G19" s="167" t="s">
        <v>494</v>
      </c>
      <c r="H19" s="167" t="s">
        <v>494</v>
      </c>
      <c r="I19" s="167" t="s">
        <v>494</v>
      </c>
      <c r="J19" s="167" t="s">
        <v>494</v>
      </c>
      <c r="K19" s="320" t="s">
        <v>494</v>
      </c>
    </row>
    <row r="20" spans="2:11" ht="14">
      <c r="B20" s="794"/>
      <c r="C20" s="317" t="s">
        <v>494</v>
      </c>
      <c r="D20" s="167" t="s">
        <v>494</v>
      </c>
      <c r="E20" s="167" t="s">
        <v>502</v>
      </c>
      <c r="F20" s="167" t="s">
        <v>502</v>
      </c>
      <c r="G20" s="167" t="s">
        <v>494</v>
      </c>
      <c r="H20" s="167" t="s">
        <v>494</v>
      </c>
      <c r="I20" s="167" t="s">
        <v>494</v>
      </c>
      <c r="J20" s="167" t="s">
        <v>494</v>
      </c>
      <c r="K20" s="320" t="s">
        <v>494</v>
      </c>
    </row>
    <row r="21" spans="2:11" ht="14">
      <c r="B21" s="794"/>
      <c r="C21" s="317" t="s">
        <v>494</v>
      </c>
      <c r="D21" s="167" t="s">
        <v>494</v>
      </c>
      <c r="E21" s="167" t="s">
        <v>506</v>
      </c>
      <c r="F21" s="167" t="s">
        <v>506</v>
      </c>
      <c r="G21" s="167" t="s">
        <v>494</v>
      </c>
      <c r="H21" s="167" t="s">
        <v>494</v>
      </c>
      <c r="I21" s="167" t="s">
        <v>494</v>
      </c>
      <c r="J21" s="167" t="s">
        <v>494</v>
      </c>
      <c r="K21" s="320" t="s">
        <v>494</v>
      </c>
    </row>
    <row r="22" spans="2:11" ht="14">
      <c r="B22" s="794"/>
      <c r="C22" s="317" t="s">
        <v>494</v>
      </c>
      <c r="D22" s="167" t="s">
        <v>494</v>
      </c>
      <c r="E22" s="167" t="s">
        <v>494</v>
      </c>
      <c r="F22" s="167" t="s">
        <v>494</v>
      </c>
      <c r="G22" s="167" t="s">
        <v>494</v>
      </c>
      <c r="H22" s="167" t="s">
        <v>494</v>
      </c>
      <c r="I22" s="167" t="s">
        <v>494</v>
      </c>
      <c r="J22" s="167" t="s">
        <v>494</v>
      </c>
      <c r="K22" s="320" t="s">
        <v>494</v>
      </c>
    </row>
    <row r="23" spans="2:11" ht="14">
      <c r="B23" s="794"/>
      <c r="C23" s="317" t="s">
        <v>494</v>
      </c>
      <c r="D23" s="167" t="s">
        <v>494</v>
      </c>
      <c r="E23" s="167" t="s">
        <v>494</v>
      </c>
      <c r="F23" s="167" t="s">
        <v>494</v>
      </c>
      <c r="G23" s="167" t="s">
        <v>494</v>
      </c>
      <c r="H23" s="167" t="s">
        <v>494</v>
      </c>
      <c r="I23" s="167" t="s">
        <v>494</v>
      </c>
      <c r="J23" s="167" t="s">
        <v>494</v>
      </c>
      <c r="K23" s="320" t="s">
        <v>494</v>
      </c>
    </row>
    <row r="24" spans="2:11" ht="14">
      <c r="B24" s="794"/>
      <c r="C24" s="317" t="s">
        <v>494</v>
      </c>
      <c r="D24" s="167" t="s">
        <v>494</v>
      </c>
      <c r="E24" s="167" t="s">
        <v>494</v>
      </c>
      <c r="F24" s="167" t="s">
        <v>494</v>
      </c>
      <c r="G24" s="167" t="s">
        <v>494</v>
      </c>
      <c r="H24" s="167" t="s">
        <v>494</v>
      </c>
      <c r="I24" s="167" t="s">
        <v>494</v>
      </c>
      <c r="J24" s="167" t="s">
        <v>494</v>
      </c>
      <c r="K24" s="320" t="s">
        <v>494</v>
      </c>
    </row>
    <row r="25" spans="2:11" ht="14.5" thickBot="1">
      <c r="B25" s="795"/>
      <c r="C25" s="318" t="s">
        <v>494</v>
      </c>
      <c r="D25" s="168" t="s">
        <v>494</v>
      </c>
      <c r="E25" s="168" t="s">
        <v>494</v>
      </c>
      <c r="F25" s="168" t="s">
        <v>494</v>
      </c>
      <c r="G25" s="168" t="s">
        <v>494</v>
      </c>
      <c r="H25" s="168" t="s">
        <v>494</v>
      </c>
      <c r="I25" s="168" t="s">
        <v>494</v>
      </c>
      <c r="J25" s="168" t="s">
        <v>494</v>
      </c>
      <c r="K25" s="321" t="s">
        <v>494</v>
      </c>
    </row>
    <row r="28" spans="2:11">
      <c r="C28" s="154" t="s">
        <v>507</v>
      </c>
    </row>
    <row r="29" spans="2:11">
      <c r="C29" s="154" t="s">
        <v>508</v>
      </c>
    </row>
    <row r="30" spans="2:11">
      <c r="C30" s="154" t="s">
        <v>509</v>
      </c>
    </row>
    <row r="31" spans="2:11">
      <c r="C31" s="154" t="s">
        <v>510</v>
      </c>
    </row>
    <row r="32" spans="2:11">
      <c r="C32" s="154" t="s">
        <v>511</v>
      </c>
    </row>
    <row r="33" spans="3:3">
      <c r="C33" s="154" t="s">
        <v>512</v>
      </c>
    </row>
    <row r="34" spans="3:3">
      <c r="C34" s="154" t="s">
        <v>513</v>
      </c>
    </row>
    <row r="35" spans="3:3">
      <c r="C35" s="154" t="s">
        <v>514</v>
      </c>
    </row>
    <row r="36" spans="3:3">
      <c r="C36" s="154" t="s">
        <v>515</v>
      </c>
    </row>
    <row r="38" spans="3:3">
      <c r="C38" s="154" t="s">
        <v>516</v>
      </c>
    </row>
    <row r="39" spans="3:3">
      <c r="C39" s="154" t="s">
        <v>517</v>
      </c>
    </row>
    <row r="40" spans="3:3">
      <c r="C40" s="154" t="s">
        <v>518</v>
      </c>
    </row>
    <row r="41" spans="3:3">
      <c r="C41" s="154" t="s">
        <v>519</v>
      </c>
    </row>
    <row r="42" spans="3:3">
      <c r="C42" s="154" t="s">
        <v>520</v>
      </c>
    </row>
    <row r="43" spans="3:3">
      <c r="C43" s="154" t="s">
        <v>521</v>
      </c>
    </row>
  </sheetData>
  <mergeCells count="1">
    <mergeCell ref="B13:B25"/>
  </mergeCells>
  <phoneticPr fontId="3"/>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14</vt:i4>
      </vt:variant>
    </vt:vector>
  </HeadingPairs>
  <TitlesOfParts>
    <vt:vector size="20" baseType="lpstr">
      <vt:lpstr>運営状況点検書</vt:lpstr>
      <vt:lpstr>勤務形態一覧表（１枚版）</vt:lpstr>
      <vt:lpstr>勤務形態一覧表（100名）</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'勤務形態一覧表（100名）'!Print_Area</vt:lpstr>
      <vt:lpstr>'勤務形態一覧表（１枚版）'!Print_Area</vt:lpstr>
      <vt:lpstr>【記載例】勤務形態一覧表!Print_Titles</vt:lpstr>
      <vt:lpstr>'勤務形態一覧表（100名）'!Print_Titles</vt:lpstr>
      <vt:lpstr>'勤務形態一覧表（１枚版）'!Print_Titles</vt:lpstr>
      <vt:lpstr>サービス種別</vt:lpstr>
      <vt:lpstr>サービス提供責任者</vt:lpstr>
      <vt:lpstr>管理者</vt:lpstr>
      <vt:lpstr>職種</vt:lpstr>
      <vt:lpstr>登録訪問介護員</vt:lpstr>
      <vt:lpstr>訪問介護員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2025-04-22T09:49:10Z</cp:lastPrinted>
  <dcterms:created xsi:type="dcterms:W3CDTF">2008-06-06T11:29:08Z</dcterms:created>
  <dcterms:modified xsi:type="dcterms:W3CDTF">2025-04-22T09:50:38Z</dcterms:modified>
</cp:coreProperties>
</file>