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6924"/>
  <workbookPr codeName="ThisWorkbook" defaultThemeVersion="124226"/>
  <xr:revisionPtr xr6:coauthVersionLast="47" xr6:coauthVersionMax="47" documentId="13_ncr:1_{76A8E899-2ED0-4348-94FE-A1D289E0B22E}" revIDLastSave="0" xr10:uidLastSave="{00000000-0000-0000-0000-000000000000}"/>
  <bookViews>
    <workbookView tabRatio="531" xr2:uid="{00000000-000D-0000-FFFF-FFFF00000000}" windowHeight="14880" windowWidth="19440" xWindow="28680" yWindow="-120"/>
  </bookViews>
  <sheets>
    <sheet r:id="rId1" name="表紙" sheetId="1"/>
    <sheet r:id="rId2" name="管理運営・会計" sheetId="2"/>
    <sheet r:id="rId3" name="利用者処遇" sheetId="27"/>
    <sheet r:id="rId4" name="会計「計算書類等提出確認表」 " sheetId="22"/>
    <sheet r:id="rId5" name="職員点検資料１ (記載例)" sheetId="48"/>
    <sheet r:id="rId6" name="職員点検資料１" sheetId="49"/>
    <sheet r:id="rId7" name="職員点検資料２ (記載例)" sheetId="50"/>
    <sheet r:id="rId8" name="職員点検資料２" sheetId="51"/>
    <sheet r:id="rId9" name="利用乳幼児登降時間調べ（全ての事業所）" sheetId="9"/>
    <sheet r:id="rId10" name="勤務時間等調べ（保育所型）" sheetId="10"/>
    <sheet r:id="rId11" name="勤務時間等調べ(小規模型)" sheetId="11"/>
  </sheets>
  <definedNames>
    <definedName localSheetId="3" name="_xlnm.Print_Area">'会計「計算書類等提出確認表」 '!$A$1:$G$37</definedName>
    <definedName localSheetId="1" name="_xlnm.Print_Area">管理運営・会計!$A$1:$AD$1084</definedName>
    <definedName localSheetId="5" name="_xlnm.Print_Area">職員点検資料１!$A$1:$V$22</definedName>
    <definedName localSheetId="4" name="_xlnm.Print_Area">'職員点検資料１ (記載例)'!$A$1:$V$22</definedName>
    <definedName localSheetId="7" name="_xlnm.Print_Area">職員点検資料２!$A$1:$AB$27</definedName>
    <definedName localSheetId="6" name="_xlnm.Print_Area">'職員点検資料２ (記載例)'!$A$1:$AB$27</definedName>
    <definedName localSheetId="0" name="_xlnm.Print_Area">表紙!$A$1:$AX$28</definedName>
    <definedName localSheetId="2" name="_xlnm.Print_Area">利用者処遇!$A$1:$AD$765</definedName>
    <definedName localSheetId="1" name="_xlnm.Print_Titles">管理運営・会計!$9:$9</definedName>
    <definedName localSheetId="5" name="_xlnm.Print_Titles">職員点検資料１!$3:$4</definedName>
    <definedName localSheetId="4" name="_xlnm.Print_Titles">'職員点検資料１ (記載例)'!$3:$4</definedName>
    <definedName localSheetId="7" name="_xlnm.Print_Titles">職員点検資料２!$3:$4</definedName>
    <definedName localSheetId="6" name="_xlnm.Print_Titles">'職員点検資料２ (記載例)'!$3:$4</definedName>
    <definedName localSheetId="2" name="_xlnm.Print_Titles">利用者処遇!$19:$19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068" i="2" l="1"/>
  <c r="T1068" i="2"/>
  <c r="N1068" i="2"/>
  <c r="X805" i="2"/>
  <c r="H1068" i="2"/>
  <c r="H1054" i="2" l="1"/>
  <c r="M953" i="2"/>
  <c r="AB1065" i="2" l="1"/>
  <c r="Z1065" i="2"/>
  <c r="X1065" i="2"/>
  <c r="P1065" i="2"/>
  <c r="N1065" i="2"/>
  <c r="L1065" i="2"/>
  <c r="K899" i="2"/>
  <c r="T899" i="2" s="1"/>
  <c r="K898" i="2"/>
  <c r="T898" i="2" s="1"/>
  <c r="K897" i="2"/>
  <c r="T897" i="2" s="1"/>
  <c r="K900" i="2" l="1"/>
  <c r="T900" i="2"/>
  <c r="X1072" i="2" l="1"/>
  <c r="X1071" i="2"/>
  <c r="V1065" i="2"/>
  <c r="T1065" i="2"/>
  <c r="R1065" i="2"/>
  <c r="J1065" i="2"/>
  <c r="H1065" i="2"/>
  <c r="F1065" i="2"/>
  <c r="O1012" i="2"/>
  <c r="L971" i="2"/>
  <c r="X952" i="2"/>
  <c r="M938" i="2"/>
  <c r="X937" i="2"/>
  <c r="K891" i="2"/>
  <c r="T891" i="2" s="1"/>
  <c r="K890" i="2"/>
  <c r="K889" i="2"/>
  <c r="T889" i="2" s="1"/>
  <c r="X872" i="2"/>
  <c r="U872" i="2"/>
  <c r="R872" i="2"/>
  <c r="O872" i="2"/>
  <c r="L872" i="2"/>
  <c r="I872" i="2"/>
  <c r="X871" i="2"/>
  <c r="U871" i="2"/>
  <c r="R871" i="2"/>
  <c r="O871" i="2"/>
  <c r="L871" i="2"/>
  <c r="I871" i="2"/>
  <c r="X870" i="2"/>
  <c r="U870" i="2"/>
  <c r="R870" i="2"/>
  <c r="O870" i="2"/>
  <c r="L870" i="2"/>
  <c r="I870" i="2"/>
  <c r="O859" i="2"/>
  <c r="O857" i="2"/>
  <c r="G842" i="2"/>
  <c r="G841" i="2"/>
  <c r="T816" i="2"/>
  <c r="X1046" i="2" s="1"/>
  <c r="T815" i="2"/>
  <c r="T811" i="2"/>
  <c r="T810" i="2"/>
  <c r="T806" i="2"/>
  <c r="T802" i="2"/>
  <c r="K740" i="2"/>
  <c r="J936" i="2" s="1"/>
  <c r="K739" i="2"/>
  <c r="J935" i="2" s="1"/>
  <c r="K738" i="2"/>
  <c r="J934" i="2" s="1"/>
  <c r="Q430" i="2"/>
  <c r="U421" i="2"/>
  <c r="S421" i="2"/>
  <c r="Q421" i="2"/>
  <c r="O421" i="2"/>
  <c r="M421" i="2"/>
  <c r="K421" i="2"/>
  <c r="U418" i="2"/>
  <c r="S418" i="2"/>
  <c r="Q418" i="2"/>
  <c r="O418" i="2"/>
  <c r="M418" i="2"/>
  <c r="K418" i="2"/>
  <c r="Q384" i="2"/>
  <c r="Q383" i="2"/>
  <c r="Q429" i="2" s="1"/>
  <c r="T297" i="2"/>
  <c r="J296" i="2"/>
  <c r="J295" i="2"/>
  <c r="J294" i="2"/>
  <c r="Q294" i="2" s="1"/>
  <c r="G288" i="2"/>
  <c r="G168" i="2"/>
  <c r="P172" i="2" s="1"/>
  <c r="U172" i="2" s="1"/>
  <c r="G162" i="2"/>
  <c r="S162" i="2" s="1"/>
  <c r="X74" i="2"/>
  <c r="U74" i="2"/>
  <c r="R74" i="2"/>
  <c r="O74" i="2"/>
  <c r="L74" i="2"/>
  <c r="I74" i="2"/>
  <c r="N1" i="2"/>
  <c r="X1073" i="2" l="1"/>
  <c r="J1064" i="2"/>
  <c r="P1064" i="2"/>
  <c r="AB1064" i="2"/>
  <c r="R1064" i="2"/>
  <c r="X1064" i="2"/>
  <c r="L1064" i="2"/>
  <c r="T1064" i="2"/>
  <c r="N1064" i="2"/>
  <c r="Z1064" i="2"/>
  <c r="V1063" i="2"/>
  <c r="AB1063" i="2"/>
  <c r="P1063" i="2"/>
  <c r="J1063" i="2"/>
  <c r="J1054" i="2"/>
  <c r="M1054" i="2"/>
  <c r="I75" i="2"/>
  <c r="U75" i="2"/>
  <c r="K892" i="2"/>
  <c r="O75" i="2"/>
  <c r="J950" i="2"/>
  <c r="Q295" i="2"/>
  <c r="Q297" i="2" s="1"/>
  <c r="K769" i="2"/>
  <c r="T817" i="2"/>
  <c r="X934" i="2"/>
  <c r="X935" i="2"/>
  <c r="T738" i="2"/>
  <c r="T739" i="2"/>
  <c r="S1051" i="2"/>
  <c r="F1064" i="2"/>
  <c r="K767" i="2"/>
  <c r="H1064" i="2"/>
  <c r="V1064" i="2"/>
  <c r="K741" i="2"/>
  <c r="J953" i="2" s="1"/>
  <c r="T890" i="2"/>
  <c r="T892" i="2" s="1"/>
  <c r="S168" i="2"/>
  <c r="K768" i="2"/>
  <c r="J949" i="2"/>
  <c r="S1052" i="2"/>
  <c r="J951" i="2"/>
  <c r="X1045" i="2"/>
  <c r="X1047" i="2" s="1"/>
  <c r="S1053" i="2"/>
  <c r="U1053" i="2" s="1"/>
  <c r="X951" i="2" l="1"/>
  <c r="H1053" i="2"/>
  <c r="J1053" i="2" s="1"/>
  <c r="X950" i="2"/>
  <c r="H1052" i="2"/>
  <c r="J1052" i="2" s="1"/>
  <c r="X949" i="2"/>
  <c r="H1051" i="2"/>
  <c r="H1055" i="2" s="1"/>
  <c r="X938" i="2"/>
  <c r="X941" i="2" s="1"/>
  <c r="X953" i="2"/>
  <c r="X956" i="2" s="1"/>
  <c r="X1051" i="2"/>
  <c r="U1051" i="2"/>
  <c r="U1052" i="2"/>
  <c r="X1052" i="2"/>
  <c r="T768" i="2"/>
  <c r="K77" i="2"/>
  <c r="J938" i="2"/>
  <c r="T767" i="2"/>
  <c r="K770" i="2"/>
  <c r="S1055" i="2"/>
  <c r="T741" i="2"/>
  <c r="M1052" i="2" l="1"/>
  <c r="M1051" i="2"/>
  <c r="M1056" i="2" s="1"/>
  <c r="X942" i="2"/>
  <c r="J1051" i="2"/>
  <c r="J1055" i="2" s="1"/>
  <c r="X957" i="2"/>
  <c r="U1056" i="2"/>
  <c r="U1055" i="2"/>
  <c r="X1056" i="2"/>
  <c r="X1055" i="2"/>
  <c r="T770" i="2"/>
  <c r="T809" i="2" s="1"/>
  <c r="T812" i="2" s="1"/>
  <c r="O973" i="2"/>
  <c r="T805" i="2"/>
  <c r="O974" i="2"/>
  <c r="T801" i="2"/>
  <c r="T803" i="2" s="1"/>
  <c r="M1055" i="2" l="1"/>
  <c r="L1062" i="2" s="1"/>
  <c r="L1066" i="2" s="1"/>
  <c r="J1056" i="2"/>
  <c r="AB1062" i="2"/>
  <c r="AB1066" i="2" s="1"/>
  <c r="Z1062" i="2"/>
  <c r="Z1066" i="2" s="1"/>
  <c r="X1062" i="2"/>
  <c r="X1066" i="2" s="1"/>
  <c r="T1062" i="2"/>
  <c r="T1066" i="2" s="1"/>
  <c r="V1062" i="2"/>
  <c r="V1066" i="2" s="1"/>
  <c r="R1062" i="2"/>
  <c r="R1066" i="2" s="1"/>
  <c r="N1069" i="2"/>
  <c r="Z1069" i="2"/>
  <c r="T1069" i="2"/>
  <c r="J1062" i="2"/>
  <c r="J1066" i="2" s="1"/>
  <c r="F1062" i="2"/>
  <c r="F1066" i="2" s="1"/>
  <c r="T807" i="2"/>
  <c r="H1062" i="2"/>
  <c r="H1066" i="2" s="1"/>
  <c r="H1069" i="2"/>
  <c r="N1" i="27"/>
  <c r="N1062" i="2" l="1"/>
  <c r="N1066" i="2" s="1"/>
  <c r="P1062" i="2"/>
  <c r="P1066" i="2" s="1"/>
  <c r="AD6" i="51" l="1"/>
  <c r="AD7" i="51"/>
  <c r="AD8" i="51"/>
  <c r="AD9" i="51"/>
  <c r="AD10" i="51"/>
  <c r="AD11" i="51"/>
  <c r="AD12" i="51"/>
  <c r="AD13" i="51"/>
  <c r="AD14" i="51"/>
  <c r="AD15" i="51"/>
  <c r="AD16" i="51"/>
  <c r="AD17" i="51"/>
  <c r="AD18" i="51"/>
  <c r="AD19" i="51"/>
  <c r="AD20" i="51"/>
  <c r="AD21" i="51"/>
  <c r="AD22" i="51"/>
  <c r="AD23" i="51"/>
  <c r="AD24" i="51"/>
  <c r="AD25" i="51"/>
  <c r="AD26" i="51"/>
  <c r="AD27" i="51"/>
  <c r="AD28" i="51"/>
  <c r="AD29" i="51"/>
  <c r="AD30" i="51"/>
  <c r="AD31" i="51"/>
  <c r="AD32" i="51"/>
  <c r="AD33" i="51"/>
  <c r="AD34" i="51"/>
  <c r="AD35" i="51"/>
  <c r="AD36" i="51"/>
  <c r="AD37" i="51"/>
  <c r="AD38" i="51"/>
  <c r="AD39" i="51"/>
  <c r="AD40" i="51"/>
  <c r="AD41" i="51"/>
  <c r="AD42" i="51"/>
  <c r="AD43" i="51"/>
  <c r="AD44" i="51"/>
  <c r="AD45" i="51"/>
  <c r="AD46" i="51"/>
  <c r="AD47" i="51"/>
  <c r="AD48" i="51"/>
  <c r="AD49" i="51"/>
  <c r="AD50" i="51"/>
  <c r="AD51" i="51"/>
  <c r="AD52" i="51"/>
  <c r="AD53" i="51"/>
  <c r="AD54" i="51"/>
  <c r="AD5" i="51"/>
  <c r="Z5" i="51" l="1"/>
  <c r="Z4" i="51"/>
  <c r="X5" i="49"/>
  <c r="X54" i="49"/>
  <c r="X6" i="49"/>
  <c r="X7" i="49"/>
  <c r="X8" i="49"/>
  <c r="X9" i="49"/>
  <c r="X10" i="49"/>
  <c r="X11" i="49"/>
  <c r="X12" i="49"/>
  <c r="X13" i="49"/>
  <c r="X14" i="49"/>
  <c r="X15" i="49"/>
  <c r="X16" i="49"/>
  <c r="X17" i="49"/>
  <c r="X18" i="49"/>
  <c r="X19" i="49"/>
  <c r="X20" i="49"/>
  <c r="X21" i="49"/>
  <c r="X22" i="49"/>
  <c r="X23" i="49"/>
  <c r="X24" i="49"/>
  <c r="X25" i="49"/>
  <c r="X26" i="49"/>
  <c r="X27" i="49"/>
  <c r="X28" i="49"/>
  <c r="X29" i="49"/>
  <c r="X30" i="49"/>
  <c r="X31" i="49"/>
  <c r="X32" i="49"/>
  <c r="X33" i="49"/>
  <c r="X34" i="49"/>
  <c r="X35" i="49"/>
  <c r="X36" i="49"/>
  <c r="X37" i="49"/>
  <c r="X38" i="49"/>
  <c r="X39" i="49"/>
  <c r="X40" i="49"/>
  <c r="X41" i="49"/>
  <c r="X42" i="49"/>
  <c r="X43" i="49"/>
  <c r="X44" i="49"/>
  <c r="X45" i="49"/>
  <c r="X46" i="49"/>
  <c r="X47" i="49"/>
  <c r="X48" i="49"/>
  <c r="X49" i="49"/>
  <c r="X50" i="49"/>
  <c r="X51" i="49"/>
  <c r="X52" i="49"/>
  <c r="X53" i="49"/>
  <c r="AC54" i="51" l="1"/>
  <c r="AC53" i="51"/>
  <c r="AC52" i="51"/>
  <c r="AC51" i="51"/>
  <c r="AC50" i="51"/>
  <c r="AC49" i="51"/>
  <c r="AC47" i="51"/>
  <c r="AC46" i="51"/>
  <c r="AC45" i="51"/>
  <c r="AC44" i="51"/>
  <c r="AC43" i="51"/>
  <c r="AC42" i="51"/>
  <c r="AC41" i="51"/>
  <c r="AC40" i="51"/>
  <c r="AC39" i="51"/>
  <c r="AC38" i="51"/>
  <c r="AC37" i="51"/>
  <c r="AC36" i="51"/>
  <c r="AC35" i="51"/>
  <c r="AC34" i="51"/>
  <c r="AC33" i="51"/>
  <c r="AC32" i="51"/>
  <c r="AC31" i="51"/>
  <c r="AC30" i="51"/>
  <c r="AC29" i="51"/>
  <c r="AC28" i="51"/>
  <c r="AC27" i="51"/>
  <c r="AC26" i="51"/>
  <c r="AC25" i="51"/>
  <c r="AC24" i="51"/>
  <c r="AC23" i="51"/>
  <c r="AC22" i="51"/>
  <c r="AC21" i="51"/>
  <c r="AC20" i="51"/>
  <c r="AC19" i="51"/>
  <c r="AC18" i="51"/>
  <c r="AC17" i="51"/>
  <c r="AC16" i="51"/>
  <c r="AC15" i="51"/>
  <c r="AC14" i="51"/>
  <c r="AC13" i="51"/>
  <c r="AC12" i="51"/>
  <c r="AC11" i="51"/>
  <c r="AC10" i="51"/>
  <c r="AC9" i="51"/>
  <c r="AC8" i="51"/>
  <c r="AC7" i="51"/>
  <c r="AC6" i="51"/>
  <c r="AC5" i="51"/>
  <c r="Y3" i="51"/>
  <c r="AC54" i="50"/>
  <c r="AC53" i="50"/>
  <c r="AC52" i="50"/>
  <c r="AC51" i="50"/>
  <c r="AC50" i="50"/>
  <c r="AC49" i="50"/>
  <c r="AC47" i="50"/>
  <c r="AC46" i="50"/>
  <c r="AC45" i="50"/>
  <c r="AC44" i="50"/>
  <c r="AC43" i="50"/>
  <c r="AC42" i="50"/>
  <c r="AC41" i="50"/>
  <c r="AC40" i="50"/>
  <c r="AC39" i="50"/>
  <c r="AC38" i="50"/>
  <c r="AC37" i="50"/>
  <c r="AC36" i="50"/>
  <c r="AC35" i="50"/>
  <c r="AC34" i="50"/>
  <c r="AC33" i="50"/>
  <c r="AC32" i="50"/>
  <c r="AC31" i="50"/>
  <c r="AC30" i="50"/>
  <c r="AC29" i="50"/>
  <c r="AC28" i="50"/>
  <c r="AC27" i="50"/>
  <c r="AC26" i="50"/>
  <c r="AC25" i="50"/>
  <c r="AC24" i="50"/>
  <c r="AC23" i="50"/>
  <c r="AC22" i="50"/>
  <c r="AC21" i="50"/>
  <c r="AC20" i="50"/>
  <c r="AC19" i="50"/>
  <c r="AC18" i="50"/>
  <c r="AC17" i="50"/>
  <c r="AC16" i="50"/>
  <c r="AC15" i="50"/>
  <c r="AC14" i="50"/>
  <c r="AC13" i="50"/>
  <c r="AC12" i="50"/>
  <c r="AC11" i="50"/>
  <c r="AC10" i="50"/>
  <c r="AC9" i="50"/>
  <c r="AC8" i="50"/>
  <c r="AC7" i="50"/>
  <c r="AC6" i="50"/>
  <c r="AC5" i="50"/>
  <c r="Y3" i="50"/>
  <c r="W54" i="49"/>
  <c r="W53" i="49"/>
  <c r="W52" i="49"/>
  <c r="W51" i="49"/>
  <c r="W50" i="49"/>
  <c r="W49" i="49"/>
  <c r="W48" i="49"/>
  <c r="W47" i="49"/>
  <c r="W46" i="49"/>
  <c r="W45" i="49"/>
  <c r="W44" i="49"/>
  <c r="W43" i="49"/>
  <c r="W42" i="49"/>
  <c r="W41" i="49"/>
  <c r="W40" i="49"/>
  <c r="W39" i="49"/>
  <c r="W38" i="49"/>
  <c r="W37" i="49"/>
  <c r="W36" i="49"/>
  <c r="W35" i="49"/>
  <c r="W34" i="49"/>
  <c r="W33" i="49"/>
  <c r="W32" i="49"/>
  <c r="W31" i="49"/>
  <c r="W30" i="49"/>
  <c r="W29" i="49"/>
  <c r="W28" i="49"/>
  <c r="W27" i="49"/>
  <c r="W26" i="49"/>
  <c r="W25" i="49"/>
  <c r="W24" i="49"/>
  <c r="W23" i="49"/>
  <c r="W22" i="49"/>
  <c r="W21" i="49"/>
  <c r="W20" i="49"/>
  <c r="W19" i="49"/>
  <c r="W18" i="49"/>
  <c r="W17" i="49"/>
  <c r="W16" i="49"/>
  <c r="W15" i="49"/>
  <c r="W14" i="49"/>
  <c r="W13" i="49"/>
  <c r="W12" i="49"/>
  <c r="W11" i="49"/>
  <c r="W10" i="49"/>
  <c r="W9" i="49"/>
  <c r="W8" i="49"/>
  <c r="W7" i="49"/>
  <c r="W6" i="49"/>
  <c r="W5" i="49"/>
  <c r="V3" i="49" s="1"/>
  <c r="X54" i="48"/>
  <c r="W54" i="48"/>
  <c r="X53" i="48"/>
  <c r="W53" i="48"/>
  <c r="X52" i="48"/>
  <c r="W52" i="48"/>
  <c r="X51" i="48"/>
  <c r="W51" i="48"/>
  <c r="X50" i="48"/>
  <c r="W50" i="48"/>
  <c r="X49" i="48"/>
  <c r="W49" i="48"/>
  <c r="X48" i="48"/>
  <c r="W48" i="48"/>
  <c r="X47" i="48"/>
  <c r="W47" i="48"/>
  <c r="X46" i="48"/>
  <c r="W46" i="48"/>
  <c r="X45" i="48"/>
  <c r="W45" i="48"/>
  <c r="X44" i="48"/>
  <c r="W44" i="48"/>
  <c r="X43" i="48"/>
  <c r="W43" i="48"/>
  <c r="X42" i="48"/>
  <c r="W42" i="48"/>
  <c r="X41" i="48"/>
  <c r="W41" i="48"/>
  <c r="X40" i="48"/>
  <c r="W40" i="48"/>
  <c r="X39" i="48"/>
  <c r="W39" i="48"/>
  <c r="X38" i="48"/>
  <c r="W38" i="48"/>
  <c r="X37" i="48"/>
  <c r="W37" i="48"/>
  <c r="X36" i="48"/>
  <c r="W36" i="48"/>
  <c r="X35" i="48"/>
  <c r="W35" i="48"/>
  <c r="X34" i="48"/>
  <c r="W34" i="48"/>
  <c r="X33" i="48"/>
  <c r="W33" i="48"/>
  <c r="X32" i="48"/>
  <c r="W32" i="48"/>
  <c r="X31" i="48"/>
  <c r="W31" i="48"/>
  <c r="X30" i="48"/>
  <c r="W30" i="48"/>
  <c r="X29" i="48"/>
  <c r="W29" i="48"/>
  <c r="X28" i="48"/>
  <c r="W28" i="48"/>
  <c r="X27" i="48"/>
  <c r="W27" i="48"/>
  <c r="X26" i="48"/>
  <c r="W26" i="48"/>
  <c r="X25" i="48"/>
  <c r="W25" i="48"/>
  <c r="X24" i="48"/>
  <c r="W24" i="48"/>
  <c r="X23" i="48"/>
  <c r="W23" i="48"/>
  <c r="X22" i="48"/>
  <c r="W22" i="48"/>
  <c r="X21" i="48"/>
  <c r="W21" i="48"/>
  <c r="X20" i="48"/>
  <c r="W20" i="48"/>
  <c r="X19" i="48"/>
  <c r="W19" i="48"/>
  <c r="X18" i="48"/>
  <c r="W18" i="48"/>
  <c r="X17" i="48"/>
  <c r="W17" i="48"/>
  <c r="X16" i="48"/>
  <c r="W16" i="48"/>
  <c r="X15" i="48"/>
  <c r="W15" i="48"/>
  <c r="X14" i="48"/>
  <c r="W14" i="48"/>
  <c r="X13" i="48"/>
  <c r="W13" i="48"/>
  <c r="X12" i="48"/>
  <c r="W12" i="48"/>
  <c r="X11" i="48"/>
  <c r="W11" i="48"/>
  <c r="X10" i="48"/>
  <c r="W10" i="48"/>
  <c r="X9" i="48"/>
  <c r="W9" i="48"/>
  <c r="X8" i="48"/>
  <c r="W8" i="48"/>
  <c r="X7" i="48"/>
  <c r="W7" i="48"/>
  <c r="X6" i="48"/>
  <c r="W6" i="48"/>
  <c r="X5" i="48"/>
  <c r="W5" i="48"/>
  <c r="V3" i="48" l="1"/>
  <c r="V5" i="48"/>
  <c r="Z5" i="50"/>
  <c r="V5" i="49"/>
  <c r="Z4" i="50"/>
  <c r="B3" i="10" l="1"/>
  <c r="G2" i="10"/>
  <c r="B2" i="9"/>
  <c r="B2" i="10" s="1"/>
  <c r="H2" i="11"/>
  <c r="F1" i="22" l="1"/>
  <c r="A29" i="22" l="1"/>
  <c r="B3" i="11" l="1"/>
  <c r="B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P2" authorId="0" shapeId="0" xr:uid="{00000000-0006-0000-0400-000001000000}">
      <text>
        <r>
          <rPr>
            <b/>
            <sz val="9"/>
            <color indexed="81"/>
            <rFont val="MS P ゴシック"/>
            <family val="3"/>
            <charset val="128"/>
          </rPr>
          <t>月間の時間数です。
例：1日8時間で20日勤務の場合は160時間</t>
        </r>
      </text>
    </comment>
    <comment ref="F3" authorId="1" shapeId="0" xr:uid="{00000000-0006-0000-0400-000002000000}">
      <text>
        <r>
          <rPr>
            <b/>
            <sz val="9"/>
            <color indexed="81"/>
            <rFont val="MS P ゴシック"/>
            <family val="3"/>
            <charset val="128"/>
          </rPr>
          <t>※法人で採用した年月日を記入してください。
（パートタイム労働者等から正規型の労働者になった場合は、正規型の労働者として採用した年月日を記入してください。）</t>
        </r>
      </text>
    </comment>
    <comment ref="I4" authorId="0" shapeId="0" xr:uid="{00000000-0006-0000-0400-000003000000}">
      <text>
        <r>
          <rPr>
            <b/>
            <sz val="9"/>
            <color indexed="81"/>
            <rFont val="MS P ゴシック"/>
            <family val="3"/>
            <charset val="128"/>
          </rPr>
          <t>事由が退職の場合は上段に事由発生日を記載してください。
また、育休等の場合は、期間を記載してください。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相模原市役所</author>
  </authors>
  <commentList>
    <comment ref="P2" authorId="0" shapeId="0" xr:uid="{00000000-0006-0000-0500-000001000000}">
      <text>
        <r>
          <rPr>
            <b/>
            <sz val="9"/>
            <color indexed="81"/>
            <rFont val="MS P ゴシック"/>
            <family val="3"/>
            <charset val="128"/>
          </rPr>
          <t>月間の時間数です。
例：1日8時間で20日勤務の場合は160時間</t>
        </r>
      </text>
    </comment>
    <comment ref="F3" authorId="1" shapeId="0" xr:uid="{00000000-0006-0000-0500-000002000000}">
      <text>
        <r>
          <rPr>
            <b/>
            <sz val="9"/>
            <color indexed="81"/>
            <rFont val="MS P ゴシック"/>
            <family val="3"/>
            <charset val="128"/>
          </rPr>
          <t>※法人で採用した年月日を記入してください。
（パートタイム労働者等から正規型の労働者になった場合は、正規型の労働者として採用した年月日を記入してください。）</t>
        </r>
      </text>
    </comment>
    <comment ref="I4" authorId="0" shapeId="0" xr:uid="{00000000-0006-0000-0500-000003000000}">
      <text>
        <r>
          <rPr>
            <b/>
            <sz val="9"/>
            <color indexed="81"/>
            <rFont val="MS P ゴシック"/>
            <family val="3"/>
            <charset val="128"/>
          </rPr>
          <t>事由が退職の場合は上段に事由発生日を記載してください。
また、育休等の場合は、期間を記載してください。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相模原市役所</author>
    <author>Administrator</author>
  </authors>
  <commentList>
    <comment ref="G3" authorId="0" shapeId="0" xr:uid="{00000000-0006-0000-0600-000001000000}">
      <text>
        <r>
          <rPr>
            <b/>
            <sz val="9"/>
            <color indexed="81"/>
            <rFont val="MS P ゴシック"/>
            <family val="3"/>
            <charset val="128"/>
          </rPr>
          <t>※法人で採用した年月日を記入してください。</t>
        </r>
      </text>
    </comment>
    <comment ref="H3" authorId="0" shapeId="0" xr:uid="{00000000-0006-0000-0600-000002000000}">
      <text>
        <r>
          <rPr>
            <b/>
            <sz val="9"/>
            <color indexed="81"/>
            <rFont val="MS P ゴシック"/>
            <family val="3"/>
            <charset val="128"/>
          </rPr>
          <t>一定期間ごとに更新の有無を判断する契約の場合は、定めありを選択してください。</t>
        </r>
      </text>
    </comment>
    <comment ref="O4" authorId="1" shapeId="0" xr:uid="{00000000-0006-0000-0600-000003000000}">
      <text>
        <r>
          <rPr>
            <b/>
            <sz val="9"/>
            <color indexed="81"/>
            <rFont val="MS P ゴシック"/>
            <family val="3"/>
            <charset val="128"/>
          </rPr>
          <t>事由が退職の場合は上段に事由発生日を記載してください。
また、育休等の場合は、期間を記載してください。</t>
        </r>
      </text>
    </comment>
    <comment ref="P4" authorId="1" shapeId="0" xr:uid="{2206B50A-62B7-4CFF-AE30-E3FEDB7C42A9}">
      <text>
        <r>
          <rPr>
            <b/>
            <sz val="11"/>
            <color indexed="10"/>
            <rFont val="MS P ゴシック"/>
            <family val="3"/>
            <charset val="128"/>
          </rPr>
          <t>　ここの勤務時間は契約上のものではなく、予定シフト表と整合が取れるよう（シフト表の作成時に予定した時間を）記入してください。
　</t>
        </r>
      </text>
    </comment>
    <comment ref="T4" authorId="1" shapeId="0" xr:uid="{03951539-9A27-41FE-8D3C-D677AA50F071}">
      <text>
        <r>
          <rPr>
            <b/>
            <sz val="9"/>
            <color indexed="81"/>
            <rFont val="MS P ゴシック"/>
            <family val="3"/>
            <charset val="128"/>
          </rPr>
          <t>勤務時間は契約上のものではなく、指導監査実施月の前々月に実際に勤務した時間を記入してください。  例） 監査実施月が1月→11月の実績</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相模原市役所</author>
    <author>Administrator</author>
  </authors>
  <commentList>
    <comment ref="G3" authorId="0" shapeId="0" xr:uid="{00000000-0006-0000-0700-000001000000}">
      <text>
        <r>
          <rPr>
            <b/>
            <sz val="9"/>
            <color indexed="81"/>
            <rFont val="MS P ゴシック"/>
            <family val="3"/>
            <charset val="128"/>
          </rPr>
          <t>※法人で採用した年月日を記入してください。</t>
        </r>
      </text>
    </comment>
    <comment ref="H3" authorId="0" shapeId="0" xr:uid="{00000000-0006-0000-0700-000002000000}">
      <text>
        <r>
          <rPr>
            <b/>
            <sz val="9"/>
            <color indexed="81"/>
            <rFont val="MS P ゴシック"/>
            <family val="3"/>
            <charset val="128"/>
          </rPr>
          <t>一定期間ごとに更新の有無を判断する契約の場合は、定めありを選択してください。</t>
        </r>
      </text>
    </comment>
    <comment ref="O4" authorId="1" shapeId="0" xr:uid="{00000000-0006-0000-0700-000003000000}">
      <text>
        <r>
          <rPr>
            <b/>
            <sz val="9"/>
            <color indexed="81"/>
            <rFont val="MS P ゴシック"/>
            <family val="3"/>
            <charset val="128"/>
          </rPr>
          <t>事由が退職の場合は上段に事由発生日を記載してください。
また、育休等の場合は、期間を記載してください。</t>
        </r>
      </text>
    </comment>
    <comment ref="P4" authorId="1" shapeId="0" xr:uid="{0104653B-46B3-456F-9C3F-40A4B5F442EE}">
      <text>
        <r>
          <rPr>
            <b/>
            <sz val="9"/>
            <color indexed="10"/>
            <rFont val="MS P ゴシック"/>
            <family val="3"/>
            <charset val="128"/>
          </rPr>
          <t>　</t>
        </r>
        <r>
          <rPr>
            <sz val="9"/>
            <color indexed="10"/>
            <rFont val="MS P ゴシック"/>
            <family val="3"/>
            <charset val="128"/>
          </rPr>
          <t>ここの勤務時間は契約上のものではなく、予定シフト表と整合が取れるよう</t>
        </r>
        <r>
          <rPr>
            <b/>
            <sz val="9"/>
            <color indexed="10"/>
            <rFont val="MS P ゴシック"/>
            <family val="3"/>
            <charset val="128"/>
          </rPr>
          <t>（シフト表の作成時に予定した時間を）</t>
        </r>
        <r>
          <rPr>
            <sz val="9"/>
            <color indexed="10"/>
            <rFont val="MS P ゴシック"/>
            <family val="3"/>
            <charset val="128"/>
          </rPr>
          <t>記入してください。</t>
        </r>
      </text>
    </comment>
    <comment ref="T4" authorId="1" shapeId="0" xr:uid="{856E34AC-D1CC-4604-B1EC-2758D60CC1EB}">
      <text>
        <r>
          <rPr>
            <b/>
            <sz val="9"/>
            <color indexed="81"/>
            <rFont val="MS P ゴシック"/>
            <family val="3"/>
            <charset val="128"/>
          </rPr>
          <t>勤務時間は契約上のものではなく、指導監査実施月の前々月に実際に勤務した時間を記入してください。  例） 監査実施月が1月→11月の実績</t>
        </r>
      </text>
    </comment>
  </commentList>
</comments>
</file>

<file path=xl/sharedStrings.xml><?xml version="1.0" encoding="utf-8"?>
<sst xmlns="http://schemas.openxmlformats.org/spreadsheetml/2006/main" count="3604" uniqueCount="1179">
  <si>
    <t>監査事項</t>
  </si>
  <si>
    <t>監査内容</t>
  </si>
  <si>
    <t>※結果</t>
    <rPh sb="1" eb="3">
      <t>ケッカ</t>
    </rPh>
    <phoneticPr fontId="4"/>
  </si>
  <si>
    <t>自主点検記入欄</t>
    <rPh sb="0" eb="2">
      <t>ジシュ</t>
    </rPh>
    <rPh sb="2" eb="4">
      <t>テンケン</t>
    </rPh>
    <rPh sb="4" eb="6">
      <t>キニュウ</t>
    </rPh>
    <rPh sb="6" eb="7">
      <t>ラン</t>
    </rPh>
    <phoneticPr fontId="4"/>
  </si>
  <si>
    <t>前年度</t>
    <rPh sb="0" eb="3">
      <t>ゼンネンド</t>
    </rPh>
    <phoneticPr fontId="4"/>
  </si>
  <si>
    <t>今年度</t>
    <rPh sb="0" eb="3">
      <t>コンネンド</t>
    </rPh>
    <phoneticPr fontId="4"/>
  </si>
  <si>
    <t>施設名</t>
  </si>
  <si>
    <t>所在地</t>
  </si>
  <si>
    <t>電話</t>
    <rPh sb="0" eb="2">
      <t>デンワ</t>
    </rPh>
    <phoneticPr fontId="4"/>
  </si>
  <si>
    <t>年齢</t>
    <rPh sb="0" eb="2">
      <t>ネンレイ</t>
    </rPh>
    <phoneticPr fontId="4"/>
  </si>
  <si>
    <t>有</t>
    <rPh sb="0" eb="1">
      <t>アリ</t>
    </rPh>
    <phoneticPr fontId="4"/>
  </si>
  <si>
    <t>◆規程の整備状況</t>
    <rPh sb="1" eb="3">
      <t>キテイ</t>
    </rPh>
    <rPh sb="4" eb="6">
      <t>セイビ</t>
    </rPh>
    <rPh sb="6" eb="8">
      <t>ジョウキョウ</t>
    </rPh>
    <phoneticPr fontId="4"/>
  </si>
  <si>
    <t>氏名</t>
    <rPh sb="0" eb="2">
      <t>シメイ</t>
    </rPh>
    <phoneticPr fontId="4"/>
  </si>
  <si>
    <t>保育に必要な用具</t>
    <rPh sb="0" eb="2">
      <t>ホイク</t>
    </rPh>
    <rPh sb="3" eb="5">
      <t>ヒツヨウ</t>
    </rPh>
    <rPh sb="6" eb="8">
      <t>ヨウグ</t>
    </rPh>
    <phoneticPr fontId="4"/>
  </si>
  <si>
    <t>沐浴室</t>
    <rPh sb="0" eb="2">
      <t>モクヨク</t>
    </rPh>
    <rPh sb="2" eb="3">
      <t>シツ</t>
    </rPh>
    <phoneticPr fontId="4"/>
  </si>
  <si>
    <t>便所</t>
    <rPh sb="0" eb="2">
      <t>ベンジョ</t>
    </rPh>
    <phoneticPr fontId="4"/>
  </si>
  <si>
    <t>その他</t>
    <rPh sb="2" eb="3">
      <t>タ</t>
    </rPh>
    <phoneticPr fontId="2"/>
  </si>
  <si>
    <t>調理設備</t>
    <rPh sb="0" eb="2">
      <t>チョウリ</t>
    </rPh>
    <rPh sb="2" eb="4">
      <t>セツビ</t>
    </rPh>
    <phoneticPr fontId="2"/>
  </si>
  <si>
    <t>調乳室</t>
    <rPh sb="0" eb="1">
      <t>チョウ</t>
    </rPh>
    <rPh sb="1" eb="2">
      <t>ニュウ</t>
    </rPh>
    <rPh sb="2" eb="3">
      <t>シツ</t>
    </rPh>
    <phoneticPr fontId="2"/>
  </si>
  <si>
    <t>◆保育従事者の内訳</t>
    <rPh sb="1" eb="3">
      <t>ホイク</t>
    </rPh>
    <rPh sb="3" eb="6">
      <t>ジュウジシャ</t>
    </rPh>
    <rPh sb="7" eb="9">
      <t>ウチワケ</t>
    </rPh>
    <phoneticPr fontId="4"/>
  </si>
  <si>
    <t>人</t>
    <rPh sb="0" eb="1">
      <t>ニン</t>
    </rPh>
    <phoneticPr fontId="4"/>
  </si>
  <si>
    <t>利用者</t>
    <rPh sb="0" eb="3">
      <t>リヨウシャ</t>
    </rPh>
    <phoneticPr fontId="4"/>
  </si>
  <si>
    <t>◆その他設備の状況</t>
    <rPh sb="3" eb="4">
      <t>タ</t>
    </rPh>
    <rPh sb="4" eb="6">
      <t>セツビ</t>
    </rPh>
    <rPh sb="7" eb="9">
      <t>ジョウキョウ</t>
    </rPh>
    <phoneticPr fontId="4"/>
  </si>
  <si>
    <t>履歴書</t>
    <rPh sb="0" eb="3">
      <t>リレキショ</t>
    </rPh>
    <phoneticPr fontId="4"/>
  </si>
  <si>
    <t>その他</t>
    <rPh sb="2" eb="3">
      <t>タ</t>
    </rPh>
    <phoneticPr fontId="4"/>
  </si>
  <si>
    <t>採用年月日</t>
    <rPh sb="0" eb="2">
      <t>サイヨウ</t>
    </rPh>
    <rPh sb="2" eb="5">
      <t>ネンガッピ</t>
    </rPh>
    <phoneticPr fontId="4"/>
  </si>
  <si>
    <t>無</t>
    <rPh sb="0" eb="1">
      <t>ナ</t>
    </rPh>
    <phoneticPr fontId="4"/>
  </si>
  <si>
    <t>日</t>
    <rPh sb="0" eb="1">
      <t>ニチ</t>
    </rPh>
    <phoneticPr fontId="4"/>
  </si>
  <si>
    <t>時間</t>
    <rPh sb="0" eb="2">
      <t>ジカン</t>
    </rPh>
    <phoneticPr fontId="4"/>
  </si>
  <si>
    <t>㎡</t>
    <phoneticPr fontId="4"/>
  </si>
  <si>
    <t>避難</t>
    <rPh sb="0" eb="2">
      <t>ヒナン</t>
    </rPh>
    <phoneticPr fontId="4"/>
  </si>
  <si>
    <t>消火</t>
    <rPh sb="0" eb="2">
      <t>ショウカ</t>
    </rPh>
    <phoneticPr fontId="4"/>
  </si>
  <si>
    <t>◆法定点検の実施状況</t>
    <rPh sb="1" eb="3">
      <t>ホウテイ</t>
    </rPh>
    <rPh sb="3" eb="5">
      <t>テンケン</t>
    </rPh>
    <rPh sb="6" eb="8">
      <t>ジッシ</t>
    </rPh>
    <rPh sb="8" eb="10">
      <t>ジョウキョウ</t>
    </rPh>
    <phoneticPr fontId="4"/>
  </si>
  <si>
    <t>法定点検実施日</t>
    <rPh sb="0" eb="2">
      <t>ホウテイ</t>
    </rPh>
    <rPh sb="2" eb="4">
      <t>テンケン</t>
    </rPh>
    <rPh sb="4" eb="6">
      <t>ジッシ</t>
    </rPh>
    <rPh sb="6" eb="7">
      <t>ビ</t>
    </rPh>
    <phoneticPr fontId="4"/>
  </si>
  <si>
    <t>年</t>
    <rPh sb="0" eb="1">
      <t>ネン</t>
    </rPh>
    <phoneticPr fontId="4"/>
  </si>
  <si>
    <t>施設名</t>
    <rPh sb="0" eb="2">
      <t>シセツ</t>
    </rPh>
    <rPh sb="2" eb="3">
      <t>メイ</t>
    </rPh>
    <phoneticPr fontId="4"/>
  </si>
  <si>
    <t>回</t>
    <rPh sb="0" eb="1">
      <t>カイ</t>
    </rPh>
    <phoneticPr fontId="4"/>
  </si>
  <si>
    <t>月</t>
    <rPh sb="0" eb="1">
      <t>ツキ</t>
    </rPh>
    <phoneticPr fontId="4"/>
  </si>
  <si>
    <t>監査事項</t>
    <rPh sb="0" eb="2">
      <t>カンサ</t>
    </rPh>
    <rPh sb="2" eb="4">
      <t>ジコウ</t>
    </rPh>
    <phoneticPr fontId="4"/>
  </si>
  <si>
    <t>内容</t>
    <rPh sb="0" eb="2">
      <t>ナイヨウ</t>
    </rPh>
    <phoneticPr fontId="4"/>
  </si>
  <si>
    <t>※施設名は自動表示されます。</t>
    <rPh sb="1" eb="3">
      <t>シセツ</t>
    </rPh>
    <rPh sb="3" eb="4">
      <t>メイ</t>
    </rPh>
    <rPh sb="5" eb="7">
      <t>ジドウ</t>
    </rPh>
    <rPh sb="7" eb="9">
      <t>ヒョウジ</t>
    </rPh>
    <phoneticPr fontId="4"/>
  </si>
  <si>
    <t>消防計画</t>
    <rPh sb="0" eb="2">
      <t>ショウボウ</t>
    </rPh>
    <rPh sb="2" eb="4">
      <t>ケイカク</t>
    </rPh>
    <phoneticPr fontId="4"/>
  </si>
  <si>
    <t>◆指定された警戒区域等の該当</t>
    <rPh sb="1" eb="3">
      <t>シテイ</t>
    </rPh>
    <rPh sb="6" eb="8">
      <t>ケイカイ</t>
    </rPh>
    <rPh sb="8" eb="10">
      <t>クイキ</t>
    </rPh>
    <rPh sb="10" eb="11">
      <t>トウ</t>
    </rPh>
    <rPh sb="12" eb="14">
      <t>ガイトウ</t>
    </rPh>
    <phoneticPr fontId="4"/>
  </si>
  <si>
    <t>・該当有の場合、下記に内容を記入してください。</t>
    <rPh sb="1" eb="3">
      <t>ガイトウ</t>
    </rPh>
    <rPh sb="8" eb="10">
      <t>カキ</t>
    </rPh>
    <phoneticPr fontId="4"/>
  </si>
  <si>
    <t>ハザードマップ
該当内容</t>
    <rPh sb="8" eb="10">
      <t>ガイトウ</t>
    </rPh>
    <rPh sb="10" eb="12">
      <t>ナイヨウ</t>
    </rPh>
    <phoneticPr fontId="4"/>
  </si>
  <si>
    <t>土砂災害</t>
    <rPh sb="0" eb="2">
      <t>ドシャ</t>
    </rPh>
    <rPh sb="2" eb="4">
      <t>サイガイ</t>
    </rPh>
    <phoneticPr fontId="4"/>
  </si>
  <si>
    <t>洪水</t>
    <phoneticPr fontId="4"/>
  </si>
  <si>
    <t>◆非常災害対策計画の策定状況</t>
    <rPh sb="1" eb="3">
      <t>ヒジョウ</t>
    </rPh>
    <rPh sb="3" eb="5">
      <t>サイガイ</t>
    </rPh>
    <rPh sb="5" eb="7">
      <t>タイサク</t>
    </rPh>
    <rPh sb="7" eb="9">
      <t>ケイカク</t>
    </rPh>
    <rPh sb="10" eb="12">
      <t>サクテイ</t>
    </rPh>
    <rPh sb="12" eb="14">
      <t>ジョウキョウ</t>
    </rPh>
    <phoneticPr fontId="4"/>
  </si>
  <si>
    <t>火災</t>
    <rPh sb="0" eb="2">
      <t>カサイ</t>
    </rPh>
    <phoneticPr fontId="4"/>
  </si>
  <si>
    <t>水害・土砂災害</t>
    <rPh sb="0" eb="2">
      <t>スイガイ</t>
    </rPh>
    <rPh sb="3" eb="5">
      <t>ドシャ</t>
    </rPh>
    <rPh sb="5" eb="7">
      <t>サイガイ</t>
    </rPh>
    <phoneticPr fontId="4"/>
  </si>
  <si>
    <t>地震</t>
    <rPh sb="0" eb="2">
      <t>ジシン</t>
    </rPh>
    <phoneticPr fontId="4"/>
  </si>
  <si>
    <t>※</t>
    <phoneticPr fontId="4"/>
  </si>
  <si>
    <t>水害・土砂災害は、ハザードマップ非該当の場合は記入不要です。</t>
    <phoneticPr fontId="4"/>
  </si>
  <si>
    <t>指導監査課使用欄（※施設の方は、この枠内を変更しないでください。）</t>
    <rPh sb="0" eb="2">
      <t>シドウ</t>
    </rPh>
    <rPh sb="2" eb="4">
      <t>カンサ</t>
    </rPh>
    <rPh sb="4" eb="5">
      <t>カ</t>
    </rPh>
    <rPh sb="5" eb="7">
      <t>シヨウ</t>
    </rPh>
    <rPh sb="7" eb="8">
      <t>ラン</t>
    </rPh>
    <rPh sb="10" eb="12">
      <t>シセツ</t>
    </rPh>
    <rPh sb="13" eb="14">
      <t>カタ</t>
    </rPh>
    <rPh sb="18" eb="20">
      <t>ワクナイ</t>
    </rPh>
    <rPh sb="21" eb="23">
      <t>ヘンコウ</t>
    </rPh>
    <phoneticPr fontId="4"/>
  </si>
  <si>
    <t>いる</t>
    <phoneticPr fontId="4"/>
  </si>
  <si>
    <t>いない</t>
    <phoneticPr fontId="4"/>
  </si>
  <si>
    <t>ない</t>
    <phoneticPr fontId="4"/>
  </si>
  <si>
    <t>適</t>
    <rPh sb="0" eb="1">
      <t>テキ</t>
    </rPh>
    <phoneticPr fontId="4"/>
  </si>
  <si>
    <t>該当</t>
    <rPh sb="0" eb="2">
      <t>ガイトウ</t>
    </rPh>
    <phoneticPr fontId="4"/>
  </si>
  <si>
    <t>常勤</t>
    <rPh sb="0" eb="2">
      <t>ジョウキン</t>
    </rPh>
    <phoneticPr fontId="4"/>
  </si>
  <si>
    <t>ある</t>
    <phoneticPr fontId="4"/>
  </si>
  <si>
    <t>否</t>
    <rPh sb="0" eb="1">
      <t>ヒ</t>
    </rPh>
    <phoneticPr fontId="4"/>
  </si>
  <si>
    <t>非該当</t>
    <rPh sb="0" eb="1">
      <t>ヒ</t>
    </rPh>
    <rPh sb="1" eb="3">
      <t>ガイトウ</t>
    </rPh>
    <phoneticPr fontId="4"/>
  </si>
  <si>
    <t>非常勤</t>
    <rPh sb="0" eb="3">
      <t>ヒジョウキン</t>
    </rPh>
    <phoneticPr fontId="4"/>
  </si>
  <si>
    <t>該当なし</t>
    <rPh sb="0" eb="2">
      <t>ガイトウ</t>
    </rPh>
    <phoneticPr fontId="4"/>
  </si>
  <si>
    <t>業務委託</t>
    <rPh sb="0" eb="2">
      <t>ギョウム</t>
    </rPh>
    <rPh sb="2" eb="4">
      <t>イタク</t>
    </rPh>
    <phoneticPr fontId="4"/>
  </si>
  <si>
    <t>◎いずれかを選択→</t>
    <rPh sb="6" eb="8">
      <t>センタク</t>
    </rPh>
    <phoneticPr fontId="4"/>
  </si>
  <si>
    <t>医薬品等</t>
    <rPh sb="0" eb="3">
      <t>イヤクヒン</t>
    </rPh>
    <rPh sb="3" eb="4">
      <t>トウ</t>
    </rPh>
    <phoneticPr fontId="4"/>
  </si>
  <si>
    <t>使用期限の確認等</t>
    <rPh sb="0" eb="2">
      <t>シヨウ</t>
    </rPh>
    <rPh sb="2" eb="4">
      <t>キゲン</t>
    </rPh>
    <rPh sb="5" eb="7">
      <t>カクニン</t>
    </rPh>
    <rPh sb="7" eb="8">
      <t>トウ</t>
    </rPh>
    <phoneticPr fontId="4"/>
  </si>
  <si>
    <t>便所設備の不備</t>
    <rPh sb="0" eb="2">
      <t>ベンジョ</t>
    </rPh>
    <rPh sb="2" eb="4">
      <t>セツビ</t>
    </rPh>
    <rPh sb="5" eb="7">
      <t>フビ</t>
    </rPh>
    <phoneticPr fontId="4"/>
  </si>
  <si>
    <t>危険物放置</t>
    <rPh sb="0" eb="3">
      <t>キケンブツ</t>
    </rPh>
    <rPh sb="3" eb="5">
      <t>ホウチ</t>
    </rPh>
    <phoneticPr fontId="4"/>
  </si>
  <si>
    <t>◆防犯訓練の実施</t>
    <rPh sb="1" eb="3">
      <t>ボウハン</t>
    </rPh>
    <rPh sb="3" eb="5">
      <t>クンレン</t>
    </rPh>
    <rPh sb="6" eb="8">
      <t>ジッシ</t>
    </rPh>
    <phoneticPr fontId="4"/>
  </si>
  <si>
    <t>◆発育及び発達状態の把握の状況</t>
    <rPh sb="1" eb="3">
      <t>ハツイク</t>
    </rPh>
    <rPh sb="3" eb="4">
      <t>オヨ</t>
    </rPh>
    <rPh sb="5" eb="7">
      <t>ハッタツ</t>
    </rPh>
    <rPh sb="7" eb="9">
      <t>ジョウタイ</t>
    </rPh>
    <rPh sb="10" eb="12">
      <t>ハアク</t>
    </rPh>
    <rPh sb="13" eb="15">
      <t>ジョウキョウ</t>
    </rPh>
    <phoneticPr fontId="4"/>
  </si>
  <si>
    <t>実施済回数</t>
    <rPh sb="0" eb="2">
      <t>ジッシ</t>
    </rPh>
    <rPh sb="2" eb="3">
      <t>ズ</t>
    </rPh>
    <rPh sb="3" eb="5">
      <t>カイスウ</t>
    </rPh>
    <phoneticPr fontId="4"/>
  </si>
  <si>
    <t>項　目</t>
    <rPh sb="0" eb="1">
      <t>コウ</t>
    </rPh>
    <rPh sb="2" eb="3">
      <t>メ</t>
    </rPh>
    <phoneticPr fontId="4"/>
  </si>
  <si>
    <t>◆前年度感染症等の発生状況</t>
    <rPh sb="1" eb="4">
      <t>ゼンネンド</t>
    </rPh>
    <rPh sb="4" eb="7">
      <t>カンセンショウ</t>
    </rPh>
    <rPh sb="7" eb="8">
      <t>トウ</t>
    </rPh>
    <rPh sb="9" eb="11">
      <t>ハッセイ</t>
    </rPh>
    <rPh sb="11" eb="13">
      <t>ジョウキョウ</t>
    </rPh>
    <phoneticPr fontId="4"/>
  </si>
  <si>
    <t>発生月</t>
    <rPh sb="0" eb="2">
      <t>ハッセイ</t>
    </rPh>
    <rPh sb="2" eb="3">
      <t>ツキ</t>
    </rPh>
    <phoneticPr fontId="4"/>
  </si>
  <si>
    <t>◆除去食の提供に係る状況</t>
    <rPh sb="1" eb="3">
      <t>ジョキョ</t>
    </rPh>
    <rPh sb="3" eb="4">
      <t>ショク</t>
    </rPh>
    <rPh sb="5" eb="7">
      <t>テイキョウ</t>
    </rPh>
    <rPh sb="8" eb="9">
      <t>カカ</t>
    </rPh>
    <rPh sb="10" eb="12">
      <t>ジョウキョウ</t>
    </rPh>
    <phoneticPr fontId="4"/>
  </si>
  <si>
    <t>〒</t>
    <phoneticPr fontId="4"/>
  </si>
  <si>
    <t>施設長氏名</t>
  </si>
  <si>
    <t>記入者氏名</t>
    <phoneticPr fontId="4"/>
  </si>
  <si>
    <t>＜記入上の注意＞</t>
    <phoneticPr fontId="4"/>
  </si>
  <si>
    <t>水色のセル</t>
    <rPh sb="0" eb="2">
      <t>ミズイロ</t>
    </rPh>
    <rPh sb="1" eb="2">
      <t>イロ</t>
    </rPh>
    <phoneticPr fontId="4"/>
  </si>
  <si>
    <t>計算式が入力されているため、自動表示されます。そのままご活用ください。</t>
    <rPh sb="14" eb="16">
      <t>ジドウ</t>
    </rPh>
    <rPh sb="16" eb="18">
      <t>ヒョウジ</t>
    </rPh>
    <phoneticPr fontId="4"/>
  </si>
  <si>
    <t>桃色のセル</t>
    <rPh sb="0" eb="1">
      <t>モモ</t>
    </rPh>
    <rPh sb="1" eb="2">
      <t>イロ</t>
    </rPh>
    <phoneticPr fontId="4"/>
  </si>
  <si>
    <t>「※結果」の欄は、記入しないでください。</t>
    <phoneticPr fontId="4"/>
  </si>
  <si>
    <t>＜事前提出資料とともに提出いただく書類＞</t>
    <rPh sb="1" eb="3">
      <t>ジゼン</t>
    </rPh>
    <rPh sb="3" eb="5">
      <t>テイシュツ</t>
    </rPh>
    <rPh sb="5" eb="7">
      <t>シリョウ</t>
    </rPh>
    <rPh sb="11" eb="13">
      <t>テイシュツ</t>
    </rPh>
    <rPh sb="17" eb="19">
      <t>ショルイ</t>
    </rPh>
    <phoneticPr fontId="4"/>
  </si>
  <si>
    <t>クラス</t>
    <phoneticPr fontId="4"/>
  </si>
  <si>
    <t>≧ア</t>
    <phoneticPr fontId="4"/>
  </si>
  <si>
    <t>ア</t>
    <phoneticPr fontId="4"/>
  </si>
  <si>
    <t>報告日</t>
    <rPh sb="0" eb="2">
      <t>ホウコク</t>
    </rPh>
    <rPh sb="2" eb="3">
      <t>ビ</t>
    </rPh>
    <phoneticPr fontId="4"/>
  </si>
  <si>
    <t>◆訓練時に想定している災害の内容</t>
    <rPh sb="1" eb="3">
      <t>クンレン</t>
    </rPh>
    <rPh sb="3" eb="4">
      <t>ジ</t>
    </rPh>
    <rPh sb="5" eb="7">
      <t>ソウテイ</t>
    </rPh>
    <rPh sb="11" eb="13">
      <t>サイガイ</t>
    </rPh>
    <rPh sb="14" eb="16">
      <t>ナイヨウ</t>
    </rPh>
    <phoneticPr fontId="4"/>
  </si>
  <si>
    <t>◆該当児の在籍数</t>
    <rPh sb="1" eb="3">
      <t>ガイトウ</t>
    </rPh>
    <rPh sb="3" eb="4">
      <t>ジ</t>
    </rPh>
    <rPh sb="5" eb="7">
      <t>ザイセキ</t>
    </rPh>
    <rPh sb="7" eb="8">
      <t>スウ</t>
    </rPh>
    <phoneticPr fontId="4"/>
  </si>
  <si>
    <t>有・無</t>
    <rPh sb="0" eb="1">
      <t>アリ</t>
    </rPh>
    <rPh sb="2" eb="3">
      <t>ナ</t>
    </rPh>
    <phoneticPr fontId="4"/>
  </si>
  <si>
    <t>有・無</t>
  </si>
  <si>
    <t>　</t>
  </si>
  <si>
    <t>いる・いない</t>
    <phoneticPr fontId="4"/>
  </si>
  <si>
    <t>いない・いる</t>
    <phoneticPr fontId="4"/>
  </si>
  <si>
    <t>いる・いない・該当なし</t>
    <rPh sb="7" eb="9">
      <t>ガイトウ</t>
    </rPh>
    <phoneticPr fontId="4"/>
  </si>
  <si>
    <t>いる・いない・業務委託</t>
    <rPh sb="7" eb="9">
      <t>ギョウム</t>
    </rPh>
    <rPh sb="9" eb="11">
      <t>イタク</t>
    </rPh>
    <phoneticPr fontId="4"/>
  </si>
  <si>
    <t>ない・ある</t>
    <phoneticPr fontId="4"/>
  </si>
  <si>
    <t>適・否</t>
  </si>
  <si>
    <t>適・否</t>
    <rPh sb="0" eb="1">
      <t>テキ</t>
    </rPh>
    <rPh sb="2" eb="3">
      <t>ヒ</t>
    </rPh>
    <phoneticPr fontId="4"/>
  </si>
  <si>
    <t>該当・非該当</t>
    <rPh sb="0" eb="2">
      <t>ガイトウ</t>
    </rPh>
    <rPh sb="3" eb="6">
      <t>ヒガイトウ</t>
    </rPh>
    <phoneticPr fontId="4"/>
  </si>
  <si>
    <t>常勤・非常勤</t>
    <rPh sb="0" eb="2">
      <t>ジョウキン</t>
    </rPh>
    <rPh sb="3" eb="6">
      <t>ヒジョウキン</t>
    </rPh>
    <phoneticPr fontId="4"/>
  </si>
  <si>
    <t>いる・いない</t>
  </si>
  <si>
    <t>◆防犯対策の取組状況をご記入ください。</t>
    <rPh sb="1" eb="3">
      <t>ボウハン</t>
    </rPh>
    <rPh sb="3" eb="5">
      <t>タイサク</t>
    </rPh>
    <rPh sb="6" eb="8">
      <t>トリクミ</t>
    </rPh>
    <rPh sb="8" eb="10">
      <t>ジョウキョウ</t>
    </rPh>
    <rPh sb="12" eb="14">
      <t>キニュウ</t>
    </rPh>
    <phoneticPr fontId="4"/>
  </si>
  <si>
    <t>いない・いる</t>
  </si>
  <si>
    <t>◆障害がある子どもに関する指導計画内の位置づけ</t>
    <rPh sb="1" eb="3">
      <t>ショウガイ</t>
    </rPh>
    <rPh sb="6" eb="7">
      <t>コ</t>
    </rPh>
    <rPh sb="10" eb="11">
      <t>カン</t>
    </rPh>
    <rPh sb="13" eb="15">
      <t>シドウ</t>
    </rPh>
    <rPh sb="15" eb="17">
      <t>ケイカク</t>
    </rPh>
    <rPh sb="17" eb="18">
      <t>ナイ</t>
    </rPh>
    <rPh sb="19" eb="21">
      <t>イチ</t>
    </rPh>
    <phoneticPr fontId="4"/>
  </si>
  <si>
    <t>◆個別支援計画を作成している児童数</t>
    <rPh sb="1" eb="3">
      <t>コベツ</t>
    </rPh>
    <rPh sb="3" eb="5">
      <t>シエン</t>
    </rPh>
    <rPh sb="5" eb="7">
      <t>ケイカク</t>
    </rPh>
    <phoneticPr fontId="4"/>
  </si>
  <si>
    <t>名</t>
    <rPh sb="0" eb="1">
      <t>メイ</t>
    </rPh>
    <phoneticPr fontId="4"/>
  </si>
  <si>
    <t>園だより</t>
    <rPh sb="0" eb="1">
      <t>エン</t>
    </rPh>
    <phoneticPr fontId="4"/>
  </si>
  <si>
    <t>園内掲示板</t>
    <rPh sb="0" eb="2">
      <t>エンナイ</t>
    </rPh>
    <rPh sb="2" eb="5">
      <t>ケイジバン</t>
    </rPh>
    <phoneticPr fontId="4"/>
  </si>
  <si>
    <t>配布印刷物</t>
    <rPh sb="0" eb="2">
      <t>ハイフ</t>
    </rPh>
    <rPh sb="2" eb="4">
      <t>インサツ</t>
    </rPh>
    <rPh sb="4" eb="5">
      <t>ブツ</t>
    </rPh>
    <phoneticPr fontId="4"/>
  </si>
  <si>
    <t>◆調理・調乳業務に従事する前の検査結果確認</t>
    <rPh sb="1" eb="3">
      <t>チョウリ</t>
    </rPh>
    <rPh sb="4" eb="5">
      <t>チョウ</t>
    </rPh>
    <rPh sb="5" eb="6">
      <t>ニュウ</t>
    </rPh>
    <rPh sb="6" eb="8">
      <t>ギョウム</t>
    </rPh>
    <rPh sb="9" eb="11">
      <t>ジュウジ</t>
    </rPh>
    <rPh sb="13" eb="14">
      <t>マエ</t>
    </rPh>
    <rPh sb="15" eb="17">
      <t>ケンサ</t>
    </rPh>
    <rPh sb="17" eb="19">
      <t>ケッカ</t>
    </rPh>
    <rPh sb="19" eb="21">
      <t>カクニン</t>
    </rPh>
    <phoneticPr fontId="4"/>
  </si>
  <si>
    <t>（新規採用時や異動時、育休明け等）</t>
    <rPh sb="1" eb="3">
      <t>シンキ</t>
    </rPh>
    <rPh sb="3" eb="5">
      <t>サイヨウ</t>
    </rPh>
    <rPh sb="5" eb="6">
      <t>ジ</t>
    </rPh>
    <rPh sb="7" eb="9">
      <t>イドウ</t>
    </rPh>
    <rPh sb="9" eb="10">
      <t>ジ</t>
    </rPh>
    <rPh sb="11" eb="12">
      <t>ソダテル</t>
    </rPh>
    <rPh sb="13" eb="14">
      <t>ア</t>
    </rPh>
    <rPh sb="15" eb="16">
      <t>トウ</t>
    </rPh>
    <phoneticPr fontId="4"/>
  </si>
  <si>
    <t>除去食を要する児童数</t>
    <rPh sb="0" eb="2">
      <t>ジョキョ</t>
    </rPh>
    <rPh sb="2" eb="3">
      <t>ショク</t>
    </rPh>
    <rPh sb="4" eb="5">
      <t>ヨウ</t>
    </rPh>
    <rPh sb="7" eb="9">
      <t>ジドウ</t>
    </rPh>
    <rPh sb="9" eb="10">
      <t>スウ</t>
    </rPh>
    <phoneticPr fontId="4"/>
  </si>
  <si>
    <t>◆除去食対応フローチャートの作成</t>
    <rPh sb="1" eb="3">
      <t>ジョキョ</t>
    </rPh>
    <rPh sb="3" eb="4">
      <t>ショク</t>
    </rPh>
    <rPh sb="4" eb="6">
      <t>タイオウ</t>
    </rPh>
    <rPh sb="14" eb="16">
      <t>サクセイ</t>
    </rPh>
    <phoneticPr fontId="4"/>
  </si>
  <si>
    <t>◆誤食時の対応フローチャートの作成</t>
    <rPh sb="1" eb="2">
      <t>ゴ</t>
    </rPh>
    <rPh sb="3" eb="4">
      <t>ジ</t>
    </rPh>
    <rPh sb="5" eb="7">
      <t>タイオウ</t>
    </rPh>
    <rPh sb="15" eb="17">
      <t>サクセイ</t>
    </rPh>
    <phoneticPr fontId="4"/>
  </si>
  <si>
    <t>実施状況</t>
    <rPh sb="0" eb="2">
      <t>ジッシ</t>
    </rPh>
    <rPh sb="2" eb="4">
      <t>ジョウキョウ</t>
    </rPh>
    <phoneticPr fontId="4"/>
  </si>
  <si>
    <t>施設内での調理</t>
    <rPh sb="0" eb="2">
      <t>シセツ</t>
    </rPh>
    <rPh sb="2" eb="3">
      <t>ナイ</t>
    </rPh>
    <rPh sb="5" eb="7">
      <t>チョウリ</t>
    </rPh>
    <phoneticPr fontId="4"/>
  </si>
  <si>
    <t>献立の作成</t>
    <rPh sb="0" eb="2">
      <t>コンダテ</t>
    </rPh>
    <rPh sb="3" eb="5">
      <t>サクセイ</t>
    </rPh>
    <phoneticPr fontId="4"/>
  </si>
  <si>
    <t>献立に従った調理状況</t>
    <rPh sb="0" eb="2">
      <t>コンダテ</t>
    </rPh>
    <rPh sb="3" eb="4">
      <t>シタガ</t>
    </rPh>
    <rPh sb="6" eb="8">
      <t>チョウリ</t>
    </rPh>
    <rPh sb="8" eb="10">
      <t>ジョウキョウ</t>
    </rPh>
    <phoneticPr fontId="4"/>
  </si>
  <si>
    <t>項目</t>
    <phoneticPr fontId="4"/>
  </si>
  <si>
    <t>前年度途中入所人数</t>
    <rPh sb="0" eb="3">
      <t>ゼンネンド</t>
    </rPh>
    <rPh sb="3" eb="5">
      <t>トチュウ</t>
    </rPh>
    <rPh sb="5" eb="7">
      <t>ニュウショ</t>
    </rPh>
    <rPh sb="7" eb="8">
      <t>ニン</t>
    </rPh>
    <rPh sb="8" eb="9">
      <t>スウ</t>
    </rPh>
    <phoneticPr fontId="4"/>
  </si>
  <si>
    <t>前年度未受診数</t>
    <rPh sb="0" eb="3">
      <t>ゼンネンド</t>
    </rPh>
    <rPh sb="3" eb="4">
      <t>ミ</t>
    </rPh>
    <rPh sb="4" eb="6">
      <t>ジュシン</t>
    </rPh>
    <rPh sb="6" eb="7">
      <t>スウ</t>
    </rPh>
    <phoneticPr fontId="4"/>
  </si>
  <si>
    <t>事業所が実施する業務</t>
    <rPh sb="0" eb="2">
      <t>ジギョウ</t>
    </rPh>
    <rPh sb="2" eb="3">
      <t>ショ</t>
    </rPh>
    <rPh sb="4" eb="6">
      <t>ジッシ</t>
    </rPh>
    <rPh sb="8" eb="10">
      <t>ギョウム</t>
    </rPh>
    <phoneticPr fontId="4"/>
  </si>
  <si>
    <t>搬入施設から食事を搬入している事業所のみ回答してください。</t>
    <rPh sb="0" eb="2">
      <t>ハンニュウ</t>
    </rPh>
    <rPh sb="2" eb="4">
      <t>シセツ</t>
    </rPh>
    <rPh sb="6" eb="8">
      <t>ショクジ</t>
    </rPh>
    <rPh sb="9" eb="11">
      <t>ハンニュウ</t>
    </rPh>
    <rPh sb="15" eb="18">
      <t>ジギョウショ</t>
    </rPh>
    <rPh sb="20" eb="22">
      <t>カイトウ</t>
    </rPh>
    <phoneticPr fontId="4"/>
  </si>
  <si>
    <t>搬入できる要件の確認</t>
    <rPh sb="0" eb="2">
      <t>ハンニュウ</t>
    </rPh>
    <rPh sb="5" eb="7">
      <t>ヨウケン</t>
    </rPh>
    <rPh sb="8" eb="10">
      <t>カクニン</t>
    </rPh>
    <phoneticPr fontId="4"/>
  </si>
  <si>
    <t>衛生面、栄養面等業務上必要な注意が果たせる体制があること。</t>
    <rPh sb="0" eb="3">
      <t>エイセイメン</t>
    </rPh>
    <rPh sb="4" eb="6">
      <t>エイヨウ</t>
    </rPh>
    <rPh sb="6" eb="7">
      <t>メン</t>
    </rPh>
    <rPh sb="7" eb="8">
      <t>トウ</t>
    </rPh>
    <rPh sb="8" eb="11">
      <t>ギョウムジョウ</t>
    </rPh>
    <rPh sb="11" eb="13">
      <t>ヒツヨウ</t>
    </rPh>
    <rPh sb="14" eb="16">
      <t>チュウイ</t>
    </rPh>
    <rPh sb="17" eb="18">
      <t>ハ</t>
    </rPh>
    <rPh sb="21" eb="23">
      <t>タイセイ</t>
    </rPh>
    <phoneticPr fontId="4"/>
  </si>
  <si>
    <t>調理業務の受託者との契約内容が確保されていること。</t>
    <rPh sb="0" eb="2">
      <t>チョウリ</t>
    </rPh>
    <rPh sb="2" eb="4">
      <t>ギョウム</t>
    </rPh>
    <rPh sb="5" eb="7">
      <t>ジュタク</t>
    </rPh>
    <rPh sb="7" eb="8">
      <t>シャ</t>
    </rPh>
    <rPh sb="10" eb="12">
      <t>ケイヤク</t>
    </rPh>
    <rPh sb="12" eb="14">
      <t>ナイヨウ</t>
    </rPh>
    <rPh sb="15" eb="17">
      <t>カクホ</t>
    </rPh>
    <phoneticPr fontId="4"/>
  </si>
  <si>
    <t>献立等について、栄養士による必要な配慮が行われていること。</t>
    <rPh sb="0" eb="2">
      <t>コンダテ</t>
    </rPh>
    <rPh sb="2" eb="3">
      <t>トウ</t>
    </rPh>
    <rPh sb="8" eb="10">
      <t>エイヨウ</t>
    </rPh>
    <rPh sb="10" eb="11">
      <t>シ</t>
    </rPh>
    <rPh sb="14" eb="16">
      <t>ヒツヨウ</t>
    </rPh>
    <rPh sb="17" eb="19">
      <t>ハイリョ</t>
    </rPh>
    <rPh sb="20" eb="21">
      <t>オコナ</t>
    </rPh>
    <phoneticPr fontId="4"/>
  </si>
  <si>
    <t>調理業務の受託者が、衛生面、栄養面等において調理業務を適切に遂行できる能力を有する者であること。</t>
    <rPh sb="0" eb="2">
      <t>チョウリ</t>
    </rPh>
    <rPh sb="2" eb="4">
      <t>ギョウム</t>
    </rPh>
    <rPh sb="5" eb="7">
      <t>ジュタク</t>
    </rPh>
    <rPh sb="7" eb="8">
      <t>シャ</t>
    </rPh>
    <rPh sb="10" eb="13">
      <t>エイセイメン</t>
    </rPh>
    <rPh sb="14" eb="16">
      <t>エイヨウ</t>
    </rPh>
    <rPh sb="16" eb="17">
      <t>メン</t>
    </rPh>
    <rPh sb="17" eb="18">
      <t>トウ</t>
    </rPh>
    <rPh sb="22" eb="24">
      <t>チョウリ</t>
    </rPh>
    <rPh sb="24" eb="26">
      <t>ギョウム</t>
    </rPh>
    <rPh sb="27" eb="29">
      <t>テキセツ</t>
    </rPh>
    <rPh sb="30" eb="32">
      <t>スイコウ</t>
    </rPh>
    <rPh sb="35" eb="37">
      <t>ノウリョク</t>
    </rPh>
    <rPh sb="38" eb="39">
      <t>ユウ</t>
    </rPh>
    <rPh sb="41" eb="42">
      <t>モノ</t>
    </rPh>
    <phoneticPr fontId="4"/>
  </si>
  <si>
    <t>利用乳幼児の年齢及び発達の段階並びに健康状態に応じた食事の提供、アレルギー、アトピー等への配慮、必要な栄養素量の給与等、利用乳幼児の食事の内容、回数及び時機に適切に応じること。</t>
    <rPh sb="0" eb="2">
      <t>リヨウ</t>
    </rPh>
    <rPh sb="2" eb="5">
      <t>ニュウヨウジ</t>
    </rPh>
    <rPh sb="6" eb="8">
      <t>ネンレイ</t>
    </rPh>
    <rPh sb="8" eb="9">
      <t>オヨ</t>
    </rPh>
    <rPh sb="10" eb="12">
      <t>ハッタツ</t>
    </rPh>
    <rPh sb="13" eb="15">
      <t>ダンカイ</t>
    </rPh>
    <rPh sb="15" eb="16">
      <t>ナラ</t>
    </rPh>
    <rPh sb="18" eb="20">
      <t>ケンコウ</t>
    </rPh>
    <rPh sb="20" eb="22">
      <t>ジョウタイ</t>
    </rPh>
    <rPh sb="23" eb="24">
      <t>オウ</t>
    </rPh>
    <rPh sb="26" eb="28">
      <t>ショクジ</t>
    </rPh>
    <rPh sb="29" eb="31">
      <t>テイキョウ</t>
    </rPh>
    <rPh sb="42" eb="43">
      <t>トウ</t>
    </rPh>
    <rPh sb="45" eb="47">
      <t>ハイリョ</t>
    </rPh>
    <rPh sb="48" eb="50">
      <t>ヒツヨウ</t>
    </rPh>
    <rPh sb="51" eb="54">
      <t>エイヨウソ</t>
    </rPh>
    <rPh sb="54" eb="55">
      <t>リョウ</t>
    </rPh>
    <rPh sb="56" eb="58">
      <t>キュウヨ</t>
    </rPh>
    <rPh sb="58" eb="59">
      <t>トウ</t>
    </rPh>
    <rPh sb="60" eb="62">
      <t>リヨウ</t>
    </rPh>
    <rPh sb="62" eb="65">
      <t>ニュウヨウジ</t>
    </rPh>
    <rPh sb="66" eb="68">
      <t>ショクジ</t>
    </rPh>
    <rPh sb="69" eb="71">
      <t>ナイヨウ</t>
    </rPh>
    <rPh sb="72" eb="74">
      <t>カイスウ</t>
    </rPh>
    <rPh sb="74" eb="75">
      <t>オヨ</t>
    </rPh>
    <rPh sb="76" eb="78">
      <t>ジキ</t>
    </rPh>
    <rPh sb="79" eb="81">
      <t>テキセツ</t>
    </rPh>
    <rPh sb="82" eb="83">
      <t>オウ</t>
    </rPh>
    <phoneticPr fontId="4"/>
  </si>
  <si>
    <t>開所時間</t>
    <rPh sb="0" eb="2">
      <t>カイショ</t>
    </rPh>
    <rPh sb="2" eb="4">
      <t>ジカン</t>
    </rPh>
    <phoneticPr fontId="2"/>
  </si>
  <si>
    <t>延長保育時間</t>
    <rPh sb="0" eb="2">
      <t>エンチョウ</t>
    </rPh>
    <rPh sb="2" eb="4">
      <t>ホイク</t>
    </rPh>
    <rPh sb="4" eb="6">
      <t>ジカン</t>
    </rPh>
    <phoneticPr fontId="2"/>
  </si>
  <si>
    <t>延長時間</t>
    <rPh sb="0" eb="2">
      <t>エンチョウ</t>
    </rPh>
    <rPh sb="2" eb="4">
      <t>ジカン</t>
    </rPh>
    <phoneticPr fontId="2"/>
  </si>
  <si>
    <t>平日</t>
    <rPh sb="0" eb="2">
      <t>ヘイジツ</t>
    </rPh>
    <phoneticPr fontId="2"/>
  </si>
  <si>
    <t>時</t>
    <rPh sb="0" eb="1">
      <t>ジ</t>
    </rPh>
    <phoneticPr fontId="2"/>
  </si>
  <si>
    <t>分</t>
    <rPh sb="0" eb="1">
      <t>フン</t>
    </rPh>
    <phoneticPr fontId="2"/>
  </si>
  <si>
    <t>～</t>
    <phoneticPr fontId="2"/>
  </si>
  <si>
    <t>土曜</t>
    <rPh sb="0" eb="2">
      <t>ドヨウ</t>
    </rPh>
    <phoneticPr fontId="2"/>
  </si>
  <si>
    <t>1歳児</t>
    <rPh sb="1" eb="2">
      <t>サイ</t>
    </rPh>
    <phoneticPr fontId="4"/>
  </si>
  <si>
    <t>2歳児</t>
    <rPh sb="1" eb="2">
      <t>サイ</t>
    </rPh>
    <phoneticPr fontId="4"/>
  </si>
  <si>
    <t>満2歳以上児の利用者数</t>
    <rPh sb="0" eb="1">
      <t>マン</t>
    </rPh>
    <rPh sb="2" eb="5">
      <t>サイイジョウ</t>
    </rPh>
    <rPh sb="5" eb="6">
      <t>ジ</t>
    </rPh>
    <rPh sb="7" eb="9">
      <t>リヨウ</t>
    </rPh>
    <rPh sb="9" eb="10">
      <t>シャ</t>
    </rPh>
    <rPh sb="10" eb="11">
      <t>スウ</t>
    </rPh>
    <phoneticPr fontId="4"/>
  </si>
  <si>
    <t>×3.3㎡=</t>
  </si>
  <si>
    <t>0歳児</t>
    <rPh sb="1" eb="2">
      <t>サイ</t>
    </rPh>
    <phoneticPr fontId="4"/>
  </si>
  <si>
    <t>その他(</t>
  </si>
  <si>
    <t>◆保育士等の配置状況(指導監査実施月の前々月の1日現在)</t>
    <rPh sb="4" eb="5">
      <t>トウ</t>
    </rPh>
    <rPh sb="19" eb="21">
      <t>ゼンゼン</t>
    </rPh>
    <rPh sb="21" eb="22">
      <t>ゲツ</t>
    </rPh>
    <phoneticPr fontId="4"/>
  </si>
  <si>
    <t>配置基準 
(少数点2位切捨)</t>
    <rPh sb="0" eb="2">
      <t>ハイチ</t>
    </rPh>
    <rPh sb="2" eb="4">
      <t>キジュン</t>
    </rPh>
    <rPh sb="7" eb="9">
      <t>ショウスウ</t>
    </rPh>
    <rPh sb="9" eb="10">
      <t>テン</t>
    </rPh>
    <rPh sb="11" eb="12">
      <t>イ</t>
    </rPh>
    <rPh sb="12" eb="14">
      <t>キリス</t>
    </rPh>
    <phoneticPr fontId="4"/>
  </si>
  <si>
    <t>(2)嘱託医</t>
    <rPh sb="3" eb="5">
      <t>ショクタク</t>
    </rPh>
    <rPh sb="5" eb="6">
      <t>イ</t>
    </rPh>
    <phoneticPr fontId="4"/>
  </si>
  <si>
    <t>◆嘱託医の配置状況(指導監査実施月の前々月の1日現在)</t>
    <rPh sb="1" eb="3">
      <t>ショクタク</t>
    </rPh>
    <rPh sb="3" eb="4">
      <t>イ</t>
    </rPh>
    <rPh sb="5" eb="7">
      <t>ハイチ</t>
    </rPh>
    <rPh sb="7" eb="9">
      <t>ジョウキョウ</t>
    </rPh>
    <rPh sb="18" eb="20">
      <t>ゼンゼン</t>
    </rPh>
    <rPh sb="20" eb="21">
      <t>ゲツ</t>
    </rPh>
    <phoneticPr fontId="4"/>
  </si>
  <si>
    <t>(3)調理員</t>
    <rPh sb="3" eb="5">
      <t>チョウリ</t>
    </rPh>
    <rPh sb="5" eb="6">
      <t>イン</t>
    </rPh>
    <phoneticPr fontId="4"/>
  </si>
  <si>
    <t>浸水(内水)</t>
  </si>
  <si>
    <t>　嘱託医を配置していること。</t>
    <rPh sb="1" eb="4">
      <t>ショクタクイ</t>
    </rPh>
    <rPh sb="5" eb="7">
      <t>ハイチ</t>
    </rPh>
    <phoneticPr fontId="2"/>
  </si>
  <si>
    <t>　調理員の配置状況</t>
    <rPh sb="1" eb="4">
      <t>チョウリイン</t>
    </rPh>
    <rPh sb="5" eb="7">
      <t>ハイチ</t>
    </rPh>
    <rPh sb="7" eb="9">
      <t>ジョウキョウ</t>
    </rPh>
    <phoneticPr fontId="2"/>
  </si>
  <si>
    <t>◆非常災害に必要な設備</t>
    <rPh sb="1" eb="3">
      <t>ヒジョウ</t>
    </rPh>
    <rPh sb="3" eb="5">
      <t>サイガイ</t>
    </rPh>
    <rPh sb="6" eb="8">
      <t>ヒツヨウ</t>
    </rPh>
    <rPh sb="9" eb="11">
      <t>セツビ</t>
    </rPh>
    <phoneticPr fontId="4"/>
  </si>
  <si>
    <t>内科医</t>
    <rPh sb="0" eb="3">
      <t>ナイカイ</t>
    </rPh>
    <phoneticPr fontId="4"/>
  </si>
  <si>
    <t>歯科医</t>
    <rPh sb="0" eb="3">
      <t>シカイ</t>
    </rPh>
    <phoneticPr fontId="4"/>
  </si>
  <si>
    <t>嘱託医</t>
    <rPh sb="0" eb="3">
      <t>ショクタクイ</t>
    </rPh>
    <phoneticPr fontId="4"/>
  </si>
  <si>
    <t>　非常災害計画の内容等の職員間の共有状況</t>
    <rPh sb="1" eb="3">
      <t>ヒジョウ</t>
    </rPh>
    <rPh sb="3" eb="5">
      <t>サイガイ</t>
    </rPh>
    <rPh sb="5" eb="7">
      <t>ケイカク</t>
    </rPh>
    <rPh sb="8" eb="10">
      <t>ナイヨウ</t>
    </rPh>
    <rPh sb="10" eb="11">
      <t>トウ</t>
    </rPh>
    <rPh sb="12" eb="14">
      <t>ショクイン</t>
    </rPh>
    <rPh sb="14" eb="15">
      <t>カン</t>
    </rPh>
    <rPh sb="16" eb="18">
      <t>キョウユウ</t>
    </rPh>
    <rPh sb="18" eb="20">
      <t>ジョウキョウ</t>
    </rPh>
    <phoneticPr fontId="2"/>
  </si>
  <si>
    <t>ない・ある</t>
  </si>
  <si>
    <t>条</t>
    <rPh sb="0" eb="1">
      <t>ジョウ</t>
    </rPh>
    <phoneticPr fontId="4"/>
  </si>
  <si>
    <t>◆利用者数</t>
    <rPh sb="1" eb="3">
      <t>リヨウ</t>
    </rPh>
    <rPh sb="3" eb="4">
      <t>シャ</t>
    </rPh>
    <rPh sb="4" eb="5">
      <t>スウ</t>
    </rPh>
    <phoneticPr fontId="4"/>
  </si>
  <si>
    <t>月1日現在</t>
    <rPh sb="0" eb="1">
      <t>ガツ</t>
    </rPh>
    <rPh sb="2" eb="3">
      <t>ニチ</t>
    </rPh>
    <rPh sb="3" eb="5">
      <t>ゲンザイ</t>
    </rPh>
    <phoneticPr fontId="4"/>
  </si>
  <si>
    <t>※指導監査実施月の前々月の1日</t>
    <phoneticPr fontId="4"/>
  </si>
  <si>
    <t>棚等の転倒防止策</t>
    <rPh sb="0" eb="1">
      <t>タナ</t>
    </rPh>
    <rPh sb="1" eb="2">
      <t>ナド</t>
    </rPh>
    <rPh sb="3" eb="5">
      <t>テントウ</t>
    </rPh>
    <rPh sb="5" eb="7">
      <t>ボウシ</t>
    </rPh>
    <rPh sb="7" eb="8">
      <t>サク</t>
    </rPh>
    <phoneticPr fontId="4"/>
  </si>
  <si>
    <t>物品の落下防止策</t>
    <rPh sb="0" eb="2">
      <t>ブッピン</t>
    </rPh>
    <rPh sb="3" eb="5">
      <t>ラッカ</t>
    </rPh>
    <rPh sb="5" eb="7">
      <t>ボウシ</t>
    </rPh>
    <rPh sb="7" eb="8">
      <t>サク</t>
    </rPh>
    <phoneticPr fontId="4"/>
  </si>
  <si>
    <t>屋外遊具の破損等</t>
    <rPh sb="0" eb="2">
      <t>オクガイ</t>
    </rPh>
    <rPh sb="2" eb="4">
      <t>ユウグ</t>
    </rPh>
    <rPh sb="5" eb="7">
      <t>ハソン</t>
    </rPh>
    <rPh sb="7" eb="8">
      <t>トウ</t>
    </rPh>
    <phoneticPr fontId="4"/>
  </si>
  <si>
    <t>児童の嗜好調査及び
喫食状況の把握</t>
    <rPh sb="0" eb="2">
      <t>ジドウ</t>
    </rPh>
    <rPh sb="3" eb="5">
      <t>シコウ</t>
    </rPh>
    <rPh sb="5" eb="7">
      <t>チョウサ</t>
    </rPh>
    <rPh sb="7" eb="8">
      <t>オヨ</t>
    </rPh>
    <rPh sb="10" eb="12">
      <t>キッショク</t>
    </rPh>
    <rPh sb="12" eb="14">
      <t>ジョウキョウ</t>
    </rPh>
    <rPh sb="15" eb="17">
      <t>ハアク</t>
    </rPh>
    <phoneticPr fontId="4"/>
  </si>
  <si>
    <t>全体的な計画の写し(今年度分)をご提出ください。</t>
    <rPh sb="10" eb="13">
      <t>コンネンド</t>
    </rPh>
    <rPh sb="13" eb="14">
      <t>ブン</t>
    </rPh>
    <phoneticPr fontId="4"/>
  </si>
  <si>
    <t>利用者処遇</t>
    <rPh sb="0" eb="3">
      <t>リヨウシャ</t>
    </rPh>
    <rPh sb="3" eb="5">
      <t>ショグウ</t>
    </rPh>
    <phoneticPr fontId="4"/>
  </si>
  <si>
    <t>相模原市</t>
    <rPh sb="0" eb="4">
      <t>サガミハラシ</t>
    </rPh>
    <phoneticPr fontId="4"/>
  </si>
  <si>
    <t>区</t>
    <rPh sb="0" eb="1">
      <t>ク</t>
    </rPh>
    <phoneticPr fontId="4"/>
  </si>
  <si>
    <t>E-mail</t>
    <phoneticPr fontId="4"/>
  </si>
  <si>
    <t>非常口、避難経路の
障害</t>
    <rPh sb="0" eb="2">
      <t>ヒジョウ</t>
    </rPh>
    <rPh sb="2" eb="3">
      <t>グチ</t>
    </rPh>
    <rPh sb="4" eb="6">
      <t>ヒナン</t>
    </rPh>
    <rPh sb="6" eb="8">
      <t>ケイロ</t>
    </rPh>
    <rPh sb="10" eb="12">
      <t>ショウガイ</t>
    </rPh>
    <phoneticPr fontId="4"/>
  </si>
  <si>
    <t>床破損、段差等の
歩行障害</t>
    <rPh sb="0" eb="1">
      <t>ユカ</t>
    </rPh>
    <rPh sb="1" eb="3">
      <t>ハソン</t>
    </rPh>
    <rPh sb="4" eb="6">
      <t>ダンサ</t>
    </rPh>
    <rPh sb="6" eb="7">
      <t>トウ</t>
    </rPh>
    <rPh sb="9" eb="11">
      <t>ホコウ</t>
    </rPh>
    <rPh sb="11" eb="13">
      <t>ショウガイ</t>
    </rPh>
    <phoneticPr fontId="4"/>
  </si>
  <si>
    <t>耐火建築物又は準耐火建築物</t>
    <rPh sb="0" eb="2">
      <t>タイカ</t>
    </rPh>
    <rPh sb="2" eb="4">
      <t>ケンチク</t>
    </rPh>
    <rPh sb="4" eb="5">
      <t>ブツ</t>
    </rPh>
    <rPh sb="5" eb="6">
      <t>マタ</t>
    </rPh>
    <rPh sb="7" eb="8">
      <t>ジュン</t>
    </rPh>
    <rPh sb="8" eb="10">
      <t>タイカ</t>
    </rPh>
    <rPh sb="10" eb="12">
      <t>ケンチク</t>
    </rPh>
    <rPh sb="12" eb="13">
      <t>ブツ</t>
    </rPh>
    <phoneticPr fontId="4"/>
  </si>
  <si>
    <t>乳幼児の転落事故を防止する設備</t>
    <rPh sb="0" eb="3">
      <t>ニュウヨウジ</t>
    </rPh>
    <rPh sb="4" eb="6">
      <t>テンラク</t>
    </rPh>
    <rPh sb="6" eb="8">
      <t>ジコ</t>
    </rPh>
    <rPh sb="9" eb="11">
      <t>ボウシ</t>
    </rPh>
    <rPh sb="13" eb="15">
      <t>セツビ</t>
    </rPh>
    <phoneticPr fontId="4"/>
  </si>
  <si>
    <t>階</t>
    <rPh sb="0" eb="1">
      <t>カイ</t>
    </rPh>
    <phoneticPr fontId="4"/>
  </si>
  <si>
    <t>区分</t>
    <rPh sb="0" eb="2">
      <t>クブン</t>
    </rPh>
    <phoneticPr fontId="4"/>
  </si>
  <si>
    <t>施設又は設備</t>
    <rPh sb="0" eb="2">
      <t>シセツ</t>
    </rPh>
    <rPh sb="2" eb="3">
      <t>マタ</t>
    </rPh>
    <rPh sb="4" eb="6">
      <t>セツビ</t>
    </rPh>
    <phoneticPr fontId="4"/>
  </si>
  <si>
    <t>常用</t>
    <rPh sb="0" eb="2">
      <t>ジョウヨウ</t>
    </rPh>
    <phoneticPr fontId="4"/>
  </si>
  <si>
    <t>避難用</t>
    <rPh sb="0" eb="3">
      <t>ヒナンヨウ</t>
    </rPh>
    <phoneticPr fontId="4"/>
  </si>
  <si>
    <t>屋内階段</t>
    <rPh sb="0" eb="2">
      <t>オクナイ</t>
    </rPh>
    <rPh sb="2" eb="4">
      <t>カイダン</t>
    </rPh>
    <phoneticPr fontId="4"/>
  </si>
  <si>
    <t>屋外階段</t>
    <rPh sb="0" eb="2">
      <t>オクガイ</t>
    </rPh>
    <rPh sb="2" eb="4">
      <t>カイダン</t>
    </rPh>
    <phoneticPr fontId="4"/>
  </si>
  <si>
    <t>退避上有効なバルコニー</t>
    <rPh sb="0" eb="2">
      <t>タイヒ</t>
    </rPh>
    <rPh sb="2" eb="3">
      <t>ジョウ</t>
    </rPh>
    <rPh sb="3" eb="5">
      <t>ユウコウ</t>
    </rPh>
    <phoneticPr fontId="4"/>
  </si>
  <si>
    <t>準耐火構造の屋外傾斜路又はこれに準ずる設備</t>
    <rPh sb="0" eb="1">
      <t>ジュン</t>
    </rPh>
    <rPh sb="1" eb="3">
      <t>タイカ</t>
    </rPh>
    <rPh sb="3" eb="5">
      <t>コウゾウ</t>
    </rPh>
    <rPh sb="6" eb="8">
      <t>オクガイ</t>
    </rPh>
    <rPh sb="8" eb="10">
      <t>ケイシャ</t>
    </rPh>
    <rPh sb="10" eb="11">
      <t>ロ</t>
    </rPh>
    <rPh sb="11" eb="12">
      <t>マタ</t>
    </rPh>
    <rPh sb="16" eb="17">
      <t>ジュン</t>
    </rPh>
    <rPh sb="19" eb="21">
      <t>セツビ</t>
    </rPh>
    <phoneticPr fontId="4"/>
  </si>
  <si>
    <t>2階</t>
    <rPh sb="1" eb="2">
      <t>カイ</t>
    </rPh>
    <phoneticPr fontId="4"/>
  </si>
  <si>
    <t>屋内階段※</t>
    <rPh sb="0" eb="2">
      <t>オクナイ</t>
    </rPh>
    <rPh sb="2" eb="4">
      <t>カイダン</t>
    </rPh>
    <phoneticPr fontId="4"/>
  </si>
  <si>
    <t>屋外階段※</t>
    <rPh sb="0" eb="2">
      <t>オクガイ</t>
    </rPh>
    <rPh sb="2" eb="4">
      <t>カイダン</t>
    </rPh>
    <phoneticPr fontId="4"/>
  </si>
  <si>
    <t>耐火構造の屋外傾斜路又はこれに準ずる設備※</t>
    <rPh sb="0" eb="2">
      <t>タイカ</t>
    </rPh>
    <rPh sb="2" eb="4">
      <t>コウゾウ</t>
    </rPh>
    <rPh sb="5" eb="7">
      <t>オクガイ</t>
    </rPh>
    <rPh sb="7" eb="9">
      <t>ケイシャ</t>
    </rPh>
    <rPh sb="9" eb="10">
      <t>ロ</t>
    </rPh>
    <rPh sb="10" eb="11">
      <t>マタ</t>
    </rPh>
    <rPh sb="15" eb="16">
      <t>ジュン</t>
    </rPh>
    <rPh sb="18" eb="20">
      <t>セツビ</t>
    </rPh>
    <phoneticPr fontId="4"/>
  </si>
  <si>
    <t>(1)</t>
    <phoneticPr fontId="4"/>
  </si>
  <si>
    <t>(2)</t>
  </si>
  <si>
    <t>1　2階以上に保育室等を設けている場合</t>
    <rPh sb="3" eb="4">
      <t>カイ</t>
    </rPh>
    <rPh sb="4" eb="6">
      <t>イジョウ</t>
    </rPh>
    <rPh sb="7" eb="9">
      <t>ホイク</t>
    </rPh>
    <rPh sb="9" eb="10">
      <t>シツ</t>
    </rPh>
    <rPh sb="10" eb="11">
      <t>トウ</t>
    </rPh>
    <rPh sb="12" eb="13">
      <t>モウ</t>
    </rPh>
    <rPh sb="17" eb="19">
      <t>バアイ</t>
    </rPh>
    <phoneticPr fontId="4"/>
  </si>
  <si>
    <t>(3)　設置階に応じた区分ごとの施設整備又は設備設置状況</t>
    <rPh sb="4" eb="6">
      <t>セッチ</t>
    </rPh>
    <rPh sb="6" eb="7">
      <t>カイ</t>
    </rPh>
    <rPh sb="8" eb="9">
      <t>オウ</t>
    </rPh>
    <rPh sb="11" eb="13">
      <t>クブン</t>
    </rPh>
    <rPh sb="16" eb="18">
      <t>シセツ</t>
    </rPh>
    <rPh sb="18" eb="20">
      <t>セイビ</t>
    </rPh>
    <rPh sb="20" eb="21">
      <t>マタ</t>
    </rPh>
    <rPh sb="22" eb="24">
      <t>セツビ</t>
    </rPh>
    <rPh sb="24" eb="26">
      <t>セッチ</t>
    </rPh>
    <rPh sb="26" eb="28">
      <t>ジョウキョウ</t>
    </rPh>
    <phoneticPr fontId="4"/>
  </si>
  <si>
    <t>2　3階以上に保育室等を設けている場合</t>
    <rPh sb="3" eb="4">
      <t>カイ</t>
    </rPh>
    <rPh sb="4" eb="6">
      <t>イジョウ</t>
    </rPh>
    <rPh sb="7" eb="9">
      <t>ホイク</t>
    </rPh>
    <rPh sb="9" eb="10">
      <t>シツ</t>
    </rPh>
    <rPh sb="10" eb="11">
      <t>トウ</t>
    </rPh>
    <rPh sb="12" eb="13">
      <t>モウ</t>
    </rPh>
    <rPh sb="17" eb="19">
      <t>バアイ</t>
    </rPh>
    <phoneticPr fontId="4"/>
  </si>
  <si>
    <t>1(3)の施設及び設備が、保育室等の各部分から歩行距離30ｍ以内に設置されていること</t>
    <rPh sb="5" eb="7">
      <t>シセツ</t>
    </rPh>
    <rPh sb="7" eb="8">
      <t>オヨ</t>
    </rPh>
    <rPh sb="9" eb="11">
      <t>セツビ</t>
    </rPh>
    <rPh sb="16" eb="17">
      <t>トウ</t>
    </rPh>
    <rPh sb="33" eb="35">
      <t>セッチ</t>
    </rPh>
    <phoneticPr fontId="4"/>
  </si>
  <si>
    <t>(2)</t>
    <phoneticPr fontId="4"/>
  </si>
  <si>
    <t>※設置階ごとに建築基準法により条件が異なる施設及び設備</t>
    <rPh sb="1" eb="3">
      <t>セッチ</t>
    </rPh>
    <rPh sb="3" eb="4">
      <t>カイ</t>
    </rPh>
    <rPh sb="7" eb="9">
      <t>ケンチク</t>
    </rPh>
    <rPh sb="9" eb="12">
      <t>キジュンホウ</t>
    </rPh>
    <rPh sb="15" eb="17">
      <t>ジョウケン</t>
    </rPh>
    <rPh sb="18" eb="19">
      <t>コト</t>
    </rPh>
    <rPh sb="21" eb="23">
      <t>シセツ</t>
    </rPh>
    <rPh sb="23" eb="24">
      <t>オヨ</t>
    </rPh>
    <rPh sb="25" eb="27">
      <t>セツビ</t>
    </rPh>
    <phoneticPr fontId="4"/>
  </si>
  <si>
    <t>）</t>
    <phoneticPr fontId="4"/>
  </si>
  <si>
    <t>月</t>
    <rPh sb="0" eb="1">
      <t>ガツ</t>
    </rPh>
    <phoneticPr fontId="4"/>
  </si>
  <si>
    <t>日</t>
    <rPh sb="0" eb="1">
      <t>ニチ</t>
    </rPh>
    <phoneticPr fontId="4"/>
  </si>
  <si>
    <t>法人名</t>
    <rPh sb="0" eb="2">
      <t>ホウジン</t>
    </rPh>
    <phoneticPr fontId="4"/>
  </si>
  <si>
    <t>令和</t>
    <rPh sb="0" eb="2">
      <t>レイワ</t>
    </rPh>
    <phoneticPr fontId="4"/>
  </si>
  <si>
    <t>252-</t>
    <phoneticPr fontId="4"/>
  </si>
  <si>
    <t>その他</t>
    <phoneticPr fontId="4"/>
  </si>
  <si>
    <t>◆早期発見のための取組みを記入してください。</t>
    <rPh sb="1" eb="3">
      <t>ソウキ</t>
    </rPh>
    <rPh sb="3" eb="5">
      <t>ハッケン</t>
    </rPh>
    <rPh sb="9" eb="11">
      <t>トリクミ</t>
    </rPh>
    <rPh sb="13" eb="15">
      <t>キニュウ</t>
    </rPh>
    <phoneticPr fontId="4"/>
  </si>
  <si>
    <t>◆食に関する取組内容を記入してください。</t>
    <rPh sb="1" eb="2">
      <t>ショク</t>
    </rPh>
    <rPh sb="3" eb="4">
      <t>カン</t>
    </rPh>
    <rPh sb="6" eb="7">
      <t>ト</t>
    </rPh>
    <rPh sb="7" eb="8">
      <t>ク</t>
    </rPh>
    <rPh sb="8" eb="10">
      <t>ナイヨウ</t>
    </rPh>
    <rPh sb="11" eb="13">
      <t>キニュウ</t>
    </rPh>
    <phoneticPr fontId="4"/>
  </si>
  <si>
    <t>◆利用乳幼児の食を営む力を育成するために行っていることを記入してください。</t>
    <rPh sb="1" eb="3">
      <t>リヨウ</t>
    </rPh>
    <rPh sb="3" eb="6">
      <t>ニュウヨウジ</t>
    </rPh>
    <rPh sb="7" eb="8">
      <t>ショク</t>
    </rPh>
    <rPh sb="9" eb="10">
      <t>イトナ</t>
    </rPh>
    <rPh sb="11" eb="12">
      <t>チカラ</t>
    </rPh>
    <rPh sb="13" eb="15">
      <t>イクセイ</t>
    </rPh>
    <rPh sb="20" eb="21">
      <t>オコナ</t>
    </rPh>
    <rPh sb="28" eb="30">
      <t>キニュウ</t>
    </rPh>
    <phoneticPr fontId="4"/>
  </si>
  <si>
    <t>保育士等</t>
    <rPh sb="0" eb="3">
      <t>ホイクシ</t>
    </rPh>
    <rPh sb="3" eb="4">
      <t>トウ</t>
    </rPh>
    <phoneticPr fontId="4"/>
  </si>
  <si>
    <t>÷3</t>
    <phoneticPr fontId="4"/>
  </si>
  <si>
    <t>(1歳＋2歳)÷6</t>
    <rPh sb="2" eb="3">
      <t>サイ</t>
    </rPh>
    <rPh sb="5" eb="6">
      <t>サイ</t>
    </rPh>
    <phoneticPr fontId="4"/>
  </si>
  <si>
    <t>セルを選択すると右側に「▼」が表示されます。▼をクリックし、選択肢の中から該当するものを選んでください。</t>
    <rPh sb="3" eb="5">
      <t>センタク</t>
    </rPh>
    <rPh sb="8" eb="10">
      <t>ミギガワ</t>
    </rPh>
    <rPh sb="30" eb="33">
      <t>センタクシ</t>
    </rPh>
    <rPh sb="34" eb="35">
      <t>ナカ</t>
    </rPh>
    <rPh sb="37" eb="39">
      <t>ガイトウ</t>
    </rPh>
    <rPh sb="44" eb="45">
      <t>エラ</t>
    </rPh>
    <phoneticPr fontId="4"/>
  </si>
  <si>
    <t>◆地域社会との交流内容について記入してください。</t>
    <rPh sb="1" eb="3">
      <t>チイキ</t>
    </rPh>
    <rPh sb="3" eb="5">
      <t>シャカイ</t>
    </rPh>
    <rPh sb="7" eb="9">
      <t>コウリュウ</t>
    </rPh>
    <rPh sb="9" eb="11">
      <t>ナイヨウ</t>
    </rPh>
    <rPh sb="15" eb="17">
      <t>キニュウ</t>
    </rPh>
    <phoneticPr fontId="4"/>
  </si>
  <si>
    <t>作成日</t>
    <rPh sb="0" eb="2">
      <t>サクセイ</t>
    </rPh>
    <phoneticPr fontId="4"/>
  </si>
  <si>
    <t>　必要な医薬品その他の医薬品を備えるとともに、
それらの管理を適正に行っていること。</t>
    <phoneticPr fontId="4"/>
  </si>
  <si>
    <t>食育計画に基づいた食事を提供するよう努めること。</t>
    <rPh sb="0" eb="2">
      <t>ショクイク</t>
    </rPh>
    <rPh sb="2" eb="4">
      <t>ケイカク</t>
    </rPh>
    <rPh sb="5" eb="6">
      <t>モト</t>
    </rPh>
    <rPh sb="9" eb="11">
      <t>ショクジ</t>
    </rPh>
    <rPh sb="12" eb="14">
      <t>テイキョウ</t>
    </rPh>
    <rPh sb="18" eb="19">
      <t>ツト</t>
    </rPh>
    <phoneticPr fontId="4"/>
  </si>
  <si>
    <t>　指導計画の作成
状況</t>
    <rPh sb="1" eb="3">
      <t>シドウ</t>
    </rPh>
    <rPh sb="3" eb="5">
      <t>ケイカク</t>
    </rPh>
    <rPh sb="6" eb="8">
      <t>サクセイ</t>
    </rPh>
    <rPh sb="9" eb="11">
      <t>ジョウキョウ</t>
    </rPh>
    <phoneticPr fontId="4"/>
  </si>
  <si>
    <t>　嘱託医の配置状況</t>
    <rPh sb="1" eb="4">
      <t>ショクタクイ</t>
    </rPh>
    <rPh sb="5" eb="7">
      <t>ハイチ</t>
    </rPh>
    <rPh sb="7" eb="9">
      <t>ジョウキョウ</t>
    </rPh>
    <phoneticPr fontId="2"/>
  </si>
  <si>
    <t>　医薬品等の管理状況</t>
    <rPh sb="1" eb="4">
      <t>イヤクヒン</t>
    </rPh>
    <rPh sb="4" eb="5">
      <t>トウ</t>
    </rPh>
    <rPh sb="6" eb="8">
      <t>カンリ</t>
    </rPh>
    <rPh sb="8" eb="10">
      <t>ジョウキョウ</t>
    </rPh>
    <phoneticPr fontId="2"/>
  </si>
  <si>
    <t>月１日現在</t>
    <rPh sb="0" eb="1">
      <t>ツキ</t>
    </rPh>
    <rPh sb="2" eb="3">
      <t>ニチ</t>
    </rPh>
    <rPh sb="3" eb="5">
      <t>ゲンザイ</t>
    </rPh>
    <phoneticPr fontId="2"/>
  </si>
  <si>
    <t>　開所・閉所時間、保育時間の状況</t>
    <rPh sb="1" eb="3">
      <t>カイショ</t>
    </rPh>
    <rPh sb="4" eb="6">
      <t>ヘイショ</t>
    </rPh>
    <rPh sb="6" eb="8">
      <t>ジカン</t>
    </rPh>
    <rPh sb="9" eb="11">
      <t>ホイク</t>
    </rPh>
    <rPh sb="11" eb="13">
      <t>ジカン</t>
    </rPh>
    <rPh sb="14" eb="16">
      <t>ジョウキョウ</t>
    </rPh>
    <phoneticPr fontId="1"/>
  </si>
  <si>
    <t>家</t>
    <phoneticPr fontId="4"/>
  </si>
  <si>
    <t>共</t>
    <rPh sb="0" eb="1">
      <t>キョウ</t>
    </rPh>
    <phoneticPr fontId="4"/>
  </si>
  <si>
    <t>特</t>
    <rPh sb="0" eb="1">
      <t>トク</t>
    </rPh>
    <phoneticPr fontId="4"/>
  </si>
  <si>
    <t>　記録の整備</t>
    <rPh sb="1" eb="3">
      <t>キロク</t>
    </rPh>
    <rPh sb="4" eb="6">
      <t>セイビ</t>
    </rPh>
    <phoneticPr fontId="4"/>
  </si>
  <si>
    <t>①施設名</t>
    <rPh sb="1" eb="3">
      <t>シセツ</t>
    </rPh>
    <rPh sb="3" eb="4">
      <t>メイ</t>
    </rPh>
    <phoneticPr fontId="53"/>
  </si>
  <si>
    <t>入力方法</t>
    <rPh sb="0" eb="2">
      <t>ニュウリョク</t>
    </rPh>
    <rPh sb="2" eb="4">
      <t>ホウホウ</t>
    </rPh>
    <phoneticPr fontId="53"/>
  </si>
  <si>
    <t>②類型</t>
    <rPh sb="1" eb="3">
      <t>ルイケイ</t>
    </rPh>
    <phoneticPr fontId="53"/>
  </si>
  <si>
    <r>
      <rPr>
        <sz val="10"/>
        <color theme="1"/>
        <rFont val="Meiryo UI"/>
        <family val="3"/>
        <charset val="128"/>
      </rPr>
      <t>③年齢</t>
    </r>
    <r>
      <rPr>
        <sz val="8"/>
        <color theme="1"/>
        <rFont val="Meiryo UI"/>
        <family val="3"/>
        <charset val="128"/>
      </rPr>
      <t>（4／1現在）</t>
    </r>
    <rPh sb="1" eb="3">
      <t>ネンレイ</t>
    </rPh>
    <rPh sb="7" eb="9">
      <t>ゲンザイ</t>
    </rPh>
    <phoneticPr fontId="53"/>
  </si>
  <si>
    <t>④登園時間</t>
    <rPh sb="1" eb="3">
      <t>トウエン</t>
    </rPh>
    <rPh sb="3" eb="5">
      <t>ジカン</t>
    </rPh>
    <phoneticPr fontId="53"/>
  </si>
  <si>
    <t>⑤降園時間</t>
    <rPh sb="1" eb="3">
      <t>コウエン</t>
    </rPh>
    <rPh sb="3" eb="5">
      <t>ジカン</t>
    </rPh>
    <phoneticPr fontId="53"/>
  </si>
  <si>
    <t>⑥再登園</t>
    <rPh sb="1" eb="2">
      <t>サイ</t>
    </rPh>
    <rPh sb="2" eb="4">
      <t>トウエン</t>
    </rPh>
    <phoneticPr fontId="53"/>
  </si>
  <si>
    <t>・「②類型」は、入力するセル選択時に現れたリストから選択してください。</t>
    <rPh sb="3" eb="5">
      <t>ルイケイ</t>
    </rPh>
    <rPh sb="8" eb="10">
      <t>ニュウリョク</t>
    </rPh>
    <rPh sb="14" eb="16">
      <t>センタク</t>
    </rPh>
    <rPh sb="16" eb="17">
      <t>ジ</t>
    </rPh>
    <rPh sb="18" eb="19">
      <t>アラワ</t>
    </rPh>
    <rPh sb="26" eb="28">
      <t>センタク</t>
    </rPh>
    <phoneticPr fontId="53"/>
  </si>
  <si>
    <t>入力例</t>
    <rPh sb="0" eb="2">
      <t>ニュウリョク</t>
    </rPh>
    <rPh sb="2" eb="3">
      <t>レイ</t>
    </rPh>
    <phoneticPr fontId="53"/>
  </si>
  <si>
    <t>0歳</t>
  </si>
  <si>
    <t>10：00に降園、14：00再登園</t>
    <rPh sb="6" eb="8">
      <t>コウエン</t>
    </rPh>
    <rPh sb="14" eb="15">
      <t>サイ</t>
    </rPh>
    <rPh sb="15" eb="17">
      <t>トウエン</t>
    </rPh>
    <phoneticPr fontId="53"/>
  </si>
  <si>
    <t>・「③年齢」は、入力するセル選択時に現れたリストから選択してください。</t>
    <rPh sb="3" eb="5">
      <t>ネンレイ</t>
    </rPh>
    <rPh sb="8" eb="10">
      <t>ニュウリョク</t>
    </rPh>
    <rPh sb="14" eb="16">
      <t>センタク</t>
    </rPh>
    <rPh sb="16" eb="17">
      <t>トキ</t>
    </rPh>
    <rPh sb="18" eb="19">
      <t>アラワ</t>
    </rPh>
    <rPh sb="26" eb="28">
      <t>センタク</t>
    </rPh>
    <phoneticPr fontId="53"/>
  </si>
  <si>
    <t>・「④登園時間」及び「⑤降園時間」は、時間と分を：(コロン)で区切り、24時間制で入力してください。
（例）7時に登園⇒7:00と入力、17時15分に降園⇒17：15と入力</t>
    <rPh sb="3" eb="5">
      <t>トウエン</t>
    </rPh>
    <rPh sb="5" eb="7">
      <t>ジカン</t>
    </rPh>
    <rPh sb="8" eb="9">
      <t>オヨ</t>
    </rPh>
    <rPh sb="12" eb="14">
      <t>コウエン</t>
    </rPh>
    <rPh sb="14" eb="16">
      <t>ジカン</t>
    </rPh>
    <rPh sb="19" eb="21">
      <t>ジカン</t>
    </rPh>
    <rPh sb="22" eb="23">
      <t>フン</t>
    </rPh>
    <rPh sb="31" eb="33">
      <t>クギ</t>
    </rPh>
    <rPh sb="37" eb="39">
      <t>ジカン</t>
    </rPh>
    <rPh sb="39" eb="40">
      <t>セイ</t>
    </rPh>
    <rPh sb="41" eb="43">
      <t>ニュウリョク</t>
    </rPh>
    <rPh sb="52" eb="53">
      <t>レイ</t>
    </rPh>
    <rPh sb="55" eb="56">
      <t>ジ</t>
    </rPh>
    <rPh sb="57" eb="59">
      <t>トウエン</t>
    </rPh>
    <rPh sb="65" eb="67">
      <t>ニュウリョク</t>
    </rPh>
    <rPh sb="70" eb="71">
      <t>ジ</t>
    </rPh>
    <rPh sb="73" eb="74">
      <t>フン</t>
    </rPh>
    <rPh sb="75" eb="77">
      <t>コウエン</t>
    </rPh>
    <rPh sb="84" eb="86">
      <t>ニュウリョク</t>
    </rPh>
    <phoneticPr fontId="53"/>
  </si>
  <si>
    <t>・「⑥再登園」には、利用乳幼児が再登園した際に、該当時刻を入力してください。</t>
    <rPh sb="3" eb="4">
      <t>サイ</t>
    </rPh>
    <rPh sb="4" eb="6">
      <t>トウエン</t>
    </rPh>
    <rPh sb="10" eb="12">
      <t>リヨウ</t>
    </rPh>
    <rPh sb="12" eb="15">
      <t>ニュウヨウジ</t>
    </rPh>
    <rPh sb="16" eb="17">
      <t>サイ</t>
    </rPh>
    <rPh sb="21" eb="22">
      <t>サイ</t>
    </rPh>
    <rPh sb="24" eb="26">
      <t>ガイトウ</t>
    </rPh>
    <rPh sb="26" eb="28">
      <t>ジコク</t>
    </rPh>
    <rPh sb="29" eb="31">
      <t>ニュウリョク</t>
    </rPh>
    <phoneticPr fontId="53"/>
  </si>
  <si>
    <t>・「①施設名」及び「②類型」は自動入力されます。</t>
    <rPh sb="3" eb="5">
      <t>シセツ</t>
    </rPh>
    <rPh sb="5" eb="6">
      <t>メイ</t>
    </rPh>
    <rPh sb="7" eb="8">
      <t>オヨ</t>
    </rPh>
    <rPh sb="11" eb="13">
      <t>ルイケイ</t>
    </rPh>
    <rPh sb="15" eb="17">
      <t>ジドウ</t>
    </rPh>
    <rPh sb="17" eb="19">
      <t>ニュウリョク</t>
    </rPh>
    <phoneticPr fontId="53"/>
  </si>
  <si>
    <t>③職員氏名</t>
    <rPh sb="1" eb="3">
      <t>ショクイン</t>
    </rPh>
    <rPh sb="3" eb="5">
      <t>シメイ</t>
    </rPh>
    <phoneticPr fontId="53"/>
  </si>
  <si>
    <t>④担当クラス</t>
    <rPh sb="1" eb="3">
      <t>タントウ</t>
    </rPh>
    <phoneticPr fontId="53"/>
  </si>
  <si>
    <t>⑤資格</t>
    <rPh sb="1" eb="3">
      <t>シカク</t>
    </rPh>
    <phoneticPr fontId="53"/>
  </si>
  <si>
    <t>⑥資格証番号</t>
    <rPh sb="1" eb="3">
      <t>シカク</t>
    </rPh>
    <rPh sb="3" eb="4">
      <t>ショウ</t>
    </rPh>
    <rPh sb="4" eb="6">
      <t>バンゴウ</t>
    </rPh>
    <phoneticPr fontId="53"/>
  </si>
  <si>
    <t>⑦出勤時間</t>
    <rPh sb="1" eb="3">
      <t>シュッキン</t>
    </rPh>
    <rPh sb="3" eb="5">
      <t>ジカン</t>
    </rPh>
    <phoneticPr fontId="53"/>
  </si>
  <si>
    <t>⑧退勤時間</t>
    <rPh sb="1" eb="3">
      <t>タイキン</t>
    </rPh>
    <rPh sb="3" eb="5">
      <t>ジカン</t>
    </rPh>
    <phoneticPr fontId="53"/>
  </si>
  <si>
    <t>⑨備考</t>
    <rPh sb="1" eb="3">
      <t>ビコウ</t>
    </rPh>
    <phoneticPr fontId="53"/>
  </si>
  <si>
    <t>・「③職員氏名」を入力してください。</t>
    <rPh sb="3" eb="5">
      <t>ショクイン</t>
    </rPh>
    <rPh sb="5" eb="7">
      <t>シメイ</t>
    </rPh>
    <rPh sb="9" eb="11">
      <t>ニュウリョク</t>
    </rPh>
    <phoneticPr fontId="53"/>
  </si>
  <si>
    <t>相模　指導</t>
    <rPh sb="0" eb="2">
      <t>サガミ</t>
    </rPh>
    <rPh sb="3" eb="5">
      <t>シドウ</t>
    </rPh>
    <phoneticPr fontId="53"/>
  </si>
  <si>
    <t>0歳児</t>
  </si>
  <si>
    <t>保育士</t>
    <rPh sb="0" eb="2">
      <t>ホイク</t>
    </rPh>
    <rPh sb="2" eb="3">
      <t>シ</t>
    </rPh>
    <phoneticPr fontId="53"/>
  </si>
  <si>
    <t>神奈川県第123456号</t>
    <rPh sb="0" eb="4">
      <t>カナガワケン</t>
    </rPh>
    <rPh sb="4" eb="5">
      <t>ダイ</t>
    </rPh>
    <rPh sb="11" eb="12">
      <t>ゴウ</t>
    </rPh>
    <phoneticPr fontId="53"/>
  </si>
  <si>
    <t>9：00～13：00調理業務</t>
    <rPh sb="10" eb="12">
      <t>チョウリ</t>
    </rPh>
    <rPh sb="12" eb="14">
      <t>ギョウム</t>
    </rPh>
    <phoneticPr fontId="53"/>
  </si>
  <si>
    <t>・「⑤資格」は、入力するセル選択時に現れたリストから選択してください。</t>
    <rPh sb="3" eb="5">
      <t>シカク</t>
    </rPh>
    <phoneticPr fontId="53"/>
  </si>
  <si>
    <t>・「⑥資格証番号」を入力してください。</t>
    <rPh sb="3" eb="5">
      <t>シカク</t>
    </rPh>
    <rPh sb="5" eb="6">
      <t>ショウ</t>
    </rPh>
    <rPh sb="6" eb="8">
      <t>バンゴウ</t>
    </rPh>
    <rPh sb="10" eb="12">
      <t>ニュウリョク</t>
    </rPh>
    <phoneticPr fontId="53"/>
  </si>
  <si>
    <t>・「⑦出勤時間」及び「⑧退勤時間」は、時間と分を：(コロン)で区切り、24時間制で入力してください。
（例）6時45分に出勤⇒6:45と入力、18時に退勤⇒18：00と入力</t>
    <rPh sb="3" eb="5">
      <t>シュッキン</t>
    </rPh>
    <rPh sb="5" eb="7">
      <t>ジカン</t>
    </rPh>
    <rPh sb="8" eb="9">
      <t>オヨ</t>
    </rPh>
    <rPh sb="12" eb="14">
      <t>タイキン</t>
    </rPh>
    <rPh sb="14" eb="16">
      <t>ジカン</t>
    </rPh>
    <rPh sb="19" eb="21">
      <t>ジカン</t>
    </rPh>
    <rPh sb="22" eb="23">
      <t>フン</t>
    </rPh>
    <rPh sb="31" eb="33">
      <t>クギ</t>
    </rPh>
    <rPh sb="37" eb="39">
      <t>ジカン</t>
    </rPh>
    <rPh sb="39" eb="40">
      <t>セイ</t>
    </rPh>
    <rPh sb="41" eb="43">
      <t>ニュウリョク</t>
    </rPh>
    <rPh sb="55" eb="56">
      <t>ジ</t>
    </rPh>
    <rPh sb="58" eb="59">
      <t>フン</t>
    </rPh>
    <rPh sb="60" eb="62">
      <t>シュッキン</t>
    </rPh>
    <rPh sb="75" eb="77">
      <t>タイキン</t>
    </rPh>
    <phoneticPr fontId="53"/>
  </si>
  <si>
    <t>・「⑨備考」は、保育士が、調理業務など保育以外に従事している時間があれば、入力してください。</t>
    <rPh sb="3" eb="5">
      <t>ビコウ</t>
    </rPh>
    <rPh sb="8" eb="11">
      <t>ホイクシ</t>
    </rPh>
    <rPh sb="13" eb="15">
      <t>チョウリ</t>
    </rPh>
    <rPh sb="15" eb="17">
      <t>ギョウム</t>
    </rPh>
    <rPh sb="19" eb="21">
      <t>ホイク</t>
    </rPh>
    <rPh sb="21" eb="23">
      <t>イガイ</t>
    </rPh>
    <rPh sb="24" eb="26">
      <t>ジュウジ</t>
    </rPh>
    <rPh sb="30" eb="32">
      <t>ジカン</t>
    </rPh>
    <rPh sb="37" eb="39">
      <t>ニュウリョク</t>
    </rPh>
    <phoneticPr fontId="53"/>
  </si>
  <si>
    <t>⑦研修受講</t>
    <rPh sb="1" eb="3">
      <t>ケンシュウ</t>
    </rPh>
    <rPh sb="3" eb="5">
      <t>ジュコウ</t>
    </rPh>
    <phoneticPr fontId="53"/>
  </si>
  <si>
    <t>⑧出勤時間</t>
    <rPh sb="1" eb="3">
      <t>シュッキン</t>
    </rPh>
    <rPh sb="3" eb="5">
      <t>ジカン</t>
    </rPh>
    <phoneticPr fontId="53"/>
  </si>
  <si>
    <t>⑨退勤時間</t>
    <rPh sb="1" eb="3">
      <t>タイキン</t>
    </rPh>
    <rPh sb="3" eb="5">
      <t>ジカン</t>
    </rPh>
    <phoneticPr fontId="53"/>
  </si>
  <si>
    <t>⑩備考</t>
    <rPh sb="1" eb="3">
      <t>ビコウ</t>
    </rPh>
    <phoneticPr fontId="53"/>
  </si>
  <si>
    <t>保育士</t>
  </si>
  <si>
    <t>中央　かんさ</t>
    <rPh sb="0" eb="2">
      <t>チュウオウ</t>
    </rPh>
    <phoneticPr fontId="53"/>
  </si>
  <si>
    <t>1歳児</t>
  </si>
  <si>
    <t>無</t>
    <rPh sb="0" eb="1">
      <t>ナシ</t>
    </rPh>
    <phoneticPr fontId="53"/>
  </si>
  <si>
    <t>修了</t>
  </si>
  <si>
    <t>・「⑥資格証番号」を入力してください。資格証がない場合は、無と入力してください。</t>
    <rPh sb="3" eb="5">
      <t>シカク</t>
    </rPh>
    <rPh sb="5" eb="6">
      <t>ショウ</t>
    </rPh>
    <rPh sb="6" eb="8">
      <t>バンゴウ</t>
    </rPh>
    <rPh sb="10" eb="12">
      <t>ニュウリョク</t>
    </rPh>
    <rPh sb="19" eb="21">
      <t>シカク</t>
    </rPh>
    <rPh sb="21" eb="22">
      <t>ショウ</t>
    </rPh>
    <rPh sb="25" eb="27">
      <t>バアイ</t>
    </rPh>
    <rPh sb="29" eb="30">
      <t>ナシ</t>
    </rPh>
    <rPh sb="31" eb="33">
      <t>ニュウリョク</t>
    </rPh>
    <phoneticPr fontId="53"/>
  </si>
  <si>
    <t>・「⑦研修受講」は、「⑥資格証番号」がなく、研修受講の保育従事者のみ回答してください。</t>
    <rPh sb="3" eb="5">
      <t>ケンシュウ</t>
    </rPh>
    <rPh sb="5" eb="7">
      <t>ジュコウ</t>
    </rPh>
    <rPh sb="12" eb="14">
      <t>シカク</t>
    </rPh>
    <rPh sb="14" eb="15">
      <t>ショウ</t>
    </rPh>
    <rPh sb="15" eb="17">
      <t>バンゴウ</t>
    </rPh>
    <rPh sb="22" eb="24">
      <t>ケンシュウ</t>
    </rPh>
    <rPh sb="24" eb="26">
      <t>ジュコウ</t>
    </rPh>
    <rPh sb="27" eb="29">
      <t>ホイク</t>
    </rPh>
    <rPh sb="29" eb="32">
      <t>ジュウジシャ</t>
    </rPh>
    <rPh sb="34" eb="36">
      <t>カイトウ</t>
    </rPh>
    <phoneticPr fontId="53"/>
  </si>
  <si>
    <t>・「⑧出勤時間」及び「⑨退勤時間」は、時間と分を：(コロン)で区切り、24時間制で入力してください。（例）6時45分に出勤⇒6:45と入力、18時に退勤⇒18：00と入力</t>
    <rPh sb="3" eb="5">
      <t>シュッキン</t>
    </rPh>
    <rPh sb="5" eb="7">
      <t>ジカン</t>
    </rPh>
    <rPh sb="8" eb="9">
      <t>オヨ</t>
    </rPh>
    <rPh sb="12" eb="14">
      <t>タイキン</t>
    </rPh>
    <rPh sb="14" eb="16">
      <t>ジカン</t>
    </rPh>
    <rPh sb="19" eb="21">
      <t>ジカン</t>
    </rPh>
    <rPh sb="22" eb="23">
      <t>フン</t>
    </rPh>
    <rPh sb="31" eb="33">
      <t>クギ</t>
    </rPh>
    <rPh sb="37" eb="39">
      <t>ジカン</t>
    </rPh>
    <rPh sb="39" eb="40">
      <t>セイ</t>
    </rPh>
    <rPh sb="41" eb="43">
      <t>ニュウリョク</t>
    </rPh>
    <rPh sb="54" eb="55">
      <t>ジ</t>
    </rPh>
    <rPh sb="57" eb="58">
      <t>フン</t>
    </rPh>
    <rPh sb="59" eb="61">
      <t>シュッキン</t>
    </rPh>
    <rPh sb="74" eb="76">
      <t>タイキン</t>
    </rPh>
    <phoneticPr fontId="53"/>
  </si>
  <si>
    <t>・「⑩備考」は、保育従事者が、調理業務など保育以外に従事している時間があれば、入力してください。</t>
    <rPh sb="3" eb="5">
      <t>ビコウ</t>
    </rPh>
    <rPh sb="8" eb="10">
      <t>ホイク</t>
    </rPh>
    <rPh sb="10" eb="13">
      <t>ジュウジシャ</t>
    </rPh>
    <rPh sb="15" eb="17">
      <t>チョウリ</t>
    </rPh>
    <rPh sb="17" eb="19">
      <t>ギョウム</t>
    </rPh>
    <rPh sb="21" eb="23">
      <t>ホイク</t>
    </rPh>
    <rPh sb="23" eb="25">
      <t>イガイ</t>
    </rPh>
    <rPh sb="26" eb="28">
      <t>ジュウジ</t>
    </rPh>
    <rPh sb="32" eb="34">
      <t>ジカン</t>
    </rPh>
    <rPh sb="39" eb="41">
      <t>ニュウリョク</t>
    </rPh>
    <phoneticPr fontId="53"/>
  </si>
  <si>
    <t>いる　・　いない</t>
  </si>
  <si>
    <t>共</t>
    <phoneticPr fontId="4"/>
  </si>
  <si>
    <t>人</t>
    <rPh sb="0" eb="1">
      <t>ヒト</t>
    </rPh>
    <phoneticPr fontId="4"/>
  </si>
  <si>
    <t>月</t>
    <rPh sb="0" eb="1">
      <t>ツキ</t>
    </rPh>
    <phoneticPr fontId="2"/>
  </si>
  <si>
    <t>本園</t>
    <rPh sb="0" eb="1">
      <t>ホン</t>
    </rPh>
    <rPh sb="1" eb="2">
      <t>エン</t>
    </rPh>
    <phoneticPr fontId="4"/>
  </si>
  <si>
    <t>◆利用定員を超えている場合の理由をご記入ください。</t>
    <rPh sb="1" eb="3">
      <t>リヨウ</t>
    </rPh>
    <rPh sb="3" eb="5">
      <t>テイイン</t>
    </rPh>
    <rPh sb="6" eb="7">
      <t>コ</t>
    </rPh>
    <rPh sb="11" eb="13">
      <t>バアイ</t>
    </rPh>
    <rPh sb="14" eb="16">
      <t>リユウ</t>
    </rPh>
    <rPh sb="18" eb="20">
      <t>キニュウ</t>
    </rPh>
    <phoneticPr fontId="4"/>
  </si>
  <si>
    <t>いる・いない・該当なし</t>
  </si>
  <si>
    <t>数</t>
    <rPh sb="0" eb="1">
      <t>スウ</t>
    </rPh>
    <phoneticPr fontId="4"/>
  </si>
  <si>
    <t>０歳</t>
    <rPh sb="1" eb="2">
      <t>サイ</t>
    </rPh>
    <phoneticPr fontId="4"/>
  </si>
  <si>
    <t>÷３＝</t>
    <phoneticPr fontId="4"/>
  </si>
  <si>
    <t>１歳</t>
    <rPh sb="1" eb="2">
      <t>サイ</t>
    </rPh>
    <phoneticPr fontId="4"/>
  </si>
  <si>
    <t xml:space="preserve">(１歳＋２歳)÷６＝
</t>
    <rPh sb="2" eb="3">
      <t>サイ</t>
    </rPh>
    <rPh sb="5" eb="6">
      <t>サイ</t>
    </rPh>
    <phoneticPr fontId="4"/>
  </si>
  <si>
    <t>２歳</t>
    <rPh sb="1" eb="2">
      <t>サイ</t>
    </rPh>
    <phoneticPr fontId="4"/>
  </si>
  <si>
    <t>計</t>
    <rPh sb="0" eb="1">
      <t>ケイ</t>
    </rPh>
    <phoneticPr fontId="4"/>
  </si>
  <si>
    <t>設置階</t>
    <rPh sb="0" eb="2">
      <t>セッチ</t>
    </rPh>
    <rPh sb="2" eb="3">
      <t>カイ</t>
    </rPh>
    <phoneticPr fontId="4"/>
  </si>
  <si>
    <t>１階</t>
    <rPh sb="1" eb="2">
      <t>カイ</t>
    </rPh>
    <phoneticPr fontId="4"/>
  </si>
  <si>
    <t>２階</t>
    <rPh sb="1" eb="2">
      <t>カイ</t>
    </rPh>
    <phoneticPr fontId="4"/>
  </si>
  <si>
    <t>３階</t>
    <rPh sb="1" eb="2">
      <t>カイ</t>
    </rPh>
    <phoneticPr fontId="4"/>
  </si>
  <si>
    <t>４階以上</t>
    <rPh sb="1" eb="2">
      <t>カイ</t>
    </rPh>
    <rPh sb="2" eb="4">
      <t>イジョウ</t>
    </rPh>
    <phoneticPr fontId="4"/>
  </si>
  <si>
    <t>最新の改定年月日</t>
    <rPh sb="0" eb="2">
      <t>サイシン</t>
    </rPh>
    <rPh sb="3" eb="5">
      <t>カイテイ</t>
    </rPh>
    <rPh sb="5" eb="8">
      <t>ネンガッピ</t>
    </rPh>
    <phoneticPr fontId="4"/>
  </si>
  <si>
    <t>項　　目</t>
    <rPh sb="0" eb="1">
      <t>コウ</t>
    </rPh>
    <rPh sb="3" eb="4">
      <t>メ</t>
    </rPh>
    <phoneticPr fontId="2"/>
  </si>
  <si>
    <t>規程名等（園規程等）</t>
    <rPh sb="0" eb="2">
      <t>キテイ</t>
    </rPh>
    <rPh sb="2" eb="3">
      <t>メイ</t>
    </rPh>
    <rPh sb="3" eb="4">
      <t>トウ</t>
    </rPh>
    <phoneticPr fontId="4"/>
  </si>
  <si>
    <t>該当条</t>
    <rPh sb="0" eb="2">
      <t>ガイトウ</t>
    </rPh>
    <rPh sb="2" eb="3">
      <t>ジョウ</t>
    </rPh>
    <phoneticPr fontId="4"/>
  </si>
  <si>
    <t>目的及び運営の方針</t>
    <phoneticPr fontId="4"/>
  </si>
  <si>
    <t>(3)</t>
  </si>
  <si>
    <t>(4)</t>
  </si>
  <si>
    <t>(5)</t>
  </si>
  <si>
    <t>(7)</t>
  </si>
  <si>
    <t>利用開始、終了に関する事項等</t>
    <phoneticPr fontId="4"/>
  </si>
  <si>
    <t>(8)</t>
  </si>
  <si>
    <t>緊急時等における対応方法</t>
    <phoneticPr fontId="4"/>
  </si>
  <si>
    <t>(9)</t>
  </si>
  <si>
    <t>非常災害対策</t>
    <phoneticPr fontId="4"/>
  </si>
  <si>
    <t>(10)</t>
  </si>
  <si>
    <t>虐待の防止のための措置</t>
    <phoneticPr fontId="4"/>
  </si>
  <si>
    <t>(11)</t>
  </si>
  <si>
    <t>◆職員に対しての措置の具体的内容</t>
    <rPh sb="1" eb="3">
      <t>ショクイン</t>
    </rPh>
    <rPh sb="4" eb="5">
      <t>タイ</t>
    </rPh>
    <rPh sb="8" eb="10">
      <t>ソチ</t>
    </rPh>
    <rPh sb="11" eb="13">
      <t>グタイ</t>
    </rPh>
    <rPh sb="13" eb="14">
      <t>テキ</t>
    </rPh>
    <rPh sb="14" eb="16">
      <t>ナイヨウ</t>
    </rPh>
    <phoneticPr fontId="4"/>
  </si>
  <si>
    <t>就業規則等への記載</t>
    <rPh sb="0" eb="2">
      <t>シュウギョウ</t>
    </rPh>
    <rPh sb="2" eb="4">
      <t>キソク</t>
    </rPh>
    <rPh sb="4" eb="5">
      <t>トウ</t>
    </rPh>
    <rPh sb="7" eb="9">
      <t>キサイ</t>
    </rPh>
    <phoneticPr fontId="4"/>
  </si>
  <si>
    <t>誓約書の徴取</t>
    <rPh sb="0" eb="3">
      <t>セイヤクショ</t>
    </rPh>
    <rPh sb="4" eb="5">
      <t>チョウ</t>
    </rPh>
    <rPh sb="5" eb="6">
      <t>シュ</t>
    </rPh>
    <phoneticPr fontId="4"/>
  </si>
  <si>
    <t>雇用契約書等への記載</t>
    <rPh sb="0" eb="2">
      <t>コヨウ</t>
    </rPh>
    <rPh sb="2" eb="5">
      <t>ケイヤクショ</t>
    </rPh>
    <rPh sb="5" eb="6">
      <t>トウ</t>
    </rPh>
    <rPh sb="8" eb="10">
      <t>キサイ</t>
    </rPh>
    <phoneticPr fontId="4"/>
  </si>
  <si>
    <t>その他（</t>
    <rPh sb="2" eb="3">
      <t>タ</t>
    </rPh>
    <phoneticPr fontId="2"/>
  </si>
  <si>
    <t>）</t>
    <phoneticPr fontId="2"/>
  </si>
  <si>
    <t>◆苦情解決を受け付ける窓口</t>
    <rPh sb="1" eb="3">
      <t>クジョウ</t>
    </rPh>
    <rPh sb="3" eb="5">
      <t>カイケツ</t>
    </rPh>
    <rPh sb="6" eb="7">
      <t>ウ</t>
    </rPh>
    <rPh sb="8" eb="9">
      <t>ツ</t>
    </rPh>
    <rPh sb="11" eb="13">
      <t>マドグチ</t>
    </rPh>
    <phoneticPr fontId="4"/>
  </si>
  <si>
    <t>保育所</t>
    <rPh sb="0" eb="2">
      <t>ホイク</t>
    </rPh>
    <rPh sb="2" eb="3">
      <t>ショ</t>
    </rPh>
    <phoneticPr fontId="4"/>
  </si>
  <si>
    <t>責任者</t>
    <rPh sb="0" eb="3">
      <t>セキニンシャ</t>
    </rPh>
    <phoneticPr fontId="4"/>
  </si>
  <si>
    <t>担当者</t>
    <rPh sb="0" eb="3">
      <t>タントウシャ</t>
    </rPh>
    <phoneticPr fontId="4"/>
  </si>
  <si>
    <t>第三者委員</t>
    <rPh sb="0" eb="3">
      <t>ダイサンシャ</t>
    </rPh>
    <rPh sb="3" eb="5">
      <t>イイン</t>
    </rPh>
    <phoneticPr fontId="4"/>
  </si>
  <si>
    <t>◆利用者への周知</t>
    <rPh sb="1" eb="4">
      <t>リヨウシャ</t>
    </rPh>
    <rPh sb="6" eb="8">
      <t>シュウチ</t>
    </rPh>
    <phoneticPr fontId="4"/>
  </si>
  <si>
    <t>重要事項説明書への記載</t>
    <rPh sb="0" eb="2">
      <t>ジュウヨウ</t>
    </rPh>
    <rPh sb="2" eb="4">
      <t>ジコウ</t>
    </rPh>
    <rPh sb="4" eb="7">
      <t>セツメイショ</t>
    </rPh>
    <rPh sb="9" eb="11">
      <t>キサイ</t>
    </rPh>
    <phoneticPr fontId="4"/>
  </si>
  <si>
    <t>園内掲示</t>
    <rPh sb="0" eb="1">
      <t>エン</t>
    </rPh>
    <rPh sb="1" eb="2">
      <t>ナイ</t>
    </rPh>
    <rPh sb="2" eb="4">
      <t>ケイジ</t>
    </rPh>
    <phoneticPr fontId="4"/>
  </si>
  <si>
    <t>◆苦情記録簿の整備状況</t>
    <rPh sb="1" eb="3">
      <t>クジョウ</t>
    </rPh>
    <rPh sb="3" eb="6">
      <t>キロクボ</t>
    </rPh>
    <rPh sb="7" eb="9">
      <t>セイビ</t>
    </rPh>
    <rPh sb="9" eb="11">
      <t>ジョウキョウ</t>
    </rPh>
    <phoneticPr fontId="4"/>
  </si>
  <si>
    <t>書類の名称</t>
    <rPh sb="0" eb="2">
      <t>ショルイ</t>
    </rPh>
    <rPh sb="3" eb="5">
      <t>メイショウ</t>
    </rPh>
    <phoneticPr fontId="4"/>
  </si>
  <si>
    <t>件</t>
    <rPh sb="0" eb="1">
      <t>ケン</t>
    </rPh>
    <phoneticPr fontId="4"/>
  </si>
  <si>
    <t>　非常災害計画の地域の実情に応じた策定状況</t>
    <rPh sb="1" eb="3">
      <t>ヒジョウ</t>
    </rPh>
    <rPh sb="3" eb="5">
      <t>サイガイ</t>
    </rPh>
    <rPh sb="5" eb="7">
      <t>ケイカク</t>
    </rPh>
    <rPh sb="8" eb="10">
      <t>チイキ</t>
    </rPh>
    <rPh sb="11" eb="13">
      <t>ジツジョウ</t>
    </rPh>
    <rPh sb="14" eb="15">
      <t>オウ</t>
    </rPh>
    <rPh sb="17" eb="19">
      <t>サクテイ</t>
    </rPh>
    <rPh sb="19" eb="21">
      <t>ジョウキョウ</t>
    </rPh>
    <phoneticPr fontId="2"/>
  </si>
  <si>
    <t>ハザードマップ</t>
    <phoneticPr fontId="4"/>
  </si>
  <si>
    <t>その他（計画名）</t>
    <rPh sb="2" eb="3">
      <t>タ</t>
    </rPh>
    <rPh sb="4" eb="6">
      <t>ケイカク</t>
    </rPh>
    <rPh sb="6" eb="7">
      <t>メイ</t>
    </rPh>
    <phoneticPr fontId="4"/>
  </si>
  <si>
    <t>◆非常災害計画等の職員間の共有方法をご記入ください。</t>
    <rPh sb="1" eb="3">
      <t>ヒジョウ</t>
    </rPh>
    <rPh sb="3" eb="5">
      <t>サイガイ</t>
    </rPh>
    <rPh sb="5" eb="7">
      <t>ケイカク</t>
    </rPh>
    <rPh sb="7" eb="8">
      <t>トウ</t>
    </rPh>
    <rPh sb="9" eb="11">
      <t>ショクイン</t>
    </rPh>
    <rPh sb="11" eb="12">
      <t>カン</t>
    </rPh>
    <rPh sb="13" eb="15">
      <t>キョウユウ</t>
    </rPh>
    <rPh sb="15" eb="17">
      <t>ホウホウ</t>
    </rPh>
    <rPh sb="19" eb="21">
      <t>キニュウ</t>
    </rPh>
    <phoneticPr fontId="4"/>
  </si>
  <si>
    <t>　非常時の連絡・避難体制</t>
    <rPh sb="1" eb="3">
      <t>ヒジョウ</t>
    </rPh>
    <rPh sb="3" eb="4">
      <t>ジ</t>
    </rPh>
    <rPh sb="5" eb="7">
      <t>レンラク</t>
    </rPh>
    <rPh sb="8" eb="10">
      <t>ヒナン</t>
    </rPh>
    <rPh sb="10" eb="12">
      <t>タイセイ</t>
    </rPh>
    <phoneticPr fontId="2"/>
  </si>
  <si>
    <t>◆引渡訓練</t>
    <rPh sb="1" eb="3">
      <t>ヒキワタ</t>
    </rPh>
    <rPh sb="3" eb="5">
      <t>クンレン</t>
    </rPh>
    <phoneticPr fontId="4"/>
  </si>
  <si>
    <t>◆保護者への連絡方法をご記入ください。</t>
    <rPh sb="1" eb="4">
      <t>ホゴシャ</t>
    </rPh>
    <rPh sb="6" eb="8">
      <t>レンラク</t>
    </rPh>
    <rPh sb="8" eb="10">
      <t>ホウホウ</t>
    </rPh>
    <rPh sb="12" eb="14">
      <t>キニュウ</t>
    </rPh>
    <phoneticPr fontId="4"/>
  </si>
  <si>
    <t>◆消火・避難訓練実施状況</t>
    <rPh sb="1" eb="3">
      <t>ショウカ</t>
    </rPh>
    <rPh sb="4" eb="6">
      <t>ヒナン</t>
    </rPh>
    <rPh sb="6" eb="8">
      <t>クンレン</t>
    </rPh>
    <rPh sb="8" eb="10">
      <t>ジッシ</t>
    </rPh>
    <rPh sb="10" eb="12">
      <t>ジョウキョウ</t>
    </rPh>
    <phoneticPr fontId="4"/>
  </si>
  <si>
    <t>←</t>
    <phoneticPr fontId="4"/>
  </si>
  <si>
    <t>監査実施月の前月分までの分を記載してください。</t>
    <rPh sb="0" eb="2">
      <t>カンサ</t>
    </rPh>
    <rPh sb="2" eb="4">
      <t>ジッシ</t>
    </rPh>
    <rPh sb="4" eb="5">
      <t>ツキ</t>
    </rPh>
    <rPh sb="6" eb="8">
      <t>ゼンゲツ</t>
    </rPh>
    <rPh sb="8" eb="9">
      <t>ブン</t>
    </rPh>
    <rPh sb="12" eb="13">
      <t>ブン</t>
    </rPh>
    <rPh sb="14" eb="16">
      <t>キサイ</t>
    </rPh>
    <phoneticPr fontId="4"/>
  </si>
  <si>
    <t>　外部からの不審者等の侵入防止のための措置や訓練など不測の事態に備えて必要な対応を図っていること。</t>
    <phoneticPr fontId="2"/>
  </si>
  <si>
    <t>記載</t>
    <rPh sb="0" eb="2">
      <t>キサイ</t>
    </rPh>
    <phoneticPr fontId="4"/>
  </si>
  <si>
    <t>(3)</t>
    <phoneticPr fontId="4"/>
  </si>
  <si>
    <t>(4)</t>
    <phoneticPr fontId="4"/>
  </si>
  <si>
    <t>(5)</t>
    <phoneticPr fontId="4"/>
  </si>
  <si>
    <t>(6)</t>
    <phoneticPr fontId="4"/>
  </si>
  <si>
    <t>◆職員の確保・定着化の取組内容について</t>
    <rPh sb="1" eb="3">
      <t>ショクイン</t>
    </rPh>
    <rPh sb="4" eb="6">
      <t>カクホ</t>
    </rPh>
    <rPh sb="7" eb="10">
      <t>テイチャクカ</t>
    </rPh>
    <rPh sb="11" eb="13">
      <t>トリクミ</t>
    </rPh>
    <rPh sb="13" eb="15">
      <t>ナイヨウ</t>
    </rPh>
    <phoneticPr fontId="4"/>
  </si>
  <si>
    <t>休憩時間の確保</t>
    <rPh sb="0" eb="2">
      <t>キュウケイ</t>
    </rPh>
    <rPh sb="2" eb="4">
      <t>ジカン</t>
    </rPh>
    <rPh sb="5" eb="7">
      <t>カクホ</t>
    </rPh>
    <phoneticPr fontId="4"/>
  </si>
  <si>
    <t>年次有給休暇取得奨励</t>
    <rPh sb="0" eb="2">
      <t>ネンジ</t>
    </rPh>
    <rPh sb="2" eb="6">
      <t>ユウキュウキュウカ</t>
    </rPh>
    <rPh sb="6" eb="8">
      <t>シュトク</t>
    </rPh>
    <rPh sb="8" eb="10">
      <t>ショウレイ</t>
    </rPh>
    <phoneticPr fontId="4"/>
  </si>
  <si>
    <t>産休・育休の取得奨励</t>
    <rPh sb="0" eb="2">
      <t>サンキュウ</t>
    </rPh>
    <rPh sb="3" eb="5">
      <t>イクキュウ</t>
    </rPh>
    <rPh sb="6" eb="8">
      <t>シュトク</t>
    </rPh>
    <rPh sb="8" eb="10">
      <t>ショウレイ</t>
    </rPh>
    <phoneticPr fontId="4"/>
  </si>
  <si>
    <t>◆重要事項説明に含む内容</t>
    <rPh sb="1" eb="3">
      <t>ジュウヨウ</t>
    </rPh>
    <rPh sb="3" eb="5">
      <t>ジコウ</t>
    </rPh>
    <rPh sb="5" eb="7">
      <t>セツメイ</t>
    </rPh>
    <rPh sb="8" eb="9">
      <t>フク</t>
    </rPh>
    <rPh sb="10" eb="12">
      <t>ナイヨウ</t>
    </rPh>
    <phoneticPr fontId="4"/>
  </si>
  <si>
    <t>事　項</t>
    <rPh sb="0" eb="1">
      <t>コト</t>
    </rPh>
    <rPh sb="2" eb="3">
      <t>コウ</t>
    </rPh>
    <phoneticPr fontId="4"/>
  </si>
  <si>
    <t>職員の勤務体制</t>
    <rPh sb="0" eb="2">
      <t>ショクイン</t>
    </rPh>
    <rPh sb="3" eb="5">
      <t>キンム</t>
    </rPh>
    <rPh sb="5" eb="7">
      <t>タイセイ</t>
    </rPh>
    <phoneticPr fontId="4"/>
  </si>
  <si>
    <t>利用者負担</t>
    <rPh sb="0" eb="3">
      <t>リヨウシャ</t>
    </rPh>
    <rPh sb="3" eb="5">
      <t>フタン</t>
    </rPh>
    <phoneticPr fontId="4"/>
  </si>
  <si>
    <t>その他重要事項</t>
    <rPh sb="2" eb="3">
      <t>タ</t>
    </rPh>
    <rPh sb="3" eb="5">
      <t>ジュウヨウ</t>
    </rPh>
    <rPh sb="5" eb="7">
      <t>ジコウ</t>
    </rPh>
    <phoneticPr fontId="4"/>
  </si>
  <si>
    <t>◆利用者への交付方法（電子媒体の場合の承認の有無）</t>
    <rPh sb="1" eb="4">
      <t>リヨウシャ</t>
    </rPh>
    <rPh sb="6" eb="8">
      <t>コウフ</t>
    </rPh>
    <rPh sb="8" eb="10">
      <t>ホウホウ</t>
    </rPh>
    <rPh sb="11" eb="13">
      <t>デンシ</t>
    </rPh>
    <rPh sb="13" eb="15">
      <t>バイタイ</t>
    </rPh>
    <rPh sb="16" eb="18">
      <t>バアイ</t>
    </rPh>
    <rPh sb="19" eb="21">
      <t>ショウニン</t>
    </rPh>
    <rPh sb="22" eb="24">
      <t>ウム</t>
    </rPh>
    <phoneticPr fontId="4"/>
  </si>
  <si>
    <t>書面</t>
    <rPh sb="0" eb="2">
      <t>ショメン</t>
    </rPh>
    <phoneticPr fontId="4"/>
  </si>
  <si>
    <t>電子媒体</t>
    <rPh sb="0" eb="2">
      <t>デンシ</t>
    </rPh>
    <rPh sb="2" eb="4">
      <t>バイタイ</t>
    </rPh>
    <phoneticPr fontId="4"/>
  </si>
  <si>
    <t>承認あり・なし</t>
  </si>
  <si>
    <t>◆利用者の同意</t>
    <phoneticPr fontId="4"/>
  </si>
  <si>
    <t>あり・なし</t>
  </si>
  <si>
    <t>職員、設備及び会計に関する諸記録</t>
    <rPh sb="3" eb="5">
      <t>セツビ</t>
    </rPh>
    <rPh sb="5" eb="6">
      <t>オヨ</t>
    </rPh>
    <rPh sb="7" eb="9">
      <t>カイケイ</t>
    </rPh>
    <rPh sb="10" eb="11">
      <t>カン</t>
    </rPh>
    <phoneticPr fontId="4"/>
  </si>
  <si>
    <t>有無</t>
    <rPh sb="0" eb="2">
      <t>ウム</t>
    </rPh>
    <phoneticPr fontId="4"/>
  </si>
  <si>
    <t>資格証明書</t>
    <rPh sb="0" eb="2">
      <t>シカク</t>
    </rPh>
    <rPh sb="2" eb="5">
      <t>ショウメイショ</t>
    </rPh>
    <phoneticPr fontId="4"/>
  </si>
  <si>
    <t>労働者名簿</t>
    <rPh sb="0" eb="2">
      <t>ロウドウ</t>
    </rPh>
    <rPh sb="2" eb="3">
      <t>シャ</t>
    </rPh>
    <rPh sb="3" eb="5">
      <t>メイボ</t>
    </rPh>
    <phoneticPr fontId="4"/>
  </si>
  <si>
    <t>雇用契約書または労働条件通知書</t>
    <rPh sb="0" eb="2">
      <t>コヨウ</t>
    </rPh>
    <rPh sb="2" eb="5">
      <t>ケイヤクショ</t>
    </rPh>
    <rPh sb="8" eb="10">
      <t>ロウドウ</t>
    </rPh>
    <rPh sb="10" eb="12">
      <t>ジョウケン</t>
    </rPh>
    <rPh sb="12" eb="15">
      <t>ツウチショ</t>
    </rPh>
    <phoneticPr fontId="4"/>
  </si>
  <si>
    <t>出勤簿</t>
    <rPh sb="0" eb="2">
      <t>シュッキン</t>
    </rPh>
    <rPh sb="2" eb="3">
      <t>ボ</t>
    </rPh>
    <phoneticPr fontId="4"/>
  </si>
  <si>
    <t>休暇記録</t>
    <rPh sb="0" eb="2">
      <t>キュウカ</t>
    </rPh>
    <rPh sb="2" eb="4">
      <t>キロク</t>
    </rPh>
    <phoneticPr fontId="4"/>
  </si>
  <si>
    <t>会計帳簿（経理規程に規定してあるもの）</t>
    <rPh sb="0" eb="2">
      <t>カイケイ</t>
    </rPh>
    <rPh sb="2" eb="4">
      <t>チョウボ</t>
    </rPh>
    <rPh sb="5" eb="7">
      <t>ケイリ</t>
    </rPh>
    <rPh sb="7" eb="9">
      <t>キテイ</t>
    </rPh>
    <rPh sb="10" eb="12">
      <t>キテイ</t>
    </rPh>
    <phoneticPr fontId="4"/>
  </si>
  <si>
    <t>特</t>
    <phoneticPr fontId="4"/>
  </si>
  <si>
    <t>保存期間</t>
    <rPh sb="0" eb="2">
      <t>ホゾン</t>
    </rPh>
    <rPh sb="2" eb="4">
      <t>キカン</t>
    </rPh>
    <phoneticPr fontId="4"/>
  </si>
  <si>
    <t>保育計画等</t>
    <rPh sb="0" eb="2">
      <t>ホイク</t>
    </rPh>
    <rPh sb="2" eb="4">
      <t>ケイカク</t>
    </rPh>
    <rPh sb="4" eb="5">
      <t>トウ</t>
    </rPh>
    <phoneticPr fontId="4"/>
  </si>
  <si>
    <t>保育日誌等</t>
    <rPh sb="0" eb="2">
      <t>ホイク</t>
    </rPh>
    <rPh sb="2" eb="4">
      <t>ニッシ</t>
    </rPh>
    <rPh sb="4" eb="5">
      <t>トウ</t>
    </rPh>
    <phoneticPr fontId="4"/>
  </si>
  <si>
    <t>利用者の不正受給の防止に関する市への通知記録</t>
    <rPh sb="0" eb="3">
      <t>リヨウシャ</t>
    </rPh>
    <rPh sb="4" eb="6">
      <t>フセイ</t>
    </rPh>
    <rPh sb="6" eb="8">
      <t>ジュキュウ</t>
    </rPh>
    <rPh sb="9" eb="11">
      <t>ボウシ</t>
    </rPh>
    <rPh sb="12" eb="13">
      <t>カン</t>
    </rPh>
    <rPh sb="15" eb="16">
      <t>シ</t>
    </rPh>
    <rPh sb="18" eb="20">
      <t>ツウチ</t>
    </rPh>
    <rPh sb="20" eb="22">
      <t>キロク</t>
    </rPh>
    <phoneticPr fontId="4"/>
  </si>
  <si>
    <t>有・無・該当なし</t>
  </si>
  <si>
    <t>苦情に関する記録</t>
    <rPh sb="0" eb="2">
      <t>クジョウ</t>
    </rPh>
    <rPh sb="3" eb="4">
      <t>カン</t>
    </rPh>
    <rPh sb="6" eb="8">
      <t>キロク</t>
    </rPh>
    <phoneticPr fontId="4"/>
  </si>
  <si>
    <t>事故状況・処置等に関する記録</t>
    <rPh sb="0" eb="2">
      <t>ジコ</t>
    </rPh>
    <rPh sb="2" eb="4">
      <t>ジョウキョウ</t>
    </rPh>
    <rPh sb="5" eb="7">
      <t>ショチ</t>
    </rPh>
    <rPh sb="7" eb="8">
      <t>トウ</t>
    </rPh>
    <rPh sb="9" eb="10">
      <t>カン</t>
    </rPh>
    <rPh sb="12" eb="14">
      <t>キロク</t>
    </rPh>
    <phoneticPr fontId="4"/>
  </si>
  <si>
    <t>　区分ごとの利用定員</t>
    <phoneticPr fontId="4"/>
  </si>
  <si>
    <t>　定員の遵守</t>
    <phoneticPr fontId="4"/>
  </si>
  <si>
    <t xml:space="preserve">　利用定員の定員を超えて特定地域型保育の提供を行っていないこと。
　ただし、年度中における特定地域型保育に対する需要の増大への対応、子ども・子育て支援法第46条第5項に規定する便宜の提供への対応、児童福祉法第24条第6項に規定する措置への対応、災害、虐待その他のやむを得ない事情がある場合は、この限りでない。
</t>
    <phoneticPr fontId="4"/>
  </si>
  <si>
    <t>　勤務体制の確保</t>
    <phoneticPr fontId="4"/>
  </si>
  <si>
    <t>　満3歳未満保育認定子どもに対し、適切な特定地域型保育を提供することができるよう、事業所ごとに職員の勤務の体制を定めていること。</t>
    <phoneticPr fontId="4"/>
  </si>
  <si>
    <t>　職員の専従状況</t>
    <phoneticPr fontId="4"/>
  </si>
  <si>
    <t>　特定地域型保育事業所ごとに、当該特定地域型保育事業所の職員によって特定地域型保育を提供していること。
　ただし、満3歳未満保育認定子どもに対する特定地域型保育の提供に直接影響を及ぼさない業務については、この限りでない。</t>
    <phoneticPr fontId="4"/>
  </si>
  <si>
    <t>　建物、設備の維持管理状況</t>
    <rPh sb="1" eb="3">
      <t>タテモノ</t>
    </rPh>
    <rPh sb="4" eb="6">
      <t>セツビ</t>
    </rPh>
    <rPh sb="7" eb="9">
      <t>イジ</t>
    </rPh>
    <rPh sb="9" eb="11">
      <t>カンリ</t>
    </rPh>
    <rPh sb="11" eb="13">
      <t>ジョウキョウ</t>
    </rPh>
    <phoneticPr fontId="2"/>
  </si>
  <si>
    <t>　構造設備は、採光、換気等利用乳幼児の保健衛生及び利用乳幼児に対する危害防止に十分な考慮を払って設けていること。</t>
    <phoneticPr fontId="2"/>
  </si>
  <si>
    <t>　保育士等の配置状況</t>
    <phoneticPr fontId="4"/>
  </si>
  <si>
    <t>　消火器等の消火用具、非常口その他非常災害に必要な設備を設けていること。</t>
    <phoneticPr fontId="2"/>
  </si>
  <si>
    <t>　非常災害に必要な設備の設置状況</t>
    <phoneticPr fontId="4"/>
  </si>
  <si>
    <t>　消防設備等の法定点検を実施していること。なお、年に2回点検し、そのうち1回は結果を消防署長に報告していること。
　</t>
    <phoneticPr fontId="2"/>
  </si>
  <si>
    <t>　定期点検の実施状況</t>
    <phoneticPr fontId="4"/>
  </si>
  <si>
    <t xml:space="preserve">　児童福祉施設等が定めるべき非常災害に関する具体的な計画(以下、「非常災害対策計画」という。)を策定していること。非常災害対策計画は、火災、水害・土砂災害、地震等の地域の実情も鑑みた災害にも対処できるものであること(必ずしも災害ごとに別の計画として策定する必要はない。)。
［非常災害対策計画に盛り込む具体的な項目例］
・児童福祉施設等の立地条件(地形等)
・災害に関する情報の入手方法(「高齢者等避難」等
　の情報の入手方法の確認等)
・災害時の連絡先及び通信手段の確認(自治体、
　家族、職員等)
・避難を開始する時期、判断基準(「高齢者等避難」
　時等)
・避難場所(市町村が指定する避難場所、施設内の
　安全なスペース等)
・避難経路(避難場所までのルート(複数)、所要時間
　等)
・避難方法(利用児童の年齢や発達に応じた避難方法
　等)
・災害時の人員体制、指揮系統(災害時の参集方法、
　役割分担、避難に必要な職員数等)
・関係機関との連携体制
</t>
    <phoneticPr fontId="4"/>
  </si>
  <si>
    <t xml:space="preserve">　施設の管理者を含む職員は、日頃から、気象情報等の情報把握に努めるとともに、市町村が発令する「高齢者等避難」、「避難指示」等の情報については、確実に把握し、利用者の安全を確保するための適切な行動をとるようにすること。災害発生時に適切に対応するため、非常災害対策計画の内容を職員間で十分共有していること。
</t>
    <phoneticPr fontId="4"/>
  </si>
  <si>
    <t xml:space="preserve">　日頃から保護者との密接な連携に努め、災害発生時の連絡体制や引渡し方法等について確認していること。
</t>
    <phoneticPr fontId="4"/>
  </si>
  <si>
    <t>　避難及び消火訓練の実施状況</t>
    <phoneticPr fontId="2"/>
  </si>
  <si>
    <t xml:space="preserve">　避難及び消火に対する訓練を少なくとも毎月1回行っていること。
避難訓練については、地域の実情を鑑みて、火災、水害・土砂災害、地震等を想定した訓練を実施すること。
</t>
    <phoneticPr fontId="2"/>
  </si>
  <si>
    <t>　防犯についての配慮状況</t>
    <phoneticPr fontId="2"/>
  </si>
  <si>
    <t>7　運営規程</t>
    <phoneticPr fontId="4"/>
  </si>
  <si>
    <t>　運営規程に関する適切な整備状況</t>
    <phoneticPr fontId="4"/>
  </si>
  <si>
    <t>8　苦情解決</t>
    <phoneticPr fontId="4"/>
  </si>
  <si>
    <t>　苦情受付窓口の設置など苦情解決処理への対応状況</t>
    <phoneticPr fontId="4"/>
  </si>
  <si>
    <t>　苦情の改善</t>
    <phoneticPr fontId="4"/>
  </si>
  <si>
    <t>　苦情を受け付けた場合には、当該苦情の内容等を記録していること。</t>
    <phoneticPr fontId="4"/>
  </si>
  <si>
    <t>　市からの求めがあった場合には、苦情の改善の内容を市に報告していること。</t>
    <phoneticPr fontId="4"/>
  </si>
  <si>
    <t>　職員の確保・定着化</t>
    <phoneticPr fontId="4"/>
  </si>
  <si>
    <t>　秘密保持等</t>
    <phoneticPr fontId="4"/>
  </si>
  <si>
    <t>　職員及び管理者は、正当な理由がなく、その業務上知り得た教育・保育給付認定子ども又はその家族の秘密を漏らしていないこと。</t>
    <phoneticPr fontId="4"/>
  </si>
  <si>
    <t>　職員であった者が、正当な理由がなく、その業務上知り得た教育・保育給付認定子ども又はその家族の秘密を漏らすことがないよう、必要な措置を講じていること。</t>
    <phoneticPr fontId="4"/>
  </si>
  <si>
    <t>　重要事項説明及び利用申込者の同意</t>
    <phoneticPr fontId="4"/>
  </si>
  <si>
    <t>　特定地域型保育の提供の開始に際しては、あらかじめ、利用申込者に対し、運営規程の概要、連携施設の種類、名称、連携協力の概要、職員の勤務体制、支払を受ける費用に関する事項その他の利用申込者の保育の選択に資すると認められる重要事項を記した文書を交付して説明を行い、当該提供の開始について利用申込者の同意を得ていること。</t>
    <phoneticPr fontId="4"/>
  </si>
  <si>
    <r>
      <t>　職員、設備、会計及び保育の提供に関する諸記録を整備していること。
　</t>
    </r>
    <r>
      <rPr>
        <sz val="10"/>
        <color rgb="FF00B050"/>
        <rFont val="ＭＳ 明朝"/>
        <family val="1"/>
        <charset val="128"/>
      </rPr>
      <t/>
    </r>
    <phoneticPr fontId="4"/>
  </si>
  <si>
    <t>定員</t>
    <phoneticPr fontId="4"/>
  </si>
  <si>
    <t>利用者数</t>
    <phoneticPr fontId="4"/>
  </si>
  <si>
    <t>合計</t>
    <phoneticPr fontId="4"/>
  </si>
  <si>
    <t>入所割合</t>
    <rPh sb="0" eb="2">
      <t>ニュウショ</t>
    </rPh>
    <rPh sb="2" eb="4">
      <t>ワリアイ</t>
    </rPh>
    <phoneticPr fontId="4"/>
  </si>
  <si>
    <t>％</t>
    <phoneticPr fontId="4"/>
  </si>
  <si>
    <t>◆保育室等の設置階</t>
    <rPh sb="1" eb="4">
      <t>ホイクシツ</t>
    </rPh>
    <rPh sb="4" eb="5">
      <t>トウ</t>
    </rPh>
    <rPh sb="6" eb="8">
      <t>セッチ</t>
    </rPh>
    <rPh sb="8" eb="9">
      <t>カイ</t>
    </rPh>
    <phoneticPr fontId="4"/>
  </si>
  <si>
    <t>3階</t>
    <rPh sb="1" eb="2">
      <t>カイ</t>
    </rPh>
    <phoneticPr fontId="4"/>
  </si>
  <si>
    <t>4階以上</t>
    <rPh sb="1" eb="2">
      <t>カイ</t>
    </rPh>
    <rPh sb="2" eb="4">
      <t>イジョウ</t>
    </rPh>
    <phoneticPr fontId="4"/>
  </si>
  <si>
    <t>耐火構造の屋外傾斜路※</t>
    <rPh sb="0" eb="2">
      <t>タイカ</t>
    </rPh>
    <rPh sb="2" eb="4">
      <t>コウゾウ</t>
    </rPh>
    <rPh sb="5" eb="7">
      <t>オクガイ</t>
    </rPh>
    <rPh sb="7" eb="9">
      <t>ケイシャ</t>
    </rPh>
    <rPh sb="9" eb="10">
      <t>ロ</t>
    </rPh>
    <phoneticPr fontId="4"/>
  </si>
  <si>
    <t>調理設備において、スプリンクラー設備その他これに類するもので自動式のものが設けられている場合や、調理用器具の種類に応じて有効な自動消火装置が設けられ、かつ、調理設備の外部への延長を防止するために必要な措置が講じられている場合を除き、調理設備とそれ以外の部分が耐火構造の床若しくは壁又は特定防火設備で区画されていること</t>
    <rPh sb="0" eb="2">
      <t>チョウリ</t>
    </rPh>
    <rPh sb="2" eb="4">
      <t>セツビ</t>
    </rPh>
    <rPh sb="16" eb="18">
      <t>セツビ</t>
    </rPh>
    <rPh sb="20" eb="21">
      <t>タ</t>
    </rPh>
    <rPh sb="24" eb="25">
      <t>ルイ</t>
    </rPh>
    <rPh sb="30" eb="32">
      <t>ジドウ</t>
    </rPh>
    <rPh sb="32" eb="33">
      <t>シキ</t>
    </rPh>
    <rPh sb="37" eb="38">
      <t>モウ</t>
    </rPh>
    <rPh sb="44" eb="46">
      <t>バアイ</t>
    </rPh>
    <rPh sb="48" eb="51">
      <t>チョウリヨウ</t>
    </rPh>
    <rPh sb="51" eb="53">
      <t>キグ</t>
    </rPh>
    <rPh sb="54" eb="56">
      <t>シュルイ</t>
    </rPh>
    <rPh sb="57" eb="58">
      <t>オウ</t>
    </rPh>
    <rPh sb="60" eb="62">
      <t>ユウコウ</t>
    </rPh>
    <rPh sb="63" eb="65">
      <t>ジドウ</t>
    </rPh>
    <rPh sb="65" eb="67">
      <t>ショウカ</t>
    </rPh>
    <rPh sb="67" eb="69">
      <t>ソウチ</t>
    </rPh>
    <rPh sb="70" eb="71">
      <t>モウ</t>
    </rPh>
    <rPh sb="78" eb="80">
      <t>チョウリ</t>
    </rPh>
    <rPh sb="80" eb="82">
      <t>セツビ</t>
    </rPh>
    <rPh sb="83" eb="85">
      <t>ガイブ</t>
    </rPh>
    <rPh sb="87" eb="89">
      <t>エンチョウ</t>
    </rPh>
    <rPh sb="90" eb="92">
      <t>ボウシ</t>
    </rPh>
    <rPh sb="97" eb="99">
      <t>ヒツヨウ</t>
    </rPh>
    <rPh sb="100" eb="102">
      <t>ソチ</t>
    </rPh>
    <rPh sb="103" eb="104">
      <t>コウ</t>
    </rPh>
    <rPh sb="110" eb="112">
      <t>バアイ</t>
    </rPh>
    <rPh sb="113" eb="114">
      <t>ノゾ</t>
    </rPh>
    <rPh sb="116" eb="118">
      <t>チョウリ</t>
    </rPh>
    <rPh sb="118" eb="120">
      <t>セツビ</t>
    </rPh>
    <rPh sb="123" eb="125">
      <t>イガイ</t>
    </rPh>
    <rPh sb="126" eb="128">
      <t>ブブン</t>
    </rPh>
    <rPh sb="129" eb="131">
      <t>タイカ</t>
    </rPh>
    <rPh sb="131" eb="133">
      <t>コウゾウ</t>
    </rPh>
    <rPh sb="134" eb="135">
      <t>ユカ</t>
    </rPh>
    <rPh sb="135" eb="136">
      <t>モ</t>
    </rPh>
    <rPh sb="139" eb="140">
      <t>カベ</t>
    </rPh>
    <rPh sb="140" eb="141">
      <t>マタ</t>
    </rPh>
    <rPh sb="142" eb="144">
      <t>トクテイ</t>
    </rPh>
    <rPh sb="144" eb="146">
      <t>ボウカ</t>
    </rPh>
    <rPh sb="146" eb="148">
      <t>セツビ</t>
    </rPh>
    <rPh sb="149" eb="151">
      <t>クカク</t>
    </rPh>
    <phoneticPr fontId="4"/>
  </si>
  <si>
    <t>壁及び天井の室内に面する部分の仕上げを不燃材料でしていること</t>
    <phoneticPr fontId="4"/>
  </si>
  <si>
    <t>カーテン、敷物、建具等で可燃性のものについて防炎処理が施されていること</t>
    <rPh sb="5" eb="7">
      <t>シキモノ</t>
    </rPh>
    <rPh sb="8" eb="11">
      <t>タテグナド</t>
    </rPh>
    <rPh sb="12" eb="15">
      <t>カネンセイ</t>
    </rPh>
    <rPh sb="22" eb="24">
      <t>ボウエン</t>
    </rPh>
    <rPh sb="24" eb="26">
      <t>ショリ</t>
    </rPh>
    <rPh sb="27" eb="28">
      <t>ホドコ</t>
    </rPh>
    <phoneticPr fontId="4"/>
  </si>
  <si>
    <t>非常警報器具又は非常警報設備及び消防機関へ火災を通報する設備が設けられていること</t>
    <rPh sb="0" eb="2">
      <t>ヒジョウ</t>
    </rPh>
    <rPh sb="2" eb="4">
      <t>ケイホウ</t>
    </rPh>
    <rPh sb="4" eb="6">
      <t>キグ</t>
    </rPh>
    <rPh sb="6" eb="7">
      <t>マタ</t>
    </rPh>
    <rPh sb="8" eb="10">
      <t>ヒジョウ</t>
    </rPh>
    <rPh sb="10" eb="12">
      <t>ケイホウ</t>
    </rPh>
    <rPh sb="12" eb="14">
      <t>セツビ</t>
    </rPh>
    <rPh sb="14" eb="15">
      <t>オヨ</t>
    </rPh>
    <rPh sb="16" eb="18">
      <t>ショウボウ</t>
    </rPh>
    <rPh sb="18" eb="20">
      <t>キカン</t>
    </rPh>
    <rPh sb="21" eb="23">
      <t>カサイ</t>
    </rPh>
    <rPh sb="24" eb="26">
      <t>ツウホウ</t>
    </rPh>
    <rPh sb="28" eb="30">
      <t>セツビ</t>
    </rPh>
    <rPh sb="31" eb="32">
      <t>モウ</t>
    </rPh>
    <phoneticPr fontId="4"/>
  </si>
  <si>
    <t>特定地域型保育の提供に関する記録</t>
    <rPh sb="8" eb="10">
      <t>テイキョウ</t>
    </rPh>
    <rPh sb="11" eb="12">
      <t>カン</t>
    </rPh>
    <rPh sb="14" eb="16">
      <t>キロク</t>
    </rPh>
    <phoneticPr fontId="4"/>
  </si>
  <si>
    <t xml:space="preserve">　提供した特定地域型保育に関する教育・保育給付認定子ども又は教育・保育給付認定保護者その他の当該教育・保育給付認定子どもの家族からの苦情に迅速かつ適切に対応するために、苦情を受け付けるための窓口を設置する等の必要な措置を講じていること。
</t>
    <phoneticPr fontId="4"/>
  </si>
  <si>
    <t>　提供した特定地域型保育に関する教育・保育給付認定子ども等からの苦情に関して市が実施する事業に協力するよう努めていること。</t>
    <phoneticPr fontId="4"/>
  </si>
  <si>
    <t>施設名</t>
    <phoneticPr fontId="4"/>
  </si>
  <si>
    <t>　会計の区分</t>
    <phoneticPr fontId="4"/>
  </si>
  <si>
    <t>特に必要としたもの</t>
    <rPh sb="0" eb="1">
      <t>トク</t>
    </rPh>
    <rPh sb="2" eb="4">
      <t>ヒツヨウ</t>
    </rPh>
    <phoneticPr fontId="4"/>
  </si>
  <si>
    <t>金額</t>
    <rPh sb="0" eb="2">
      <t>キンガク</t>
    </rPh>
    <phoneticPr fontId="4"/>
  </si>
  <si>
    <t>円</t>
    <rPh sb="0" eb="1">
      <t>エン</t>
    </rPh>
    <phoneticPr fontId="4"/>
  </si>
  <si>
    <t>　便宜に要する費用の受領</t>
    <phoneticPr fontId="4"/>
  </si>
  <si>
    <t>　領収証の交付</t>
    <phoneticPr fontId="4"/>
  </si>
  <si>
    <t>該当項目</t>
    <rPh sb="0" eb="2">
      <t>ガイトウ</t>
    </rPh>
    <rPh sb="2" eb="4">
      <t>コウモク</t>
    </rPh>
    <phoneticPr fontId="4"/>
  </si>
  <si>
    <t>具体的な内容</t>
    <rPh sb="0" eb="3">
      <t>グタイテキ</t>
    </rPh>
    <rPh sb="4" eb="6">
      <t>ナイヨウ</t>
    </rPh>
    <phoneticPr fontId="4"/>
  </si>
  <si>
    <t>　書面での説明及び文書による同意の徴収</t>
    <phoneticPr fontId="4"/>
  </si>
  <si>
    <t>適　・　否</t>
  </si>
  <si>
    <t>（小数点２位切捨）</t>
    <rPh sb="1" eb="2">
      <t>ショウ</t>
    </rPh>
    <rPh sb="2" eb="3">
      <t>スウ</t>
    </rPh>
    <rPh sb="3" eb="4">
      <t>テン</t>
    </rPh>
    <rPh sb="5" eb="6">
      <t>イ</t>
    </rPh>
    <rPh sb="6" eb="8">
      <t>キリス</t>
    </rPh>
    <phoneticPr fontId="4"/>
  </si>
  <si>
    <t>調理員人数</t>
    <rPh sb="0" eb="3">
      <t>チョウリイン</t>
    </rPh>
    <rPh sb="3" eb="5">
      <t>ニンズウ</t>
    </rPh>
    <phoneticPr fontId="4"/>
  </si>
  <si>
    <t>事務職員</t>
    <rPh sb="0" eb="2">
      <t>ジム</t>
    </rPh>
    <rPh sb="2" eb="4">
      <t>ショクイン</t>
    </rPh>
    <phoneticPr fontId="4"/>
  </si>
  <si>
    <t>兼務者名</t>
    <rPh sb="0" eb="2">
      <t>ケンム</t>
    </rPh>
    <rPh sb="2" eb="3">
      <t>シャ</t>
    </rPh>
    <rPh sb="3" eb="4">
      <t>メイ</t>
    </rPh>
    <phoneticPr fontId="4"/>
  </si>
  <si>
    <t>⇒</t>
    <phoneticPr fontId="4"/>
  </si>
  <si>
    <t>人数</t>
    <rPh sb="0" eb="2">
      <t>ニンズウ</t>
    </rPh>
    <phoneticPr fontId="4"/>
  </si>
  <si>
    <t>常勤職員</t>
    <rPh sb="0" eb="2">
      <t>ジョウキン</t>
    </rPh>
    <rPh sb="2" eb="4">
      <t>ショクイン</t>
    </rPh>
    <phoneticPr fontId="4"/>
  </si>
  <si>
    <t>非常勤職員</t>
    <rPh sb="0" eb="3">
      <t>ヒジョウキン</t>
    </rPh>
    <rPh sb="3" eb="5">
      <t>ショクイン</t>
    </rPh>
    <phoneticPr fontId="4"/>
  </si>
  <si>
    <t>嘱託医等氏名
又は
医療機関名</t>
    <rPh sb="0" eb="3">
      <t>ショクタクイ</t>
    </rPh>
    <rPh sb="3" eb="4">
      <t>トウ</t>
    </rPh>
    <rPh sb="4" eb="6">
      <t>シメイ</t>
    </rPh>
    <rPh sb="7" eb="8">
      <t>マタ</t>
    </rPh>
    <phoneticPr fontId="4"/>
  </si>
  <si>
    <t>内科医</t>
    <rPh sb="0" eb="2">
      <t>ナイカ</t>
    </rPh>
    <rPh sb="2" eb="3">
      <t>イ</t>
    </rPh>
    <phoneticPr fontId="4"/>
  </si>
  <si>
    <t>歯科医</t>
    <rPh sb="0" eb="2">
      <t>シカ</t>
    </rPh>
    <rPh sb="2" eb="3">
      <t>イ</t>
    </rPh>
    <phoneticPr fontId="4"/>
  </si>
  <si>
    <t>加算あり・加算なし</t>
  </si>
  <si>
    <t>減算あり・減算なし</t>
  </si>
  <si>
    <t>※この項目は、「減算あり」、「減算なし」どちらでも入力してください</t>
    <rPh sb="3" eb="5">
      <t>コウモク</t>
    </rPh>
    <rPh sb="8" eb="10">
      <t>ゲンサン</t>
    </rPh>
    <rPh sb="15" eb="17">
      <t>ゲンサン</t>
    </rPh>
    <rPh sb="25" eb="27">
      <t>ニュウリョク</t>
    </rPh>
    <phoneticPr fontId="4"/>
  </si>
  <si>
    <t>◆土曜日の開所状況</t>
    <rPh sb="1" eb="4">
      <t>ドヨウビ</t>
    </rPh>
    <rPh sb="5" eb="7">
      <t>カイショ</t>
    </rPh>
    <rPh sb="7" eb="9">
      <t>ジョウキョウ</t>
    </rPh>
    <phoneticPr fontId="4"/>
  </si>
  <si>
    <t>登園
児童数</t>
    <rPh sb="0" eb="2">
      <t>トウエン</t>
    </rPh>
    <rPh sb="3" eb="5">
      <t>ジドウ</t>
    </rPh>
    <rPh sb="5" eb="6">
      <t>スウ</t>
    </rPh>
    <phoneticPr fontId="4"/>
  </si>
  <si>
    <t>日付</t>
    <rPh sb="0" eb="2">
      <t>ヒヅケ</t>
    </rPh>
    <phoneticPr fontId="4"/>
  </si>
  <si>
    <t>施設内開所・共同保育・閉所</t>
  </si>
  <si>
    <t>共同保育先（名称）</t>
    <rPh sb="0" eb="2">
      <t>キョウドウ</t>
    </rPh>
    <rPh sb="2" eb="4">
      <t>ホイク</t>
    </rPh>
    <rPh sb="4" eb="5">
      <t>サキ</t>
    </rPh>
    <rPh sb="6" eb="8">
      <t>メイショウ</t>
    </rPh>
    <phoneticPr fontId="4"/>
  </si>
  <si>
    <t>職種</t>
    <rPh sb="0" eb="2">
      <t>ショクシュ</t>
    </rPh>
    <phoneticPr fontId="4"/>
  </si>
  <si>
    <t>9　職員処遇</t>
    <phoneticPr fontId="4"/>
  </si>
  <si>
    <t>10　秘密保持</t>
    <phoneticPr fontId="4"/>
  </si>
  <si>
    <t>事業所類型</t>
    <rPh sb="0" eb="3">
      <t>ジギョウショ</t>
    </rPh>
    <rPh sb="3" eb="5">
      <t>ルイケイ</t>
    </rPh>
    <phoneticPr fontId="4"/>
  </si>
  <si>
    <t xml:space="preserve">　次の各号に掲げる事業の運営についての重要事項に関する規程（「運営規程」という）を定めていること。
(1)事業の目的及び運営の方針
(2)提供する特定地域型保育の内容
(3)職員の職種、員数及び職務の内容
(4)特定地域型保育の提供を行う日及び時間、提供を行わない日
(5)教育・保育給付認定保護者から支払を受ける費用の種類、支払を求める理由及びその額
(6)乳児、幼児の区分ごとの利用定員
(7)事業の利用の開始、終了に関する事項及び利用に当たっての留意事項(特定教育・保育施設等運営基準府令第39条第2項に規定する選考方法を含む。)
(8)緊急時等における対応方法
(9)非常災害対策
(10)虐待の防止のための措置に関する事項
(11)その他特定地域型保育事業の運営に関する重要事項
</t>
    <phoneticPr fontId="4"/>
  </si>
  <si>
    <t>連携協力の概要</t>
    <phoneticPr fontId="4"/>
  </si>
  <si>
    <t>　満3歳未満保育認定子どもに対する特定地域型保育の提供に関する次に掲げる記録を整備し、その完結の日から5年間保存していること。
(1)特定教育・保育施設等運営基準府令第44条に定めるものに基づく特定地域型保育の提供に当たっての計画
(2)特定教育・保育施設等運営基準府令第50条において準用する第12条の規定による特定地域型保育の提供の記録
(3)特定教育・保育施設等運営基準府令第50条において準用する第19条の規定による市への通知に係る記録
(4)特定教育・保育施設等運営基準府令第50条において準用する第30条第2項に規定する苦情の内容等の記録
(5)特定教育・保育施設等運営基準府令第50条において準用する第32条第3項に規定する事故の状況及び事故に際して採った処置についての記録</t>
    <phoneticPr fontId="4"/>
  </si>
  <si>
    <t>適・否
(　　)</t>
  </si>
  <si>
    <t>◆前年度に実施した保育の質の向上に取り組んだ事項をご記入ください。</t>
    <rPh sb="1" eb="4">
      <t>ゼンネンド</t>
    </rPh>
    <rPh sb="5" eb="7">
      <t>ジッシ</t>
    </rPh>
    <rPh sb="9" eb="11">
      <t>ホイク</t>
    </rPh>
    <rPh sb="12" eb="13">
      <t>シツ</t>
    </rPh>
    <rPh sb="14" eb="16">
      <t>コウジョウ</t>
    </rPh>
    <rPh sb="17" eb="18">
      <t>ト</t>
    </rPh>
    <rPh sb="19" eb="20">
      <t>ク</t>
    </rPh>
    <rPh sb="22" eb="24">
      <t>ジコウ</t>
    </rPh>
    <rPh sb="26" eb="28">
      <t>キニュウ</t>
    </rPh>
    <phoneticPr fontId="4"/>
  </si>
  <si>
    <t>・結果の公表方法</t>
    <rPh sb="1" eb="3">
      <t>ケッカ</t>
    </rPh>
    <rPh sb="4" eb="6">
      <t>コウヒョウ</t>
    </rPh>
    <rPh sb="6" eb="8">
      <t>ホウホウ</t>
    </rPh>
    <phoneticPr fontId="4"/>
  </si>
  <si>
    <t>個人面談・懇談会等</t>
    <rPh sb="0" eb="2">
      <t>コジン</t>
    </rPh>
    <rPh sb="2" eb="4">
      <t>メンダン</t>
    </rPh>
    <rPh sb="5" eb="8">
      <t>コンダンカイ</t>
    </rPh>
    <rPh sb="8" eb="9">
      <t>ナド</t>
    </rPh>
    <phoneticPr fontId="4"/>
  </si>
  <si>
    <t>◆緊急時等の対応の取り組みをご記入ください。</t>
    <rPh sb="1" eb="3">
      <t>キンキュウ</t>
    </rPh>
    <rPh sb="3" eb="4">
      <t>トキ</t>
    </rPh>
    <rPh sb="4" eb="5">
      <t>トウ</t>
    </rPh>
    <rPh sb="6" eb="8">
      <t>タイオウ</t>
    </rPh>
    <phoneticPr fontId="4"/>
  </si>
  <si>
    <t>◆月に１回以上の検便の実施</t>
    <rPh sb="1" eb="2">
      <t>ツキ</t>
    </rPh>
    <rPh sb="4" eb="7">
      <t>カイイジョウ</t>
    </rPh>
    <rPh sb="8" eb="10">
      <t>ケンベン</t>
    </rPh>
    <rPh sb="11" eb="13">
      <t>ジッシ</t>
    </rPh>
    <phoneticPr fontId="4"/>
  </si>
  <si>
    <t>◆調理・調乳担当者の氏名（分園含む）</t>
    <rPh sb="1" eb="3">
      <t>チョウリ</t>
    </rPh>
    <rPh sb="4" eb="5">
      <t>チョウ</t>
    </rPh>
    <rPh sb="5" eb="6">
      <t>ニュウ</t>
    </rPh>
    <rPh sb="6" eb="9">
      <t>タントウシャ</t>
    </rPh>
    <rPh sb="10" eb="12">
      <t>シメイ</t>
    </rPh>
    <rPh sb="13" eb="14">
      <t>ブン</t>
    </rPh>
    <rPh sb="14" eb="15">
      <t>エン</t>
    </rPh>
    <rPh sb="15" eb="16">
      <t>フク</t>
    </rPh>
    <phoneticPr fontId="4"/>
  </si>
  <si>
    <t>調         理</t>
    <rPh sb="0" eb="1">
      <t>チョウ</t>
    </rPh>
    <rPh sb="10" eb="11">
      <t>リ</t>
    </rPh>
    <phoneticPr fontId="4"/>
  </si>
  <si>
    <t>調   　　    乳</t>
    <rPh sb="0" eb="1">
      <t>チョウ</t>
    </rPh>
    <rPh sb="10" eb="11">
      <t>チチ</t>
    </rPh>
    <phoneticPr fontId="4"/>
  </si>
  <si>
    <t>担当者氏名</t>
    <rPh sb="0" eb="3">
      <t>タントウシャ</t>
    </rPh>
    <rPh sb="3" eb="5">
      <t>シメイ</t>
    </rPh>
    <phoneticPr fontId="4"/>
  </si>
  <si>
    <t>◆検便で陽性反応があった場合の対応方法をご記入ください。</t>
    <rPh sb="1" eb="3">
      <t>ケンベン</t>
    </rPh>
    <rPh sb="4" eb="6">
      <t>ヨウセイ</t>
    </rPh>
    <rPh sb="6" eb="8">
      <t>ハンノウ</t>
    </rPh>
    <rPh sb="12" eb="14">
      <t>バアイ</t>
    </rPh>
    <rPh sb="15" eb="17">
      <t>タイオウ</t>
    </rPh>
    <rPh sb="17" eb="19">
      <t>ホウホウ</t>
    </rPh>
    <rPh sb="21" eb="23">
      <t>キニュウ</t>
    </rPh>
    <phoneticPr fontId="4"/>
  </si>
  <si>
    <t>◆検査漏れがあった場合の対応方法をご記入ください。</t>
    <rPh sb="1" eb="3">
      <t>ケンサ</t>
    </rPh>
    <rPh sb="3" eb="4">
      <t>モ</t>
    </rPh>
    <rPh sb="9" eb="11">
      <t>バアイ</t>
    </rPh>
    <rPh sb="12" eb="14">
      <t>タイオウ</t>
    </rPh>
    <rPh sb="14" eb="16">
      <t>ホウホウ</t>
    </rPh>
    <rPh sb="18" eb="20">
      <t>キニュウ</t>
    </rPh>
    <phoneticPr fontId="4"/>
  </si>
  <si>
    <t>　一般原則</t>
    <rPh sb="1" eb="3">
      <t>イッパン</t>
    </rPh>
    <rPh sb="3" eb="5">
      <t>ゲンソク</t>
    </rPh>
    <phoneticPr fontId="4"/>
  </si>
  <si>
    <t>　各事業所の実情に応じた適切な保育の実施状況</t>
    <rPh sb="1" eb="2">
      <t>カク</t>
    </rPh>
    <rPh sb="2" eb="5">
      <t>ジギョウショ</t>
    </rPh>
    <rPh sb="6" eb="8">
      <t>ジツジョウ</t>
    </rPh>
    <rPh sb="9" eb="10">
      <t>オウ</t>
    </rPh>
    <rPh sb="12" eb="14">
      <t>テキセツ</t>
    </rPh>
    <rPh sb="15" eb="17">
      <t>ホイク</t>
    </rPh>
    <rPh sb="18" eb="20">
      <t>ジッシ</t>
    </rPh>
    <rPh sb="20" eb="22">
      <t>ジョウキョウ</t>
    </rPh>
    <phoneticPr fontId="4"/>
  </si>
  <si>
    <t>家</t>
  </si>
  <si>
    <t>2　養護に関する基本的事項</t>
  </si>
  <si>
    <t>家</t>
    <rPh sb="0" eb="1">
      <t>イエ</t>
    </rPh>
    <phoneticPr fontId="4"/>
  </si>
  <si>
    <t>　保健計画の作成状況</t>
    <rPh sb="1" eb="3">
      <t>ホケン</t>
    </rPh>
    <rPh sb="3" eb="5">
      <t>ケイカク</t>
    </rPh>
    <rPh sb="6" eb="8">
      <t>サクセイ</t>
    </rPh>
    <rPh sb="8" eb="10">
      <t>ジョウキョウ</t>
    </rPh>
    <phoneticPr fontId="2"/>
  </si>
  <si>
    <t>　利用乳幼児及び職員の健康診断</t>
    <rPh sb="1" eb="3">
      <t>リヨウ</t>
    </rPh>
    <rPh sb="3" eb="6">
      <t>ニュウヨウジ</t>
    </rPh>
    <rPh sb="6" eb="7">
      <t>オヨ</t>
    </rPh>
    <rPh sb="8" eb="10">
      <t>ショクイン</t>
    </rPh>
    <rPh sb="11" eb="13">
      <t>ケンコウ</t>
    </rPh>
    <rPh sb="13" eb="15">
      <t>シンダン</t>
    </rPh>
    <phoneticPr fontId="2"/>
  </si>
  <si>
    <t>　衛生管理</t>
    <rPh sb="1" eb="3">
      <t>エイセイ</t>
    </rPh>
    <rPh sb="3" eb="5">
      <t>カンリ</t>
    </rPh>
    <phoneticPr fontId="2"/>
  </si>
  <si>
    <t>　食育計画の作成状況</t>
    <rPh sb="1" eb="3">
      <t>ショクイク</t>
    </rPh>
    <rPh sb="3" eb="5">
      <t>ケイカク</t>
    </rPh>
    <rPh sb="6" eb="8">
      <t>サクセイ</t>
    </rPh>
    <rPh sb="8" eb="10">
      <t>ジョウキョウ</t>
    </rPh>
    <phoneticPr fontId="2"/>
  </si>
  <si>
    <t>　体調不良、食物アレルギー、障害のある子ども等への対応状況</t>
    <rPh sb="1" eb="3">
      <t>タイチョウ</t>
    </rPh>
    <rPh sb="3" eb="5">
      <t>フリョウ</t>
    </rPh>
    <rPh sb="6" eb="8">
      <t>ショクモツ</t>
    </rPh>
    <rPh sb="14" eb="16">
      <t>ショウガイ</t>
    </rPh>
    <rPh sb="19" eb="20">
      <t>コ</t>
    </rPh>
    <rPh sb="22" eb="23">
      <t>ナド</t>
    </rPh>
    <rPh sb="25" eb="27">
      <t>タイオウ</t>
    </rPh>
    <rPh sb="27" eb="29">
      <t>ジョウキョウ</t>
    </rPh>
    <phoneticPr fontId="2"/>
  </si>
  <si>
    <t>　職員の研修の実施状況</t>
    <rPh sb="1" eb="3">
      <t>ショクイン</t>
    </rPh>
    <rPh sb="4" eb="6">
      <t>ケンシュウ</t>
    </rPh>
    <rPh sb="7" eb="9">
      <t>ジッシ</t>
    </rPh>
    <rPh sb="9" eb="11">
      <t>ジョウキョウ</t>
    </rPh>
    <phoneticPr fontId="2"/>
  </si>
  <si>
    <t>共</t>
    <rPh sb="0" eb="1">
      <t>トモ</t>
    </rPh>
    <phoneticPr fontId="4"/>
  </si>
  <si>
    <t>　特定地域型保育事業の会計をその他の事業の会計と区分していること。</t>
    <phoneticPr fontId="4"/>
  </si>
  <si>
    <t>　特定地域型保育において提供される便宜に要する費用のうち、次に掲げる費用の額以外の支払を教育・保育給付認定保護者から受けていないこと。</t>
    <phoneticPr fontId="4"/>
  </si>
  <si>
    <t>(1)日用品、文房具その他の特定地域型保育に必要な物品</t>
    <phoneticPr fontId="4"/>
  </si>
  <si>
    <t>(2)特定地域型保育等に係る行事への参加に要する費用</t>
    <phoneticPr fontId="4"/>
  </si>
  <si>
    <t xml:space="preserve">(3)特定地域型保育事業所に通う際に提供される便宜に要する費用
</t>
    <phoneticPr fontId="4"/>
  </si>
  <si>
    <t>(4) (1)～(3)に掲げるもののほか、特定地域型保育において提供される便宜に要する費用のうち、特定地域型保育事業の利用において通常必要とされるものに係る費用であって、教育・保育給付認定保護者に負担させることが適当と認められるもの</t>
    <phoneticPr fontId="4"/>
  </si>
  <si>
    <t>(1)・(2)・(3)・(4)</t>
  </si>
  <si>
    <t xml:space="preserve">　法定代理受領により特定地域型保育に係る地域型保育給付費(子ども・子育て支援法第29条第1項の地域型保育給付費をいう。以下同じ。)の支給を受けた場合は、教育・保育給付認定保護者に対し、当該教育・保育給付認定保護者に係る地域型保育給付費の額を通知していること。
</t>
    <phoneticPr fontId="4"/>
  </si>
  <si>
    <t>　基本分単価
基本分単価に含まれる職員構成</t>
    <phoneticPr fontId="4"/>
  </si>
  <si>
    <t xml:space="preserve">　基本分単価に含まれる職員構成を充足していること。
</t>
    <phoneticPr fontId="4"/>
  </si>
  <si>
    <t>◆管理者の配置</t>
    <rPh sb="1" eb="4">
      <t>カンリシャ</t>
    </rPh>
    <rPh sb="5" eb="7">
      <t>ハイチ</t>
    </rPh>
    <phoneticPr fontId="2"/>
  </si>
  <si>
    <t>　保育士比率向上加算</t>
  </si>
  <si>
    <t>Ⅲ 加減調整部分</t>
    <phoneticPr fontId="4"/>
  </si>
  <si>
    <t>　連携施設を設定していない場合</t>
    <phoneticPr fontId="4"/>
  </si>
  <si>
    <t>　連携施設を設定しない場合に加減調整していること。</t>
    <phoneticPr fontId="4"/>
  </si>
  <si>
    <t>　管理者を配置していない場合</t>
  </si>
  <si>
    <t>　土曜日に閉所する場合</t>
  </si>
  <si>
    <t>金額</t>
    <phoneticPr fontId="4"/>
  </si>
  <si>
    <t>◆支払いを受けた内容</t>
    <rPh sb="1" eb="3">
      <t>シハラ</t>
    </rPh>
    <rPh sb="5" eb="6">
      <t>ウ</t>
    </rPh>
    <rPh sb="8" eb="10">
      <t>ナイヨウ</t>
    </rPh>
    <phoneticPr fontId="4"/>
  </si>
  <si>
    <t>◆通知方法</t>
    <rPh sb="1" eb="3">
      <t>ツウチ</t>
    </rPh>
    <rPh sb="3" eb="5">
      <t>ホウホウ</t>
    </rPh>
    <phoneticPr fontId="4"/>
  </si>
  <si>
    <t>保護者ごとに個別に通知</t>
    <phoneticPr fontId="4"/>
  </si>
  <si>
    <t>掲示による周知</t>
    <rPh sb="5" eb="7">
      <t>シュウチ</t>
    </rPh>
    <phoneticPr fontId="4"/>
  </si>
  <si>
    <t>（</t>
    <phoneticPr fontId="4"/>
  </si>
  <si>
    <t>保育従事者数</t>
    <rPh sb="0" eb="2">
      <t>ホイク</t>
    </rPh>
    <rPh sb="2" eb="5">
      <t>ジュウジシャ</t>
    </rPh>
    <rPh sb="5" eb="6">
      <t>スウ</t>
    </rPh>
    <phoneticPr fontId="4"/>
  </si>
  <si>
    <t>うち保育士数</t>
    <phoneticPr fontId="4"/>
  </si>
  <si>
    <t>管理者等の兼務</t>
    <rPh sb="3" eb="4">
      <t>ナド</t>
    </rPh>
    <rPh sb="5" eb="7">
      <t>ケンム</t>
    </rPh>
    <phoneticPr fontId="4"/>
  </si>
  <si>
    <t>保育士割合</t>
    <rPh sb="0" eb="3">
      <t>ホイクシ</t>
    </rPh>
    <rPh sb="3" eb="5">
      <t>ワリアイ</t>
    </rPh>
    <phoneticPr fontId="4"/>
  </si>
  <si>
    <t>　提供した特定地域型保育に関し、子ども・子育て支援法第14条第1項の規定により市が行う報告若しくは帳簿書類その他の物件の提出若しくは提示の命令又は当該市の職員からの質問若しくは特定地域型保育施設の設備若しくは帳簿書類その他の物件の検査に応じ、及び教育・保育給付認定子ども等からの苦情に関して市が行う調査に協力するとともに、市から指導又は助言を受けた場合は、当該指導又は助言に従って必要な改善を行っていること。</t>
    <phoneticPr fontId="4"/>
  </si>
  <si>
    <t>・評価者</t>
    <rPh sb="1" eb="4">
      <t>ヒョウカシャ</t>
    </rPh>
    <phoneticPr fontId="4"/>
  </si>
  <si>
    <t>保護者</t>
    <rPh sb="0" eb="3">
      <t>ホゴシャ</t>
    </rPh>
    <phoneticPr fontId="4"/>
  </si>
  <si>
    <t>外部</t>
    <rPh sb="0" eb="2">
      <t>ガイブ</t>
    </rPh>
    <phoneticPr fontId="4"/>
  </si>
  <si>
    <t>うち障害児数</t>
    <phoneticPr fontId="4"/>
  </si>
  <si>
    <t>合計+1</t>
    <rPh sb="0" eb="2">
      <t>ゴウケイ</t>
    </rPh>
    <phoneticPr fontId="2"/>
  </si>
  <si>
    <t>◆連携施設をご記入ください。</t>
    <rPh sb="1" eb="3">
      <t>レンケイ</t>
    </rPh>
    <rPh sb="3" eb="5">
      <t>シセツ</t>
    </rPh>
    <rPh sb="7" eb="9">
      <t>キニュウ</t>
    </rPh>
    <phoneticPr fontId="4"/>
  </si>
  <si>
    <t>適 ・ 否</t>
  </si>
  <si>
    <t>生活管理指導表等</t>
    <rPh sb="0" eb="2">
      <t>セイカツ</t>
    </rPh>
    <rPh sb="2" eb="4">
      <t>カンリ</t>
    </rPh>
    <rPh sb="4" eb="6">
      <t>シドウ</t>
    </rPh>
    <rPh sb="6" eb="7">
      <t>ヒョウ</t>
    </rPh>
    <rPh sb="7" eb="8">
      <t>トウ</t>
    </rPh>
    <phoneticPr fontId="4"/>
  </si>
  <si>
    <t>1　保育時間等</t>
    <phoneticPr fontId="4"/>
  </si>
  <si>
    <t>2　入所対象、定員の基準
(1)入所対象</t>
    <rPh sb="4" eb="6">
      <t>タイショウ</t>
    </rPh>
    <rPh sb="18" eb="20">
      <t>タイショウ</t>
    </rPh>
    <phoneticPr fontId="2"/>
  </si>
  <si>
    <t>(2)利用定員</t>
    <rPh sb="3" eb="5">
      <t>リヨウ</t>
    </rPh>
    <rPh sb="5" eb="7">
      <t>テイイン</t>
    </rPh>
    <phoneticPr fontId="2"/>
  </si>
  <si>
    <t>4　職員の配置
(1)保育士等</t>
    <rPh sb="11" eb="14">
      <t>ホイクシ</t>
    </rPh>
    <rPh sb="14" eb="15">
      <t>トウ</t>
    </rPh>
    <phoneticPr fontId="4"/>
  </si>
  <si>
    <t>5　非常災害対策</t>
    <phoneticPr fontId="4"/>
  </si>
  <si>
    <t>6　防犯対策</t>
    <phoneticPr fontId="4"/>
  </si>
  <si>
    <t>設備数（室）</t>
    <rPh sb="0" eb="2">
      <t>セツビ</t>
    </rPh>
    <rPh sb="2" eb="3">
      <t>スウ</t>
    </rPh>
    <rPh sb="4" eb="5">
      <t>シツ</t>
    </rPh>
    <phoneticPr fontId="4"/>
  </si>
  <si>
    <t>有効面積（㎡）</t>
    <rPh sb="0" eb="2">
      <t>ユウコウ</t>
    </rPh>
    <rPh sb="2" eb="4">
      <t>メンセキ</t>
    </rPh>
    <phoneticPr fontId="4"/>
  </si>
  <si>
    <t>想定している災害</t>
    <rPh sb="0" eb="2">
      <t>ソウテイ</t>
    </rPh>
    <rPh sb="6" eb="8">
      <t>サイガイ</t>
    </rPh>
    <phoneticPr fontId="4"/>
  </si>
  <si>
    <t>※　日付を入力してください</t>
    <phoneticPr fontId="4"/>
  </si>
  <si>
    <t xml:space="preserve">適・否
(　　)
</t>
    <rPh sb="0" eb="1">
      <t>テキ</t>
    </rPh>
    <rPh sb="2" eb="3">
      <t>ヒ</t>
    </rPh>
    <phoneticPr fontId="4"/>
  </si>
  <si>
    <t>適・否
(　　)</t>
    <rPh sb="0" eb="1">
      <t>テキ</t>
    </rPh>
    <rPh sb="2" eb="3">
      <t>ヒ</t>
    </rPh>
    <phoneticPr fontId="4"/>
  </si>
  <si>
    <t>適・否
(　　)</t>
    <phoneticPr fontId="4"/>
  </si>
  <si>
    <t>会計　計算書類等提出確認表</t>
    <rPh sb="0" eb="2">
      <t>カイケイ</t>
    </rPh>
    <rPh sb="3" eb="5">
      <t>ケイサン</t>
    </rPh>
    <rPh sb="5" eb="7">
      <t>ショルイ</t>
    </rPh>
    <rPh sb="7" eb="8">
      <t>トウ</t>
    </rPh>
    <rPh sb="8" eb="10">
      <t>テイシュツ</t>
    </rPh>
    <rPh sb="10" eb="12">
      <t>カクニン</t>
    </rPh>
    <rPh sb="12" eb="13">
      <t>ヒョウ</t>
    </rPh>
    <phoneticPr fontId="4"/>
  </si>
  <si>
    <t>※施設名は自動表示されます。</t>
    <phoneticPr fontId="4"/>
  </si>
  <si>
    <r>
      <t xml:space="preserve">・計算書類等と一緒にご提出ください。
</t>
    </r>
    <r>
      <rPr>
        <b/>
        <u/>
        <sz val="11"/>
        <rFont val="ＭＳ 明朝"/>
        <family val="1"/>
        <charset val="128"/>
      </rPr>
      <t>・計算書類は、本施設拠点区分に係る書類のみをご提出ください（法人単位、他拠点区分の書類は不要です）。</t>
    </r>
    <rPh sb="20" eb="22">
      <t>ケイサン</t>
    </rPh>
    <rPh sb="22" eb="24">
      <t>ショルイ</t>
    </rPh>
    <rPh sb="26" eb="27">
      <t>ホン</t>
    </rPh>
    <rPh sb="27" eb="29">
      <t>シセツ</t>
    </rPh>
    <rPh sb="29" eb="31">
      <t>キョテン</t>
    </rPh>
    <rPh sb="31" eb="33">
      <t>クブン</t>
    </rPh>
    <rPh sb="34" eb="35">
      <t>カカ</t>
    </rPh>
    <rPh sb="36" eb="38">
      <t>ショルイ</t>
    </rPh>
    <rPh sb="42" eb="44">
      <t>テイシュツ</t>
    </rPh>
    <rPh sb="49" eb="51">
      <t>ホウジン</t>
    </rPh>
    <rPh sb="51" eb="53">
      <t>タンイ</t>
    </rPh>
    <rPh sb="54" eb="55">
      <t>ホカ</t>
    </rPh>
    <rPh sb="55" eb="57">
      <t>キョテン</t>
    </rPh>
    <rPh sb="57" eb="59">
      <t>クブン</t>
    </rPh>
    <rPh sb="60" eb="62">
      <t>ショルイ</t>
    </rPh>
    <rPh sb="63" eb="65">
      <t>フヨウ</t>
    </rPh>
    <phoneticPr fontId="4"/>
  </si>
  <si>
    <t>1 社会福祉法人会計基準による会計処理を行っている場合</t>
    <rPh sb="2" eb="4">
      <t>シャカイ</t>
    </rPh>
    <rPh sb="4" eb="6">
      <t>フクシ</t>
    </rPh>
    <rPh sb="6" eb="8">
      <t>ホウジン</t>
    </rPh>
    <rPh sb="8" eb="10">
      <t>カイケイ</t>
    </rPh>
    <rPh sb="10" eb="12">
      <t>キジュン</t>
    </rPh>
    <rPh sb="15" eb="17">
      <t>カイケイ</t>
    </rPh>
    <rPh sb="17" eb="19">
      <t>ショリ</t>
    </rPh>
    <rPh sb="20" eb="21">
      <t>オコナ</t>
    </rPh>
    <rPh sb="25" eb="27">
      <t>バアイ</t>
    </rPh>
    <phoneticPr fontId="4"/>
  </si>
  <si>
    <t>財務書類名</t>
    <rPh sb="0" eb="2">
      <t>ザイム</t>
    </rPh>
    <rPh sb="2" eb="4">
      <t>ショルイ</t>
    </rPh>
    <rPh sb="4" eb="5">
      <t>メイ</t>
    </rPh>
    <phoneticPr fontId="4"/>
  </si>
  <si>
    <t>確認欄</t>
    <rPh sb="0" eb="2">
      <t>カクニン</t>
    </rPh>
    <phoneticPr fontId="4"/>
  </si>
  <si>
    <t>(1)</t>
    <phoneticPr fontId="4"/>
  </si>
  <si>
    <t>資金収支計算書</t>
    <phoneticPr fontId="4"/>
  </si>
  <si>
    <t>(2)</t>
    <phoneticPr fontId="4"/>
  </si>
  <si>
    <t>事業活動計算書</t>
    <phoneticPr fontId="4"/>
  </si>
  <si>
    <t>(3)</t>
    <phoneticPr fontId="4"/>
  </si>
  <si>
    <t>貸借対照表</t>
    <phoneticPr fontId="4"/>
  </si>
  <si>
    <t>計算書類に対する注記（拠点区分用）</t>
    <phoneticPr fontId="4"/>
  </si>
  <si>
    <t>(4)</t>
    <phoneticPr fontId="4"/>
  </si>
  <si>
    <t>個別注記表</t>
  </si>
  <si>
    <t>3 全施設共通</t>
    <rPh sb="2" eb="3">
      <t>ゼン</t>
    </rPh>
    <rPh sb="3" eb="5">
      <t>シセツ</t>
    </rPh>
    <rPh sb="5" eb="7">
      <t>キョウツウ</t>
    </rPh>
    <phoneticPr fontId="4"/>
  </si>
  <si>
    <t>月分の公定価格加算等に係る申請書類</t>
    <rPh sb="0" eb="1">
      <t>ツキ</t>
    </rPh>
    <rPh sb="1" eb="2">
      <t>ブン</t>
    </rPh>
    <phoneticPr fontId="4"/>
  </si>
  <si>
    <t>※保育課に報告している指導監査実施月の前々月のものをご提出ください</t>
    <rPh sb="1" eb="3">
      <t>ホイク</t>
    </rPh>
    <rPh sb="3" eb="4">
      <t>カ</t>
    </rPh>
    <rPh sb="5" eb="7">
      <t>ホウコク</t>
    </rPh>
    <rPh sb="11" eb="13">
      <t>シドウ</t>
    </rPh>
    <rPh sb="27" eb="29">
      <t>テイシュツ</t>
    </rPh>
    <phoneticPr fontId="4"/>
  </si>
  <si>
    <t>水害・土砂災害</t>
    <phoneticPr fontId="4"/>
  </si>
  <si>
    <t>地震</t>
    <phoneticPr fontId="4"/>
  </si>
  <si>
    <t>◆保育標準時間認定子どもの有無</t>
    <rPh sb="1" eb="3">
      <t>ホイク</t>
    </rPh>
    <rPh sb="3" eb="5">
      <t>ヒョウジュン</t>
    </rPh>
    <rPh sb="5" eb="7">
      <t>ジカン</t>
    </rPh>
    <rPh sb="7" eb="9">
      <t>ニンテイ</t>
    </rPh>
    <rPh sb="9" eb="10">
      <t>コ</t>
    </rPh>
    <rPh sb="13" eb="15">
      <t>ウム</t>
    </rPh>
    <phoneticPr fontId="4"/>
  </si>
  <si>
    <t>（業務委託でない場合）</t>
    <rPh sb="1" eb="3">
      <t>ギョウム</t>
    </rPh>
    <rPh sb="3" eb="5">
      <t>イタク</t>
    </rPh>
    <rPh sb="8" eb="10">
      <t>バアイ</t>
    </rPh>
    <phoneticPr fontId="4"/>
  </si>
  <si>
    <t>資格</t>
    <rPh sb="0" eb="2">
      <t>シカク</t>
    </rPh>
    <phoneticPr fontId="4"/>
  </si>
  <si>
    <t>(障害児除く0歳)÷3</t>
    <rPh sb="1" eb="3">
      <t>ショウガイ</t>
    </rPh>
    <rPh sb="3" eb="4">
      <t>ジ</t>
    </rPh>
    <rPh sb="4" eb="5">
      <t>ノゾ</t>
    </rPh>
    <rPh sb="7" eb="8">
      <t>サイ</t>
    </rPh>
    <phoneticPr fontId="4"/>
  </si>
  <si>
    <t>(障害児除く1歳＋2歳)÷6</t>
    <phoneticPr fontId="4"/>
  </si>
  <si>
    <t>　障害児保育加算</t>
    <phoneticPr fontId="4"/>
  </si>
  <si>
    <t>配置基準</t>
    <rPh sb="0" eb="2">
      <t>ハイチ</t>
    </rPh>
    <rPh sb="2" eb="4">
      <t>キジュン</t>
    </rPh>
    <phoneticPr fontId="4"/>
  </si>
  <si>
    <t>№</t>
    <phoneticPr fontId="4"/>
  </si>
  <si>
    <t>名称</t>
    <rPh sb="0" eb="2">
      <t>メイショウ</t>
    </rPh>
    <phoneticPr fontId="4"/>
  </si>
  <si>
    <t>資格番号</t>
    <rPh sb="0" eb="2">
      <t>シカク</t>
    </rPh>
    <rPh sb="2" eb="4">
      <t>バンゴウ</t>
    </rPh>
    <phoneticPr fontId="4"/>
  </si>
  <si>
    <t>職員点検資料2</t>
    <rPh sb="0" eb="2">
      <t>ショクイン</t>
    </rPh>
    <rPh sb="2" eb="4">
      <t>テンケン</t>
    </rPh>
    <rPh sb="4" eb="6">
      <t>シリョウ</t>
    </rPh>
    <phoneticPr fontId="4"/>
  </si>
  <si>
    <r>
      <t>契約期間</t>
    </r>
    <r>
      <rPr>
        <sz val="8"/>
        <rFont val="ＭＳ Ｐ明朝"/>
        <family val="1"/>
        <charset val="128"/>
      </rPr>
      <t xml:space="preserve">
（定めなし・定めありから選択）</t>
    </r>
    <rPh sb="0" eb="2">
      <t>ケイヤク</t>
    </rPh>
    <rPh sb="2" eb="4">
      <t>キカン</t>
    </rPh>
    <rPh sb="6" eb="7">
      <t>サダ</t>
    </rPh>
    <rPh sb="11" eb="12">
      <t>サダ</t>
    </rPh>
    <rPh sb="17" eb="19">
      <t>センタク</t>
    </rPh>
    <phoneticPr fontId="4"/>
  </si>
  <si>
    <t>1か月の
勤務日数</t>
    <rPh sb="2" eb="3">
      <t>ゲツ</t>
    </rPh>
    <rPh sb="5" eb="7">
      <t>キンム</t>
    </rPh>
    <rPh sb="7" eb="9">
      <t>ニッスウ</t>
    </rPh>
    <phoneticPr fontId="4"/>
  </si>
  <si>
    <t>1日の
勤務時間</t>
    <rPh sb="1" eb="2">
      <t>ニチ</t>
    </rPh>
    <rPh sb="4" eb="6">
      <t>キンム</t>
    </rPh>
    <rPh sb="6" eb="8">
      <t>ジカン</t>
    </rPh>
    <phoneticPr fontId="4"/>
  </si>
  <si>
    <t>定めあり・定めなし</t>
  </si>
  <si>
    <t>日</t>
  </si>
  <si>
    <t>◆常時運営管理の業務に専従している</t>
    <phoneticPr fontId="4"/>
  </si>
  <si>
    <t>◆給付費からの給与支出がある</t>
    <phoneticPr fontId="4"/>
  </si>
  <si>
    <t>◆乳児又は満２歳未満児に係る設備の状況</t>
    <rPh sb="1" eb="3">
      <t>ニュウジ</t>
    </rPh>
    <rPh sb="3" eb="4">
      <t>マタ</t>
    </rPh>
    <rPh sb="5" eb="6">
      <t>マン</t>
    </rPh>
    <rPh sb="7" eb="8">
      <t>サイ</t>
    </rPh>
    <rPh sb="8" eb="10">
      <t>ミマン</t>
    </rPh>
    <rPh sb="10" eb="11">
      <t>ジ</t>
    </rPh>
    <rPh sb="12" eb="13">
      <t>カカ</t>
    </rPh>
    <rPh sb="14" eb="16">
      <t>セツビ</t>
    </rPh>
    <rPh sb="17" eb="19">
      <t>ジョウキョウ</t>
    </rPh>
    <phoneticPr fontId="4"/>
  </si>
  <si>
    <t>設備名</t>
    <rPh sb="0" eb="2">
      <t>セツビ</t>
    </rPh>
    <rPh sb="2" eb="3">
      <t>メイ</t>
    </rPh>
    <phoneticPr fontId="4"/>
  </si>
  <si>
    <t>(a)</t>
    <phoneticPr fontId="4"/>
  </si>
  <si>
    <t>(a)÷(b)</t>
    <phoneticPr fontId="4"/>
  </si>
  <si>
    <t>人(b)</t>
    <rPh sb="0" eb="1">
      <t>ニン</t>
    </rPh>
    <phoneticPr fontId="4"/>
  </si>
  <si>
    <t>乳児室・ほふく室</t>
    <rPh sb="0" eb="2">
      <t>ニュウジ</t>
    </rPh>
    <rPh sb="2" eb="3">
      <t>シツ</t>
    </rPh>
    <rPh sb="7" eb="8">
      <t>シツ</t>
    </rPh>
    <phoneticPr fontId="4"/>
  </si>
  <si>
    <t>◆満２歳以上児に係る設備の状況</t>
    <rPh sb="1" eb="2">
      <t>マン</t>
    </rPh>
    <rPh sb="3" eb="4">
      <t>サイ</t>
    </rPh>
    <rPh sb="4" eb="6">
      <t>イジョウ</t>
    </rPh>
    <rPh sb="6" eb="7">
      <t>ジ</t>
    </rPh>
    <rPh sb="8" eb="9">
      <t>カカ</t>
    </rPh>
    <rPh sb="10" eb="12">
      <t>セツビ</t>
    </rPh>
    <rPh sb="13" eb="15">
      <t>ジョウキョウ</t>
    </rPh>
    <phoneticPr fontId="4"/>
  </si>
  <si>
    <t>保育室・遊戯室</t>
    <rPh sb="0" eb="3">
      <t>ホイクシツ</t>
    </rPh>
    <phoneticPr fontId="4"/>
  </si>
  <si>
    <t>(c)</t>
    <phoneticPr fontId="4"/>
  </si>
  <si>
    <t>人(d)</t>
    <rPh sb="0" eb="1">
      <t>ニン</t>
    </rPh>
    <phoneticPr fontId="4"/>
  </si>
  <si>
    <t>(c)÷(d)</t>
    <phoneticPr fontId="4"/>
  </si>
  <si>
    <t>乳児又は満２歳未満児の利用者数</t>
    <rPh sb="0" eb="2">
      <t>ニュウジ</t>
    </rPh>
    <rPh sb="2" eb="3">
      <t>マタ</t>
    </rPh>
    <rPh sb="4" eb="5">
      <t>マン</t>
    </rPh>
    <rPh sb="6" eb="7">
      <t>サイ</t>
    </rPh>
    <rPh sb="7" eb="9">
      <t>ミマン</t>
    </rPh>
    <rPh sb="9" eb="10">
      <t>ジ</t>
    </rPh>
    <rPh sb="11" eb="13">
      <t>リヨウ</t>
    </rPh>
    <rPh sb="13" eb="14">
      <t>シャ</t>
    </rPh>
    <rPh sb="14" eb="15">
      <t>スウ</t>
    </rPh>
    <phoneticPr fontId="4"/>
  </si>
  <si>
    <t>満２歳以上児の利用者数</t>
    <rPh sb="0" eb="1">
      <t>マン</t>
    </rPh>
    <rPh sb="2" eb="3">
      <t>サイ</t>
    </rPh>
    <rPh sb="3" eb="5">
      <t>イジョウ</t>
    </rPh>
    <rPh sb="5" eb="6">
      <t>ジ</t>
    </rPh>
    <rPh sb="10" eb="11">
      <t>スウ</t>
    </rPh>
    <phoneticPr fontId="4"/>
  </si>
  <si>
    <t>有・同等以上の能力有・無</t>
  </si>
  <si>
    <t>◆児童福祉事業等に２年以上従事</t>
    <phoneticPr fontId="4"/>
  </si>
  <si>
    <t>確認表</t>
    <rPh sb="0" eb="2">
      <t>カクニン</t>
    </rPh>
    <rPh sb="2" eb="3">
      <t>ヒョウ</t>
    </rPh>
    <phoneticPr fontId="4"/>
  </si>
  <si>
    <t>・クラス担任がわかるもの（クラス担任を紹介している園だよりや役割分担表など）</t>
    <rPh sb="4" eb="6">
      <t>タンニン</t>
    </rPh>
    <rPh sb="16" eb="18">
      <t>タンニン</t>
    </rPh>
    <rPh sb="19" eb="21">
      <t>ショウカイ</t>
    </rPh>
    <rPh sb="25" eb="26">
      <t>エン</t>
    </rPh>
    <rPh sb="30" eb="32">
      <t>ヤクワリ</t>
    </rPh>
    <rPh sb="32" eb="34">
      <t>ブンタン</t>
    </rPh>
    <rPh sb="34" eb="35">
      <t>ヒョウ</t>
    </rPh>
    <phoneticPr fontId="4"/>
  </si>
  <si>
    <t>計画策定</t>
    <rPh sb="0" eb="2">
      <t>ケイカク</t>
    </rPh>
    <rPh sb="2" eb="4">
      <t>サクテイ</t>
    </rPh>
    <phoneticPr fontId="4"/>
  </si>
  <si>
    <t>訓練内容</t>
    <rPh sb="0" eb="2">
      <t>クンレン</t>
    </rPh>
    <rPh sb="2" eb="4">
      <t>ナイヨウ</t>
    </rPh>
    <phoneticPr fontId="4"/>
  </si>
  <si>
    <t>保育従事者</t>
    <rPh sb="0" eb="2">
      <t>ホイク</t>
    </rPh>
    <rPh sb="2" eb="5">
      <t>ジュウジシャ</t>
    </rPh>
    <phoneticPr fontId="4"/>
  </si>
  <si>
    <t>保育士</t>
    <phoneticPr fontId="4"/>
  </si>
  <si>
    <t>◆連携施設名をご記入ください。</t>
    <rPh sb="1" eb="3">
      <t>レンケイ</t>
    </rPh>
    <rPh sb="3" eb="5">
      <t>シセツ</t>
    </rPh>
    <rPh sb="5" eb="6">
      <t>メイ</t>
    </rPh>
    <rPh sb="8" eb="10">
      <t>キニュウ</t>
    </rPh>
    <phoneticPr fontId="4"/>
  </si>
  <si>
    <t>◆調理業務</t>
    <rPh sb="1" eb="3">
      <t>チョウリ</t>
    </rPh>
    <rPh sb="3" eb="5">
      <t>ギョウム</t>
    </rPh>
    <phoneticPr fontId="4"/>
  </si>
  <si>
    <t>直営・委託</t>
  </si>
  <si>
    <t>◆搬入施設を記入してください。</t>
    <rPh sb="1" eb="3">
      <t>ハンニュウ</t>
    </rPh>
    <rPh sb="3" eb="5">
      <t>シセツ</t>
    </rPh>
    <rPh sb="6" eb="8">
      <t>キニュウ</t>
    </rPh>
    <phoneticPr fontId="4"/>
  </si>
  <si>
    <t>※クラス担任がわかるものを提出してください。</t>
    <phoneticPr fontId="4"/>
  </si>
  <si>
    <t>職員点検資料1</t>
  </si>
  <si>
    <t>勤務形態</t>
    <rPh sb="0" eb="2">
      <t>キンム</t>
    </rPh>
    <rPh sb="2" eb="4">
      <t>ケイタイ</t>
    </rPh>
    <phoneticPr fontId="4"/>
  </si>
  <si>
    <t>備考</t>
    <rPh sb="0" eb="2">
      <t>ビコウ</t>
    </rPh>
    <phoneticPr fontId="4"/>
  </si>
  <si>
    <t>事由発生期間</t>
    <rPh sb="4" eb="6">
      <t>キカン</t>
    </rPh>
    <phoneticPr fontId="4"/>
  </si>
  <si>
    <t>2 社会福祉法人会計基準以外による会計処理を行っている場合</t>
    <rPh sb="2" eb="4">
      <t>シャカイ</t>
    </rPh>
    <rPh sb="4" eb="6">
      <t>フクシ</t>
    </rPh>
    <rPh sb="6" eb="8">
      <t>ホウジン</t>
    </rPh>
    <rPh sb="8" eb="10">
      <t>カイケイ</t>
    </rPh>
    <rPh sb="10" eb="12">
      <t>キジュン</t>
    </rPh>
    <rPh sb="12" eb="14">
      <t>イガイ</t>
    </rPh>
    <rPh sb="17" eb="19">
      <t>カイケイ</t>
    </rPh>
    <rPh sb="19" eb="21">
      <t>ショリ</t>
    </rPh>
    <rPh sb="22" eb="23">
      <t>オコナ</t>
    </rPh>
    <rPh sb="27" eb="29">
      <t>バアイ</t>
    </rPh>
    <phoneticPr fontId="4"/>
  </si>
  <si>
    <t>計算書類（直近の決算分）</t>
    <rPh sb="5" eb="7">
      <t>チョッキン</t>
    </rPh>
    <rPh sb="8" eb="10">
      <t>ケッサン</t>
    </rPh>
    <phoneticPr fontId="4"/>
  </si>
  <si>
    <t>収支計算書</t>
    <phoneticPr fontId="4"/>
  </si>
  <si>
    <t>損益計算書</t>
    <rPh sb="0" eb="2">
      <t>ソンエキ</t>
    </rPh>
    <phoneticPr fontId="4"/>
  </si>
  <si>
    <t>調査日：令和　年　月　日</t>
    <rPh sb="0" eb="2">
      <t>チョウサ</t>
    </rPh>
    <rPh sb="2" eb="3">
      <t>ビ</t>
    </rPh>
    <rPh sb="4" eb="6">
      <t>レイワ</t>
    </rPh>
    <rPh sb="7" eb="8">
      <t>ネン</t>
    </rPh>
    <rPh sb="9" eb="10">
      <t>ガツ</t>
    </rPh>
    <rPh sb="11" eb="12">
      <t>ニチ</t>
    </rPh>
    <phoneticPr fontId="53"/>
  </si>
  <si>
    <t>・「①施設名」は自動入力されますが、調査日は入力してください。</t>
    <rPh sb="18" eb="20">
      <t>チョウサ</t>
    </rPh>
    <rPh sb="20" eb="21">
      <t>ビ</t>
    </rPh>
    <rPh sb="22" eb="24">
      <t>ニュウリョク</t>
    </rPh>
    <phoneticPr fontId="53"/>
  </si>
  <si>
    <t>・「④担当クラス」は、入力するセル選択時に現れたリストから、調査日現在の担当クラスを選択してください。</t>
    <rPh sb="3" eb="5">
      <t>タントウ</t>
    </rPh>
    <rPh sb="11" eb="13">
      <t>ニュウリョク</t>
    </rPh>
    <rPh sb="17" eb="19">
      <t>センタク</t>
    </rPh>
    <rPh sb="19" eb="20">
      <t>ジ</t>
    </rPh>
    <rPh sb="21" eb="22">
      <t>アラワ</t>
    </rPh>
    <rPh sb="30" eb="32">
      <t>チョウサ</t>
    </rPh>
    <rPh sb="32" eb="33">
      <t>ビ</t>
    </rPh>
    <rPh sb="33" eb="35">
      <t>ゲンザイ</t>
    </rPh>
    <rPh sb="36" eb="38">
      <t>タントウ</t>
    </rPh>
    <rPh sb="42" eb="44">
      <t>センタク</t>
    </rPh>
    <phoneticPr fontId="53"/>
  </si>
  <si>
    <t xml:space="preserve">　保育時間は、1日につき8時間を原則とし、乳幼児の保護者の労働時間その他家庭の状況等を考慮して、小規模型事業所内保育事業を行う者(「小規模型事業所内保育事業者」という。)又は保育所型事業所内保育事業を行う者(「保育所型事業所内保育事業者」という。)が定めていること。
</t>
    <phoneticPr fontId="1"/>
  </si>
  <si>
    <t>　事業所内保育事業の要件</t>
    <phoneticPr fontId="2"/>
  </si>
  <si>
    <t>満3歳以上のものを保育している場合は保育の体制の整備の状況などの地域の事情を勘案している</t>
    <phoneticPr fontId="4"/>
  </si>
  <si>
    <t>◆</t>
    <phoneticPr fontId="4"/>
  </si>
  <si>
    <t>１・２・３・該当なし</t>
  </si>
  <si>
    <t>小規模型・保育所型</t>
  </si>
  <si>
    <t>従業員枠</t>
    <rPh sb="0" eb="3">
      <t>ジュウギョウイン</t>
    </rPh>
    <rPh sb="3" eb="4">
      <t>ワク</t>
    </rPh>
    <phoneticPr fontId="4"/>
  </si>
  <si>
    <t>地域枠</t>
    <rPh sb="0" eb="2">
      <t>チイキ</t>
    </rPh>
    <rPh sb="2" eb="3">
      <t>ワク</t>
    </rPh>
    <phoneticPr fontId="4"/>
  </si>
  <si>
    <t>従業員枠</t>
    <phoneticPr fontId="4"/>
  </si>
  <si>
    <t>地域枠</t>
    <phoneticPr fontId="4"/>
  </si>
  <si>
    <t>保育標準時間認定</t>
    <phoneticPr fontId="4"/>
  </si>
  <si>
    <t>保育短時間認定</t>
    <phoneticPr fontId="4"/>
  </si>
  <si>
    <t>【小規模型・保育所型】</t>
    <rPh sb="1" eb="4">
      <t>ショウキボ</t>
    </rPh>
    <rPh sb="4" eb="5">
      <t>ガタ</t>
    </rPh>
    <rPh sb="6" eb="8">
      <t>ホイク</t>
    </rPh>
    <rPh sb="8" eb="9">
      <t>ジョ</t>
    </rPh>
    <rPh sb="9" eb="10">
      <t>ガタ</t>
    </rPh>
    <phoneticPr fontId="4"/>
  </si>
  <si>
    <t>医務室</t>
    <rPh sb="0" eb="3">
      <t>イムシツ</t>
    </rPh>
    <phoneticPr fontId="2"/>
  </si>
  <si>
    <t>調理室</t>
    <rPh sb="0" eb="3">
      <t>チョウリシツ</t>
    </rPh>
    <phoneticPr fontId="4"/>
  </si>
  <si>
    <t>便所</t>
    <rPh sb="0" eb="2">
      <t>ベンジョ</t>
    </rPh>
    <phoneticPr fontId="2"/>
  </si>
  <si>
    <t>調乳室</t>
    <rPh sb="0" eb="3">
      <t>チョウニュウシツ</t>
    </rPh>
    <phoneticPr fontId="4"/>
  </si>
  <si>
    <t>【小規模型】</t>
    <rPh sb="1" eb="4">
      <t>ショウキボ</t>
    </rPh>
    <rPh sb="4" eb="5">
      <t>カタ</t>
    </rPh>
    <phoneticPr fontId="4"/>
  </si>
  <si>
    <t>【保育所型】</t>
    <rPh sb="1" eb="3">
      <t>ホイク</t>
    </rPh>
    <rPh sb="3" eb="4">
      <t>ジョ</t>
    </rPh>
    <rPh sb="4" eb="5">
      <t>カタ</t>
    </rPh>
    <phoneticPr fontId="4"/>
  </si>
  <si>
    <t>【小規模型・保育所型】</t>
    <rPh sb="1" eb="4">
      <t>ショウキボ</t>
    </rPh>
    <rPh sb="4" eb="5">
      <t>カタ</t>
    </rPh>
    <rPh sb="6" eb="8">
      <t>ホイク</t>
    </rPh>
    <rPh sb="8" eb="9">
      <t>ジョ</t>
    </rPh>
    <rPh sb="9" eb="10">
      <t>ガタ</t>
    </rPh>
    <phoneticPr fontId="4"/>
  </si>
  <si>
    <t>左記監査内容の1～3のいずれに該当する施設か</t>
    <rPh sb="0" eb="2">
      <t>サキ</t>
    </rPh>
    <rPh sb="2" eb="4">
      <t>カンサ</t>
    </rPh>
    <rPh sb="4" eb="6">
      <t>ナイヨウ</t>
    </rPh>
    <rPh sb="15" eb="17">
      <t>ガイトウ</t>
    </rPh>
    <rPh sb="19" eb="21">
      <t>シセツ</t>
    </rPh>
    <phoneticPr fontId="4"/>
  </si>
  <si>
    <t>採光に必要な開口部</t>
    <rPh sb="0" eb="2">
      <t>サイコウ</t>
    </rPh>
    <rPh sb="3" eb="5">
      <t>ヒツヨウ</t>
    </rPh>
    <rPh sb="6" eb="9">
      <t>カイコウブ</t>
    </rPh>
    <phoneticPr fontId="4"/>
  </si>
  <si>
    <t>換気に必要な開口部や換気設備</t>
    <rPh sb="0" eb="2">
      <t>カンキ</t>
    </rPh>
    <rPh sb="3" eb="5">
      <t>ヒツヨウ</t>
    </rPh>
    <rPh sb="6" eb="9">
      <t>カイコウブ</t>
    </rPh>
    <rPh sb="10" eb="12">
      <t>カンキ</t>
    </rPh>
    <rPh sb="12" eb="14">
      <t>セツビ</t>
    </rPh>
    <phoneticPr fontId="4"/>
  </si>
  <si>
    <t>【小規模型事業所内保育事業】
　次に掲げる設備を設けていること。
1　乳児又は満2歳に満たない幼児を利用させる場合
(1)乳児室又はほふく室(面積は、乳児又は満2歳に満たない幼児1人につき3.3㎡以上であること。)
(2)調理設備（当該小規模型事業所内保育事業所を設置及び管理する事業主が事業場に附属して設置する炊事場を含む。）
(3)便所
(4)乳児室又はほふく室には保育に必要な用具
(5)調乳室
(6)沐浴室
2　満2歳以上の幼児を利用させる場合
(1)保育室又は遊戯室(面積は、満2歳以上の幼児1人につき1.98㎡以上であること。)
(2)屋外遊戯場(面積は、満2歳以上の幼児1人につき3.3㎡以上であること。ただし、付近に屋外遊戯場に代わるべき場所があれば可)
(3)調理設備（当該小規模型事業所内保育事業所を設置及び管理する事業主が事業場に附属して設置する炊事場を含む。）
(4)便所
(5)保育室又は遊戯室には保育に必要な用具
3　2階以上に乳児室、ほふく室、保育室又は遊戯室を設ける場合には、省令第28条第7号を遵守していること。</t>
    <phoneticPr fontId="2"/>
  </si>
  <si>
    <t>◆屋外遊戯場の状況</t>
    <rPh sb="1" eb="3">
      <t>オクガイ</t>
    </rPh>
    <rPh sb="3" eb="5">
      <t>ユウギ</t>
    </rPh>
    <rPh sb="5" eb="6">
      <t>ジョウ</t>
    </rPh>
    <rPh sb="7" eb="9">
      <t>ジョウキョウ</t>
    </rPh>
    <phoneticPr fontId="4"/>
  </si>
  <si>
    <t>屋外遊戯場の面積</t>
    <rPh sb="0" eb="2">
      <t>オクガイ</t>
    </rPh>
    <rPh sb="2" eb="4">
      <t>ユウギ</t>
    </rPh>
    <rPh sb="4" eb="5">
      <t>ジョウ</t>
    </rPh>
    <rPh sb="6" eb="8">
      <t>メンセキ</t>
    </rPh>
    <phoneticPr fontId="4"/>
  </si>
  <si>
    <t>◆園庭以外の場合公園等の名称をご記入ください。</t>
    <rPh sb="1" eb="3">
      <t>エンテイ</t>
    </rPh>
    <rPh sb="3" eb="5">
      <t>イガイ</t>
    </rPh>
    <rPh sb="6" eb="8">
      <t>バアイ</t>
    </rPh>
    <rPh sb="8" eb="10">
      <t>コウエン</t>
    </rPh>
    <rPh sb="10" eb="11">
      <t>トウ</t>
    </rPh>
    <rPh sb="12" eb="14">
      <t>メイショウ</t>
    </rPh>
    <phoneticPr fontId="4"/>
  </si>
  <si>
    <t xml:space="preserve">【保育所型事業所内保育事業】
　次に掲げる設備を設けていること。
1　乳児又は満2歳に満たない幼児を利用させる場合
(1)乳児室又はほふく室(面積は、乳児又は満2歳に満たない幼児1人につき3.3㎡以上であること。)
(2)医務室…医薬品等を備えていること。
(3)調理室（当該保育所型事業所内保育事業所を設置及び管理する事業主が事業場に附属して設置する炊事場を含む。）
(4)便所
(5)乳児室又はほふく室には保育に必要な用具
(6)調乳室
(7)沐浴室
2　満2歳以上の幼児を利用させる場合
(1)保育室又は遊戯室(面積は、満2歳以上の幼児1人につき1.98㎡以上であること。)
(2)屋外遊戯場(面積は、満2歳以上の幼児1人につき3.3㎡以上であること。ただし、付近に屋外遊戯場に代わるべき場所があれば可)
(3)調理室（当該保育所型事業所内保育事業所を設置及び管理する事業主が事業場に附属して設置する炊事場を含む。）
(4)便所
(5)保育室又は遊戯室には保育に必要な用具
3　2階以上に乳児室、ほふく室、保育室又は遊戯室を設ける場合には、省令第43条第8号を遵守していること。
</t>
    <phoneticPr fontId="4"/>
  </si>
  <si>
    <t>いる・いない・業務委託等</t>
  </si>
  <si>
    <t>◆業務委託等の場合</t>
    <rPh sb="1" eb="3">
      <t>ギョウム</t>
    </rPh>
    <rPh sb="3" eb="5">
      <t>イタク</t>
    </rPh>
    <rPh sb="5" eb="6">
      <t>トウ</t>
    </rPh>
    <rPh sb="7" eb="9">
      <t>バアイ</t>
    </rPh>
    <phoneticPr fontId="4"/>
  </si>
  <si>
    <t>搬入</t>
    <rPh sb="0" eb="2">
      <t>ハンニュウ</t>
    </rPh>
    <phoneticPr fontId="4"/>
  </si>
  <si>
    <t>衛生的な維持管理</t>
    <rPh sb="0" eb="3">
      <t>エイセイテキ</t>
    </rPh>
    <rPh sb="4" eb="6">
      <t>イジ</t>
    </rPh>
    <rPh sb="6" eb="8">
      <t>カンリ</t>
    </rPh>
    <phoneticPr fontId="4"/>
  </si>
  <si>
    <t>（ア）保育従事者
基本分単価における必要保育従事者数は以下のⅰとⅱを合計した数であること。
また、これとは別に非常勤の保育従事者（小規模保育事業Ａ型の基準が適用される事業所及び定員20人以上の事業所にあっては保育士）が配置されていること。</t>
    <phoneticPr fontId="4"/>
  </si>
  <si>
    <t xml:space="preserve">ｃ 利用定員20人以上の事業所
１、２歳児６人につき１人、乳児３人につき１人
上記はすべて保育士であること。
（注１）ここでいう「１、２歳児」、「乳児」とは、年度の初日の前日における満年齢によるものであること。
（注２）確認に当たっては以下の算式によること。
＜算式＞
｛１、２歳児数×1/6（小数点第１位まで計算（小数点第２位以下切り捨て））｝＋｛乳児数×1/3（同）｝＝配置基準上保育士数（小数点以下四捨五入）
</t>
    <phoneticPr fontId="4"/>
  </si>
  <si>
    <t xml:space="preserve">（イ）その他
ⅰ 管理者
１人
（注）管理者は児童福祉事業等に２年以上従事した者又はこれと同等以上の能力を有すると認められる者で、常時実際にその事業所の運営管理の業務に専従し、かつ給付費からの給与支出がある者とする。
＜児童福祉事業等に従事した者の例示＞
児童福祉施設の職員、幼稚園・小学校等における教諭、市町村等の公的機関において児童福祉に関する事務を取り扱う部局の職員、民生委員・児童委員の他、教育・保育施設又は地域型保育事業に移行した施設・事業所における移行前の認可外保育施設の職員等
＜同等以上の能力を有すると認められる者の例示＞
公的機関等の実施する施設長研修等を受講した者等
</t>
    <phoneticPr fontId="4"/>
  </si>
  <si>
    <t>ⅱ 調理員等
ａ 利用定員19人以下の事業所
非常勤調理員等（注）
ｂ 利用定員20人以上の事業所
利用定員40人以下の事業所は１人、41人以上の事業所は２人（注）
（注）調理業務の全部を委託する場合、または搬入施設から食事を搬入する場合は、調理員を置かないことができる。</t>
    <phoneticPr fontId="4"/>
  </si>
  <si>
    <t>ⅲ 非常勤事務職員（注）
（注）管理者等の職員が兼務する場合又は業務委託する場合は、配置は不要であること。</t>
    <phoneticPr fontId="4"/>
  </si>
  <si>
    <t>　従業員枠の子ども</t>
    <phoneticPr fontId="4"/>
  </si>
  <si>
    <t>　事業主が雇用する労働者の子どもを区分していること。</t>
    <phoneticPr fontId="4"/>
  </si>
  <si>
    <t>【小規模保育事業Ｂ型の基準が適用される事業所】</t>
    <phoneticPr fontId="4"/>
  </si>
  <si>
    <t>【小規模保育事業Ａ型及びＢ型の基準が適用される事業所】</t>
    <rPh sb="9" eb="10">
      <t>ガタ</t>
    </rPh>
    <rPh sb="10" eb="11">
      <t>オヨ</t>
    </rPh>
    <phoneticPr fontId="4"/>
  </si>
  <si>
    <t>【利用定員20人以上の事業所】</t>
    <phoneticPr fontId="4"/>
  </si>
  <si>
    <t>合計</t>
    <rPh sb="0" eb="2">
      <t>ゴウケイ</t>
    </rPh>
    <phoneticPr fontId="2"/>
  </si>
  <si>
    <t xml:space="preserve">年齢別配置基準 </t>
    <rPh sb="3" eb="5">
      <t>ハイチ</t>
    </rPh>
    <rPh sb="5" eb="7">
      <t>キジュン</t>
    </rPh>
    <phoneticPr fontId="4"/>
  </si>
  <si>
    <t>◆年齢別配置基準に加え1人の配置</t>
    <rPh sb="1" eb="3">
      <t>ネンレイ</t>
    </rPh>
    <rPh sb="3" eb="4">
      <t>ベツ</t>
    </rPh>
    <rPh sb="4" eb="6">
      <t>ハイチ</t>
    </rPh>
    <rPh sb="6" eb="8">
      <t>キジュン</t>
    </rPh>
    <rPh sb="9" eb="10">
      <t>クワ</t>
    </rPh>
    <rPh sb="12" eb="13">
      <t>リ</t>
    </rPh>
    <rPh sb="14" eb="16">
      <t>ハイチ</t>
    </rPh>
    <phoneticPr fontId="4"/>
  </si>
  <si>
    <t>【小規模保育事業Ａ型の基準が適用される事業所】</t>
    <rPh sb="9" eb="10">
      <t>ガタ</t>
    </rPh>
    <phoneticPr fontId="4"/>
  </si>
  <si>
    <t>【小規模保育事業Ｂ型の基準が適用される事業所】</t>
    <rPh sb="9" eb="10">
      <t>ガタ</t>
    </rPh>
    <phoneticPr fontId="4"/>
  </si>
  <si>
    <t>【すべての事業所】</t>
    <phoneticPr fontId="4"/>
  </si>
  <si>
    <t>※保育従事者数、保育士数ともに常勤的非常勤、派遣職員、非常勤は常勤換算した人数</t>
    <rPh sb="6" eb="7">
      <t>スウ</t>
    </rPh>
    <rPh sb="8" eb="11">
      <t>ホイクシ</t>
    </rPh>
    <rPh sb="11" eb="12">
      <t>スウ</t>
    </rPh>
    <rPh sb="31" eb="33">
      <t>ジョウキン</t>
    </rPh>
    <rPh sb="33" eb="35">
      <t>カンサン</t>
    </rPh>
    <rPh sb="37" eb="39">
      <t>ニンズウ</t>
    </rPh>
    <phoneticPr fontId="4"/>
  </si>
  <si>
    <t>◆保育標準時間認定子ども有の場合上記に加え保育士1人を配置</t>
    <rPh sb="12" eb="13">
      <t>アリ</t>
    </rPh>
    <rPh sb="14" eb="16">
      <t>バアイ</t>
    </rPh>
    <rPh sb="16" eb="18">
      <t>ジョウキ</t>
    </rPh>
    <rPh sb="19" eb="20">
      <t>クワ</t>
    </rPh>
    <rPh sb="21" eb="24">
      <t>ホイクシ</t>
    </rPh>
    <rPh sb="25" eb="26">
      <t>リ</t>
    </rPh>
    <rPh sb="27" eb="29">
      <t>ハイチ</t>
    </rPh>
    <phoneticPr fontId="4"/>
  </si>
  <si>
    <t>◆保育標準時間認定子ども有の場合年齢別配置基準に加え1人の保育士資格を持つ非常勤保育従事者を配置</t>
    <rPh sb="29" eb="32">
      <t>ホイクシ</t>
    </rPh>
    <rPh sb="32" eb="34">
      <t>シカク</t>
    </rPh>
    <rPh sb="35" eb="36">
      <t>モ</t>
    </rPh>
    <rPh sb="46" eb="48">
      <t>ハイチ</t>
    </rPh>
    <phoneticPr fontId="4"/>
  </si>
  <si>
    <t>◆保育標準時間認定子ども有の場合年齢別配置基準に加え1人の非常勤保育従事者を配置</t>
    <rPh sb="38" eb="40">
      <t>ハイチ</t>
    </rPh>
    <phoneticPr fontId="4"/>
  </si>
  <si>
    <t>常勤的非常勤、派遣、非常勤職員</t>
    <rPh sb="13" eb="15">
      <t>ショクイン</t>
    </rPh>
    <phoneticPr fontId="4"/>
  </si>
  <si>
    <t>地域型保育給付費  入所児童数報告書</t>
    <rPh sb="0" eb="3">
      <t>チイキガタ</t>
    </rPh>
    <rPh sb="3" eb="5">
      <t>ホイク</t>
    </rPh>
    <rPh sb="5" eb="7">
      <t>キュウフ</t>
    </rPh>
    <rPh sb="7" eb="8">
      <t>ヒ</t>
    </rPh>
    <rPh sb="10" eb="12">
      <t>ニュウショ</t>
    </rPh>
    <rPh sb="12" eb="14">
      <t>ジドウ</t>
    </rPh>
    <rPh sb="14" eb="15">
      <t>スウ</t>
    </rPh>
    <rPh sb="15" eb="18">
      <t>ホウコクショ</t>
    </rPh>
    <phoneticPr fontId="4"/>
  </si>
  <si>
    <t>職員勤務状況等届</t>
    <phoneticPr fontId="4"/>
  </si>
  <si>
    <t>保育士等配置数算出表</t>
    <rPh sb="0" eb="2">
      <t>ホイク</t>
    </rPh>
    <rPh sb="2" eb="3">
      <t>シ</t>
    </rPh>
    <rPh sb="3" eb="4">
      <t>トウ</t>
    </rPh>
    <rPh sb="4" eb="6">
      <t>ハイチ</t>
    </rPh>
    <rPh sb="6" eb="7">
      <t>スウ</t>
    </rPh>
    <rPh sb="7" eb="9">
      <t>サンシュツ</t>
    </rPh>
    <rPh sb="9" eb="10">
      <t>ヒョウ</t>
    </rPh>
    <phoneticPr fontId="4"/>
  </si>
  <si>
    <t>公定価格加算・加減調整項目月別変更点</t>
    <rPh sb="0" eb="2">
      <t>コウテイ</t>
    </rPh>
    <rPh sb="2" eb="4">
      <t>カカク</t>
    </rPh>
    <rPh sb="4" eb="6">
      <t>カサン</t>
    </rPh>
    <rPh sb="7" eb="9">
      <t>カゲン</t>
    </rPh>
    <rPh sb="9" eb="11">
      <t>チョウセイ</t>
    </rPh>
    <rPh sb="11" eb="13">
      <t>コウモク</t>
    </rPh>
    <rPh sb="13" eb="15">
      <t>ツキベツ</t>
    </rPh>
    <rPh sb="15" eb="18">
      <t>ヘンコウテン</t>
    </rPh>
    <phoneticPr fontId="4"/>
  </si>
  <si>
    <t>1　総則</t>
    <phoneticPr fontId="4"/>
  </si>
  <si>
    <t xml:space="preserve">　特定地域型保育事業者は、良質かつ適切な内容及び水準の特定地域型保育の提供を行うことにより、全ての子どもが健やかに成長するために適切な環境が等しく確保されることを目指すものであること。
</t>
    <phoneticPr fontId="4"/>
  </si>
  <si>
    <t xml:space="preserve">  保育における養護とは、子どもの生命の保持及び情緒の安定をはかるために保育士等が行う援助や関わりであり保育所における保育は、養護及び教育を一体的に行うことをその特性とするものである。保育所における保育全体を通じて、養護に関するねらい及び内容を踏まえた保育が展開されていること。</t>
    <phoneticPr fontId="4"/>
  </si>
  <si>
    <t>3　保育の計画及び評価
(1)全体的な計画の作成</t>
    <phoneticPr fontId="4"/>
  </si>
  <si>
    <t>　全体的な計画の作成状況</t>
    <phoneticPr fontId="4"/>
  </si>
  <si>
    <t>　指導計画に基づく保育の実施状況</t>
    <phoneticPr fontId="4"/>
  </si>
  <si>
    <t xml:space="preserve">　自らその提供する特定地域型保育の質の評価を行い、常にその改善を図っていること。
</t>
    <phoneticPr fontId="4"/>
  </si>
  <si>
    <t>　定期的に外部の者による評価を受けて、それらの結果を公表し、常にその改善を図るよう努めていること。</t>
    <phoneticPr fontId="4"/>
  </si>
  <si>
    <t>(</t>
    <phoneticPr fontId="4"/>
  </si>
  <si>
    <t>)</t>
    <phoneticPr fontId="4"/>
  </si>
  <si>
    <t>インターネット</t>
    <phoneticPr fontId="4"/>
  </si>
  <si>
    <t>左記の結果の公表方法の中からお選びください。</t>
    <rPh sb="0" eb="2">
      <t>サキ</t>
    </rPh>
    <rPh sb="3" eb="5">
      <t>ケッカ</t>
    </rPh>
    <rPh sb="6" eb="8">
      <t>コウヒョウ</t>
    </rPh>
    <rPh sb="8" eb="10">
      <t>ホウホウ</t>
    </rPh>
    <rPh sb="11" eb="12">
      <t>ナカ</t>
    </rPh>
    <rPh sb="15" eb="16">
      <t>エラ</t>
    </rPh>
    <phoneticPr fontId="4"/>
  </si>
  <si>
    <t>特定教育・保育施設等との連携の状況</t>
    <phoneticPr fontId="4"/>
  </si>
  <si>
    <t>　地域社会との交流及び連携の状況</t>
    <phoneticPr fontId="4"/>
  </si>
  <si>
    <t>　地域社会との交流及び連携を図り、利用乳幼児の保護者及び地域社会に対し、運営の内容を適切に説明するよう努めていること。</t>
    <phoneticPr fontId="4"/>
  </si>
  <si>
    <t>7　子どもの健康支援
(1)健康状態及び発育・発達状態の把握</t>
    <phoneticPr fontId="4"/>
  </si>
  <si>
    <t>　子どもの心身の状態に応じて保育するために、子どもの健康状態並びに発育及び発達状態について、定期的・継続的に、また、必要に応じて随時把握していること。</t>
    <phoneticPr fontId="4"/>
  </si>
  <si>
    <t>　職員は、現に特定地域型保育の提供を行っているときに教育・保育給付認定子どもに体調の急変が生じた場合その他必要な場合は、速やかに当該教育・保育給付認定子どもの保護者又は医療機関への連絡を行う等の必要な措置を講じていること。</t>
    <phoneticPr fontId="4"/>
  </si>
  <si>
    <t>8　事故防止の指針の整備、事故発生防止及び発生時の対応措置状況</t>
    <phoneticPr fontId="4"/>
  </si>
  <si>
    <t>　事故発生時の対応</t>
    <phoneticPr fontId="4"/>
  </si>
  <si>
    <t>　教育・保育給付認定子どもに対する特定地域型保育の提供により事故が発生した場合は、速やかに市、当該教育・保育給付認定子どもの家族等に連絡を行うとともに、必要な措置を講じていること。</t>
    <phoneticPr fontId="4"/>
  </si>
  <si>
    <t xml:space="preserve">　上記の事故の状況及び事故に際して採った処置について記録していること。 </t>
    <phoneticPr fontId="4"/>
  </si>
  <si>
    <t>　事故の発生・再発防止　</t>
    <phoneticPr fontId="2"/>
  </si>
  <si>
    <t>　事故の発生又はその再発を防止するため、次の各号に定める措置を講じていること。</t>
    <phoneticPr fontId="4"/>
  </si>
  <si>
    <t xml:space="preserve">(1)事故が発生した場合の対応、(2)に規定する報告の方法等が記載された事故発生の防止のための指針を整備すること。 </t>
    <phoneticPr fontId="4"/>
  </si>
  <si>
    <t>◆指針の名称をご記入ください。</t>
    <rPh sb="1" eb="3">
      <t>シシン</t>
    </rPh>
    <rPh sb="4" eb="6">
      <t>メイショウ</t>
    </rPh>
    <rPh sb="8" eb="10">
      <t>キニュウ</t>
    </rPh>
    <phoneticPr fontId="4"/>
  </si>
  <si>
    <t xml:space="preserve">(2)事故が発生した場合又はそれに至る危険性がある事態が生じた場合に、当該事実が報告され、その分析を通じた改善策を従業者に周知徹底する体制を整備すること。
</t>
    <phoneticPr fontId="4"/>
  </si>
  <si>
    <t>◆周知徹底の体制をご記入ください。</t>
    <rPh sb="1" eb="3">
      <t>シュウチ</t>
    </rPh>
    <rPh sb="3" eb="5">
      <t>テッテイ</t>
    </rPh>
    <rPh sb="6" eb="8">
      <t>タイセイ</t>
    </rPh>
    <rPh sb="10" eb="12">
      <t>キニュウ</t>
    </rPh>
    <phoneticPr fontId="4"/>
  </si>
  <si>
    <t>◆保育中の事故防止のための取組み</t>
    <rPh sb="1" eb="4">
      <t>ホイクチュウ</t>
    </rPh>
    <rPh sb="5" eb="7">
      <t>ジコ</t>
    </rPh>
    <rPh sb="7" eb="9">
      <t>ボウシ</t>
    </rPh>
    <rPh sb="13" eb="15">
      <t>トリク</t>
    </rPh>
    <phoneticPr fontId="4"/>
  </si>
  <si>
    <t>事故防止のための取組み</t>
    <rPh sb="0" eb="2">
      <t>ジコ</t>
    </rPh>
    <rPh sb="2" eb="4">
      <t>ボウシ</t>
    </rPh>
    <rPh sb="8" eb="10">
      <t>トリク</t>
    </rPh>
    <phoneticPr fontId="4"/>
  </si>
  <si>
    <t>子どもの動きの把握</t>
    <rPh sb="0" eb="1">
      <t>コ</t>
    </rPh>
    <rPh sb="4" eb="5">
      <t>ウゴ</t>
    </rPh>
    <rPh sb="7" eb="9">
      <t>ハアク</t>
    </rPh>
    <phoneticPr fontId="4"/>
  </si>
  <si>
    <t>保育中の人数確認</t>
    <rPh sb="0" eb="3">
      <t>ホイクチュウ</t>
    </rPh>
    <rPh sb="4" eb="6">
      <t>ニンズウ</t>
    </rPh>
    <rPh sb="6" eb="8">
      <t>カクニン</t>
    </rPh>
    <phoneticPr fontId="4"/>
  </si>
  <si>
    <t>園外活動時の安全確認・人数確認</t>
    <rPh sb="0" eb="1">
      <t>エン</t>
    </rPh>
    <rPh sb="1" eb="2">
      <t>ガイ</t>
    </rPh>
    <rPh sb="2" eb="4">
      <t>カツドウ</t>
    </rPh>
    <rPh sb="4" eb="5">
      <t>ジ</t>
    </rPh>
    <rPh sb="6" eb="8">
      <t>アンゼン</t>
    </rPh>
    <rPh sb="8" eb="10">
      <t>カクニン</t>
    </rPh>
    <rPh sb="11" eb="13">
      <t>ニンズウ</t>
    </rPh>
    <rPh sb="13" eb="15">
      <t>カクニン</t>
    </rPh>
    <phoneticPr fontId="4"/>
  </si>
  <si>
    <t>(3)事故発生の防止のための委員会及び従業者に対する研修を定期的に行うこと。</t>
    <phoneticPr fontId="4"/>
  </si>
  <si>
    <t>いる・いない・実績なし</t>
  </si>
  <si>
    <t>◆損害賠償保険の利用日をご記入ください。</t>
    <rPh sb="1" eb="3">
      <t>ソンガイ</t>
    </rPh>
    <rPh sb="3" eb="5">
      <t>バイショウ</t>
    </rPh>
    <rPh sb="5" eb="7">
      <t>ホケン</t>
    </rPh>
    <rPh sb="8" eb="10">
      <t>リヨウ</t>
    </rPh>
    <rPh sb="10" eb="11">
      <t>ビ</t>
    </rPh>
    <phoneticPr fontId="4"/>
  </si>
  <si>
    <t>　</t>
    <phoneticPr fontId="4"/>
  </si>
  <si>
    <t>　乳幼児突然死症候群の防止への対策状況</t>
    <phoneticPr fontId="4"/>
  </si>
  <si>
    <t>　乳児の窒息リスクの除去を睡眠前及び睡眠中に行っていること。
・仰向けに寝かせていること。
・一人にしていないこと。
・やわらかい布団やぬいぐるみ等を使用していないこと。
・ヒモ又はヒモ状のものを乳児のそばに置いていないこと。
・口の中に異物、ミルク、食べたもの、嘔吐物等がないか確認していること。
・子どもの数、職員の数に合わせ、定期的に子どもの呼吸・寝かせ方、睡眠状態を点検していること。
　睡眠中の事故防止の注意事項として、1歳以上児であっても子どもの発達状況により、仰向けに寝かせること。また、預け始めの子どもについては、特に注意し、きめ細やかな見守りが重要である。</t>
    <phoneticPr fontId="4"/>
  </si>
  <si>
    <t>目視</t>
    <rPh sb="0" eb="2">
      <t>モクシ</t>
    </rPh>
    <phoneticPr fontId="4"/>
  </si>
  <si>
    <t>◆乳幼児突然死症候群の予防対策をご記入ください。</t>
    <phoneticPr fontId="4"/>
  </si>
  <si>
    <t>◆保護者に対する予防情報の提供方法をご記入ください。</t>
    <phoneticPr fontId="4"/>
  </si>
  <si>
    <t>　子どもの不適切な養育等の発見への努力、必要に応じた関係機関との連携状況</t>
    <phoneticPr fontId="4"/>
  </si>
  <si>
    <t>◆前年度定期健康診断の実施状況</t>
    <rPh sb="1" eb="4">
      <t>ゼンネンド</t>
    </rPh>
    <rPh sb="4" eb="6">
      <t>テイキ</t>
    </rPh>
    <rPh sb="6" eb="8">
      <t>ケンコウ</t>
    </rPh>
    <rPh sb="8" eb="10">
      <t>シンダン</t>
    </rPh>
    <rPh sb="11" eb="13">
      <t>ジッシ</t>
    </rPh>
    <rPh sb="13" eb="15">
      <t>ジョウキョウ</t>
    </rPh>
    <phoneticPr fontId="4"/>
  </si>
  <si>
    <t>前期</t>
    <rPh sb="0" eb="2">
      <t>ゼンキ</t>
    </rPh>
    <phoneticPr fontId="4"/>
  </si>
  <si>
    <t>後期</t>
    <rPh sb="0" eb="2">
      <t>コウキ</t>
    </rPh>
    <phoneticPr fontId="4"/>
  </si>
  <si>
    <t>内科</t>
    <rPh sb="0" eb="2">
      <t>ナイカ</t>
    </rPh>
    <phoneticPr fontId="4"/>
  </si>
  <si>
    <t>対象児童数</t>
    <rPh sb="0" eb="2">
      <t>タイショウ</t>
    </rPh>
    <rPh sb="2" eb="4">
      <t>ジドウ</t>
    </rPh>
    <rPh sb="4" eb="5">
      <t>スウ</t>
    </rPh>
    <phoneticPr fontId="4"/>
  </si>
  <si>
    <t>受診児童数</t>
    <rPh sb="0" eb="2">
      <t>ジュシン</t>
    </rPh>
    <rPh sb="2" eb="4">
      <t>ジドウ</t>
    </rPh>
    <rPh sb="4" eb="5">
      <t>スウ</t>
    </rPh>
    <phoneticPr fontId="4"/>
  </si>
  <si>
    <t>歯科</t>
    <rPh sb="0" eb="2">
      <t>シカ</t>
    </rPh>
    <phoneticPr fontId="4"/>
  </si>
  <si>
    <t>◆今年度定期健康診断の実施状況</t>
    <rPh sb="1" eb="4">
      <t>コンネンド</t>
    </rPh>
    <rPh sb="4" eb="6">
      <t>テイキ</t>
    </rPh>
    <rPh sb="6" eb="8">
      <t>ケンコウ</t>
    </rPh>
    <rPh sb="8" eb="10">
      <t>シンダン</t>
    </rPh>
    <rPh sb="11" eb="13">
      <t>ジッシ</t>
    </rPh>
    <rPh sb="13" eb="15">
      <t>ジョウキョウ</t>
    </rPh>
    <phoneticPr fontId="4"/>
  </si>
  <si>
    <t>※年度内に担当となった全職員を記入してください。</t>
    <phoneticPr fontId="4"/>
  </si>
  <si>
    <t>　常に保育する乳幼児の保護者との密接な連絡をとり、保育の内容等につき、その保護者の理解及び協力を得るよう努めていること。</t>
    <phoneticPr fontId="2"/>
  </si>
  <si>
    <t>　保護者との相談及び援助</t>
    <phoneticPr fontId="4"/>
  </si>
  <si>
    <t>　常に教育・保育給付認定子どもの心身の状況、その置かれている環境等の的確な把握に努め、教育・保育給付認定子ども又はその保護者に対し、その相談に適切に応じるとともに、必要な助言その他の援助を行っていること。</t>
    <phoneticPr fontId="4"/>
  </si>
  <si>
    <t>　乳幼児期にふさわしい食生活が展開され、適切な援助が行われるよう、食事の提供を含む食育計画を全体的な計画に基づいて作成し、その評価及び改善に努めていること。栄養士が配置されている場合は、専門性を生かした対応を図っていること。</t>
    <phoneticPr fontId="4"/>
  </si>
  <si>
    <t>　食事の提供状況</t>
    <phoneticPr fontId="2"/>
  </si>
  <si>
    <t>　食事の提供の特例に関する事業所内保育事業者の要件の充足状況</t>
    <rPh sb="1" eb="3">
      <t>ショクジ</t>
    </rPh>
    <rPh sb="4" eb="6">
      <t>テイキョウ</t>
    </rPh>
    <rPh sb="7" eb="9">
      <t>トクレイ</t>
    </rPh>
    <rPh sb="10" eb="11">
      <t>カン</t>
    </rPh>
    <rPh sb="13" eb="17">
      <t>ジギョウショナイ</t>
    </rPh>
    <rPh sb="17" eb="19">
      <t>ホイク</t>
    </rPh>
    <rPh sb="19" eb="21">
      <t>ジギョウ</t>
    </rPh>
    <rPh sb="21" eb="22">
      <t>シャ</t>
    </rPh>
    <rPh sb="23" eb="25">
      <t>ヨウケン</t>
    </rPh>
    <rPh sb="26" eb="28">
      <t>ジュウソク</t>
    </rPh>
    <rPh sb="28" eb="30">
      <t>ジョウキョウ</t>
    </rPh>
    <phoneticPr fontId="2"/>
  </si>
  <si>
    <t>　搬入施設の状況</t>
    <phoneticPr fontId="4"/>
  </si>
  <si>
    <t>　職員は常に自己研鑽に励み、事業所内保育事業の目的を達成するために必要な知識及び技能の修得、維持及び向上に努めていること。
　事業所内保育事業者は、職員に対し、その資質の向上のための研修の機会を確保していること。</t>
    <phoneticPr fontId="2"/>
  </si>
  <si>
    <t>　教育・保育の提供の記録</t>
    <phoneticPr fontId="4"/>
  </si>
  <si>
    <t>　特定地域型保育を提供した際は、提供日、内容その他必要な事項を記録していること。</t>
    <phoneticPr fontId="4"/>
  </si>
  <si>
    <t>　情報の提供等</t>
    <phoneticPr fontId="4"/>
  </si>
  <si>
    <t>　当該特定地域型保育事業所について広告をする場合において、その内容を虚偽のもの又は誇大なものとしていないこと。</t>
    <phoneticPr fontId="4"/>
  </si>
  <si>
    <t>　その他</t>
    <phoneticPr fontId="4"/>
  </si>
  <si>
    <t>　特定地域型保育の提供に当たって、当該特定地域型保育の質の向上を図る上で特に必要であると認められる対価について、支払を教育・保育給付認定保護者から受けている場合、当該特定地域型保育に要する費用として見込まれるものの額と特定地域型保育費用基準額との差額に相当する金額の範囲内で設定する額としていること。</t>
    <phoneticPr fontId="4"/>
  </si>
  <si>
    <t>　利用者負担額等の受領</t>
    <phoneticPr fontId="4"/>
  </si>
  <si>
    <t>Ⅱ 基本加算部分</t>
    <phoneticPr fontId="4"/>
  </si>
  <si>
    <t>年額・月額・日額・1回</t>
  </si>
  <si>
    <t>就業規則に規定する常勤職員の該当月の勤務日数及び月間勤務時間数</t>
    <rPh sb="14" eb="16">
      <t>ガイトウ</t>
    </rPh>
    <rPh sb="16" eb="17">
      <t>ツキ</t>
    </rPh>
    <rPh sb="18" eb="20">
      <t>キンム</t>
    </rPh>
    <rPh sb="20" eb="22">
      <t>ニッスウ</t>
    </rPh>
    <rPh sb="22" eb="23">
      <t>オヨ</t>
    </rPh>
    <phoneticPr fontId="4"/>
  </si>
  <si>
    <t>保育士</t>
    <rPh sb="0" eb="3">
      <t>ホイクシ</t>
    </rPh>
    <phoneticPr fontId="4"/>
  </si>
  <si>
    <t>神奈川県第00000号</t>
    <phoneticPr fontId="4"/>
  </si>
  <si>
    <t>異動（法人内別施設より）</t>
    <rPh sb="0" eb="2">
      <t>イドウ</t>
    </rPh>
    <rPh sb="3" eb="5">
      <t>ホウジン</t>
    </rPh>
    <rPh sb="5" eb="6">
      <t>ナイ</t>
    </rPh>
    <rPh sb="6" eb="7">
      <t>ベツ</t>
    </rPh>
    <rPh sb="7" eb="9">
      <t>シセツ</t>
    </rPh>
    <phoneticPr fontId="30"/>
  </si>
  <si>
    <t>職種</t>
    <rPh sb="0" eb="2">
      <t>ショクシュ</t>
    </rPh>
    <phoneticPr fontId="34"/>
  </si>
  <si>
    <t>採　用</t>
    <rPh sb="0" eb="1">
      <t>サイ</t>
    </rPh>
    <rPh sb="2" eb="3">
      <t>ヨウ</t>
    </rPh>
    <phoneticPr fontId="30"/>
  </si>
  <si>
    <t>異動（法人内別施設へ）</t>
    <rPh sb="0" eb="2">
      <t>イドウ</t>
    </rPh>
    <phoneticPr fontId="30"/>
  </si>
  <si>
    <t>退　職</t>
    <rPh sb="0" eb="1">
      <t>タイ</t>
    </rPh>
    <rPh sb="2" eb="3">
      <t>ショク</t>
    </rPh>
    <phoneticPr fontId="30"/>
  </si>
  <si>
    <t>育休中</t>
    <rPh sb="0" eb="1">
      <t>イク</t>
    </rPh>
    <rPh sb="1" eb="2">
      <t>キュウ</t>
    </rPh>
    <rPh sb="2" eb="3">
      <t>チュウ</t>
    </rPh>
    <phoneticPr fontId="30"/>
  </si>
  <si>
    <t>産休中</t>
    <rPh sb="0" eb="3">
      <t>サンキュウチュウ</t>
    </rPh>
    <phoneticPr fontId="30"/>
  </si>
  <si>
    <t>その他（　　　）</t>
    <rPh sb="2" eb="3">
      <t>ホカ</t>
    </rPh>
    <phoneticPr fontId="30"/>
  </si>
  <si>
    <t>相模　保育</t>
    <rPh sb="0" eb="2">
      <t>サガミ</t>
    </rPh>
    <rPh sb="3" eb="5">
      <t>ホイク</t>
    </rPh>
    <phoneticPr fontId="4"/>
  </si>
  <si>
    <t>復　職</t>
    <rPh sb="0" eb="1">
      <t>サカエ</t>
    </rPh>
    <rPh sb="2" eb="3">
      <t>ショク</t>
    </rPh>
    <phoneticPr fontId="30"/>
  </si>
  <si>
    <t>相模　教育</t>
    <rPh sb="0" eb="2">
      <t>サガミ</t>
    </rPh>
    <rPh sb="3" eb="5">
      <t>キョウイク</t>
    </rPh>
    <phoneticPr fontId="4"/>
  </si>
  <si>
    <t>異動（非常勤→常勤）</t>
    <rPh sb="0" eb="2">
      <t>イドウ</t>
    </rPh>
    <rPh sb="3" eb="6">
      <t>ヒジョウキン</t>
    </rPh>
    <rPh sb="7" eb="9">
      <t>ジョウキン</t>
    </rPh>
    <phoneticPr fontId="30"/>
  </si>
  <si>
    <t>休職中</t>
    <rPh sb="0" eb="3">
      <t>キュウショクチュウ</t>
    </rPh>
    <phoneticPr fontId="30"/>
  </si>
  <si>
    <t>異動（常勤→非常勤）</t>
    <rPh sb="0" eb="2">
      <t>イドウ</t>
    </rPh>
    <rPh sb="3" eb="5">
      <t>ジョウキン</t>
    </rPh>
    <rPh sb="6" eb="7">
      <t>ヒ</t>
    </rPh>
    <rPh sb="7" eb="9">
      <t>ジョウキン</t>
    </rPh>
    <phoneticPr fontId="30"/>
  </si>
  <si>
    <t>異動（常勤→常勤的非常勤）</t>
    <rPh sb="0" eb="2">
      <t>イドウ</t>
    </rPh>
    <rPh sb="3" eb="5">
      <t>ジョウキン</t>
    </rPh>
    <rPh sb="6" eb="9">
      <t>ジョウキンテキ</t>
    </rPh>
    <rPh sb="9" eb="10">
      <t>ヒ</t>
    </rPh>
    <rPh sb="10" eb="12">
      <t>ジョウキン</t>
    </rPh>
    <phoneticPr fontId="30"/>
  </si>
  <si>
    <t>異動（常勤的非常勤→常勤）</t>
    <rPh sb="0" eb="2">
      <t>イドウ</t>
    </rPh>
    <rPh sb="3" eb="6">
      <t>ジョウキンテキ</t>
    </rPh>
    <rPh sb="6" eb="9">
      <t>ヒジョウキン</t>
    </rPh>
    <rPh sb="10" eb="12">
      <t>ジョウキン</t>
    </rPh>
    <phoneticPr fontId="30"/>
  </si>
  <si>
    <t>その他 （　　　）</t>
    <rPh sb="2" eb="3">
      <t>ホカ</t>
    </rPh>
    <phoneticPr fontId="30"/>
  </si>
  <si>
    <t>契約の状況</t>
    <rPh sb="0" eb="2">
      <t>ケイヤク</t>
    </rPh>
    <rPh sb="3" eb="5">
      <t>ジョウキョウ</t>
    </rPh>
    <phoneticPr fontId="4"/>
  </si>
  <si>
    <t>指導　相模</t>
    <phoneticPr fontId="4"/>
  </si>
  <si>
    <t>定めあり</t>
  </si>
  <si>
    <t>常勤的非常勤職員</t>
  </si>
  <si>
    <t>若者　相模</t>
    <rPh sb="0" eb="2">
      <t>ワカモノ</t>
    </rPh>
    <rPh sb="3" eb="5">
      <t>サガミ</t>
    </rPh>
    <phoneticPr fontId="4"/>
  </si>
  <si>
    <t>非常勤職員</t>
  </si>
  <si>
    <t>政策　相模</t>
    <rPh sb="0" eb="2">
      <t>セイサク</t>
    </rPh>
    <rPh sb="3" eb="5">
      <t>サガミ</t>
    </rPh>
    <phoneticPr fontId="4"/>
  </si>
  <si>
    <t>いないを選択した場合でも、実費徴収を行っている場合は、以下に記載ください。</t>
    <rPh sb="4" eb="6">
      <t>センタク</t>
    </rPh>
    <rPh sb="8" eb="10">
      <t>バアイ</t>
    </rPh>
    <rPh sb="13" eb="15">
      <t>ジッピ</t>
    </rPh>
    <rPh sb="15" eb="17">
      <t>チョウシュウ</t>
    </rPh>
    <rPh sb="18" eb="19">
      <t>オコナ</t>
    </rPh>
    <rPh sb="23" eb="25">
      <t>バアイ</t>
    </rPh>
    <rPh sb="27" eb="29">
      <t>イカ</t>
    </rPh>
    <rPh sb="30" eb="32">
      <t>キサイ</t>
    </rPh>
    <phoneticPr fontId="4"/>
  </si>
  <si>
    <t>事由
（育休、退職等）</t>
    <phoneticPr fontId="4"/>
  </si>
  <si>
    <t>施設長</t>
    <rPh sb="0" eb="2">
      <t>シセツ</t>
    </rPh>
    <rPh sb="2" eb="3">
      <t>チョウ</t>
    </rPh>
    <phoneticPr fontId="10"/>
  </si>
  <si>
    <t>主任保育士</t>
    <rPh sb="0" eb="2">
      <t>シュニン</t>
    </rPh>
    <rPh sb="2" eb="5">
      <t>ホイクシ</t>
    </rPh>
    <phoneticPr fontId="10"/>
  </si>
  <si>
    <t>有資格保育士</t>
    <rPh sb="0" eb="3">
      <t>ユウシカク</t>
    </rPh>
    <rPh sb="3" eb="5">
      <t>ホイク</t>
    </rPh>
    <rPh sb="5" eb="6">
      <t>シ</t>
    </rPh>
    <phoneticPr fontId="10"/>
  </si>
  <si>
    <t>調理員</t>
    <rPh sb="0" eb="3">
      <t>チョウリイン</t>
    </rPh>
    <phoneticPr fontId="34"/>
  </si>
  <si>
    <t>調理師</t>
    <rPh sb="0" eb="3">
      <t>チョウリシ</t>
    </rPh>
    <phoneticPr fontId="4"/>
  </si>
  <si>
    <t>事務長</t>
    <rPh sb="0" eb="3">
      <t>ジムチョウ</t>
    </rPh>
    <phoneticPr fontId="34"/>
  </si>
  <si>
    <t>セラピスト</t>
  </si>
  <si>
    <t>神奈川県第00000号</t>
  </si>
  <si>
    <t>常勤換算</t>
    <rPh sb="0" eb="2">
      <t>ジョウキン</t>
    </rPh>
    <rPh sb="2" eb="4">
      <t>カンサン</t>
    </rPh>
    <phoneticPr fontId="4"/>
  </si>
  <si>
    <t>施設長</t>
    <rPh sb="0" eb="2">
      <t>シセツ</t>
    </rPh>
    <rPh sb="2" eb="3">
      <t>チョウ</t>
    </rPh>
    <phoneticPr fontId="9"/>
  </si>
  <si>
    <t>副園長</t>
    <rPh sb="0" eb="1">
      <t>フク</t>
    </rPh>
    <rPh sb="1" eb="3">
      <t>エンチョウ</t>
    </rPh>
    <phoneticPr fontId="30"/>
  </si>
  <si>
    <t>神奈川県第00000号</t>
    <rPh sb="0" eb="4">
      <t>カナガワケン</t>
    </rPh>
    <phoneticPr fontId="4"/>
  </si>
  <si>
    <t>事務長</t>
    <rPh sb="0" eb="3">
      <t>ジムチョウ</t>
    </rPh>
    <phoneticPr fontId="30"/>
  </si>
  <si>
    <t>保育従事者
（研修修了者）</t>
    <rPh sb="0" eb="2">
      <t>ホイク</t>
    </rPh>
    <rPh sb="2" eb="5">
      <t>ジュウジシャ</t>
    </rPh>
    <rPh sb="7" eb="9">
      <t>ケンシュウ</t>
    </rPh>
    <rPh sb="9" eb="12">
      <t>シュウリョウシャ</t>
    </rPh>
    <phoneticPr fontId="9"/>
  </si>
  <si>
    <t>管理者</t>
    <rPh sb="0" eb="3">
      <t>カンリシャ</t>
    </rPh>
    <phoneticPr fontId="30"/>
  </si>
  <si>
    <t>主任保育士</t>
    <rPh sb="0" eb="2">
      <t>シュニン</t>
    </rPh>
    <rPh sb="2" eb="5">
      <t>ホイクシ</t>
    </rPh>
    <phoneticPr fontId="9"/>
  </si>
  <si>
    <t>有資格保育士</t>
    <rPh sb="0" eb="3">
      <t>ユウシカク</t>
    </rPh>
    <rPh sb="3" eb="5">
      <t>ホイク</t>
    </rPh>
    <rPh sb="5" eb="6">
      <t>シ</t>
    </rPh>
    <phoneticPr fontId="9"/>
  </si>
  <si>
    <t>看護師</t>
    <rPh sb="0" eb="3">
      <t>カンゴシ</t>
    </rPh>
    <phoneticPr fontId="9"/>
  </si>
  <si>
    <t>保健師</t>
    <rPh sb="0" eb="3">
      <t>ホケンシ</t>
    </rPh>
    <phoneticPr fontId="9"/>
  </si>
  <si>
    <t>栄養士</t>
    <rPh sb="0" eb="3">
      <t>エイヨウシ</t>
    </rPh>
    <phoneticPr fontId="9"/>
  </si>
  <si>
    <t>調理員</t>
    <rPh sb="0" eb="3">
      <t>チョウリイン</t>
    </rPh>
    <phoneticPr fontId="30"/>
  </si>
  <si>
    <t>社会福祉士</t>
    <rPh sb="0" eb="2">
      <t>シャカイ</t>
    </rPh>
    <rPh sb="2" eb="4">
      <t>フクシ</t>
    </rPh>
    <rPh sb="4" eb="5">
      <t>シ</t>
    </rPh>
    <phoneticPr fontId="9"/>
  </si>
  <si>
    <t>社会福祉主事</t>
    <rPh sb="0" eb="2">
      <t>シャカイ</t>
    </rPh>
    <rPh sb="2" eb="4">
      <t>フクシ</t>
    </rPh>
    <rPh sb="4" eb="6">
      <t>シュジ</t>
    </rPh>
    <phoneticPr fontId="30"/>
  </si>
  <si>
    <t>臨床心理士</t>
    <rPh sb="0" eb="2">
      <t>リンショウ</t>
    </rPh>
    <rPh sb="2" eb="4">
      <t>シンリ</t>
    </rPh>
    <rPh sb="4" eb="5">
      <t>シ</t>
    </rPh>
    <phoneticPr fontId="30"/>
  </si>
  <si>
    <t>保育補助</t>
    <rPh sb="0" eb="2">
      <t>ホイク</t>
    </rPh>
    <rPh sb="2" eb="4">
      <t>ホジョ</t>
    </rPh>
    <phoneticPr fontId="30"/>
  </si>
  <si>
    <t>総務職</t>
    <rPh sb="0" eb="2">
      <t>ソウム</t>
    </rPh>
    <rPh sb="2" eb="3">
      <t>ショク</t>
    </rPh>
    <phoneticPr fontId="30"/>
  </si>
  <si>
    <t>事務員</t>
    <rPh sb="0" eb="3">
      <t>ジムイン</t>
    </rPh>
    <phoneticPr fontId="30"/>
  </si>
  <si>
    <t>通常勤務した保育従事者の数</t>
    <rPh sb="0" eb="2">
      <t>ツウジョウ</t>
    </rPh>
    <rPh sb="2" eb="4">
      <t>キンム</t>
    </rPh>
    <rPh sb="6" eb="8">
      <t>ホイク</t>
    </rPh>
    <rPh sb="8" eb="11">
      <t>ジュウジシャ</t>
    </rPh>
    <rPh sb="12" eb="13">
      <t>カズ</t>
    </rPh>
    <phoneticPr fontId="4"/>
  </si>
  <si>
    <t>※保育従事者：主任保育士、有資格保育士、
　保育従事者（研修修了者）（B型の場合）</t>
    <rPh sb="3" eb="5">
      <t>ジュウジ</t>
    </rPh>
    <rPh sb="5" eb="6">
      <t>シャ</t>
    </rPh>
    <rPh sb="36" eb="37">
      <t>ガタ</t>
    </rPh>
    <rPh sb="38" eb="40">
      <t>バアイ</t>
    </rPh>
    <phoneticPr fontId="4"/>
  </si>
  <si>
    <t>うち有資格者保育士数</t>
    <rPh sb="2" eb="6">
      <t>ユウシカクシャ</t>
    </rPh>
    <rPh sb="6" eb="9">
      <t>ホイクシ</t>
    </rPh>
    <rPh sb="9" eb="10">
      <t>カズ</t>
    </rPh>
    <phoneticPr fontId="4"/>
  </si>
  <si>
    <t>うち有資格者保育士数</t>
    <rPh sb="2" eb="6">
      <t>ユウシカクシャ</t>
    </rPh>
    <rPh sb="6" eb="9">
      <t>ホイクシ</t>
    </rPh>
    <rPh sb="9" eb="10">
      <t>スウ</t>
    </rPh>
    <phoneticPr fontId="4"/>
  </si>
  <si>
    <t>配置基準上保育士・保育従事者数</t>
    <phoneticPr fontId="4"/>
  </si>
  <si>
    <t>小規模型事業所内保育事業</t>
    <phoneticPr fontId="4"/>
  </si>
  <si>
    <t>保育所型事業所内保育事業</t>
    <phoneticPr fontId="4"/>
  </si>
  <si>
    <t>職員点検欄</t>
    <phoneticPr fontId="4"/>
  </si>
  <si>
    <t>※記入は不要です。</t>
    <rPh sb="1" eb="3">
      <t>キニュウ</t>
    </rPh>
    <rPh sb="4" eb="6">
      <t>フヨウ</t>
    </rPh>
    <phoneticPr fontId="4"/>
  </si>
  <si>
    <t>常勤換算値</t>
    <rPh sb="0" eb="2">
      <t>ジョウキン</t>
    </rPh>
    <rPh sb="2" eb="4">
      <t>カンサン</t>
    </rPh>
    <rPh sb="4" eb="5">
      <t>チ</t>
    </rPh>
    <phoneticPr fontId="4"/>
  </si>
  <si>
    <t>合計</t>
    <rPh sb="0" eb="2">
      <t>ゴウケイ</t>
    </rPh>
    <phoneticPr fontId="4"/>
  </si>
  <si>
    <t>入所者</t>
    <rPh sb="0" eb="3">
      <t>ニュウショシャ</t>
    </rPh>
    <phoneticPr fontId="4"/>
  </si>
  <si>
    <t>障</t>
    <rPh sb="0" eb="1">
      <t>ショウ</t>
    </rPh>
    <phoneticPr fontId="4"/>
  </si>
  <si>
    <t>保育標準時間加配</t>
    <rPh sb="0" eb="2">
      <t>ホイク</t>
    </rPh>
    <rPh sb="2" eb="4">
      <t>ヒョウジュン</t>
    </rPh>
    <rPh sb="4" eb="6">
      <t>ジカン</t>
    </rPh>
    <rPh sb="6" eb="8">
      <t>カハイ</t>
    </rPh>
    <phoneticPr fontId="4"/>
  </si>
  <si>
    <t>管理者未配置減算</t>
    <rPh sb="0" eb="3">
      <t>カンリシャ</t>
    </rPh>
    <rPh sb="3" eb="4">
      <t>ミ</t>
    </rPh>
    <rPh sb="4" eb="6">
      <t>ハイチ</t>
    </rPh>
    <rPh sb="6" eb="8">
      <t>ゲンサン</t>
    </rPh>
    <phoneticPr fontId="4"/>
  </si>
  <si>
    <t>必要配置人数</t>
    <rPh sb="0" eb="2">
      <t>ヒツヨウ</t>
    </rPh>
    <rPh sb="2" eb="4">
      <t>ハイチ</t>
    </rPh>
    <rPh sb="4" eb="6">
      <t>ニンズウ</t>
    </rPh>
    <phoneticPr fontId="4"/>
  </si>
  <si>
    <t>常勤有資格者保育士</t>
    <rPh sb="0" eb="2">
      <t>ジョウキン</t>
    </rPh>
    <rPh sb="2" eb="6">
      <t>ユウシカクシャ</t>
    </rPh>
    <rPh sb="6" eb="9">
      <t>ホイクシ</t>
    </rPh>
    <phoneticPr fontId="4"/>
  </si>
  <si>
    <t>常勤換算有資格者保育士</t>
    <rPh sb="0" eb="2">
      <t>ジョウキン</t>
    </rPh>
    <rPh sb="2" eb="4">
      <t>カンサン</t>
    </rPh>
    <rPh sb="4" eb="8">
      <t>ユウシカクシャ</t>
    </rPh>
    <rPh sb="8" eb="11">
      <t>ホイクシ</t>
    </rPh>
    <phoneticPr fontId="4"/>
  </si>
  <si>
    <t>年齢別配置基準</t>
    <phoneticPr fontId="4"/>
  </si>
  <si>
    <t>保育標準時間加配</t>
    <phoneticPr fontId="4"/>
  </si>
  <si>
    <t>勤務保育従事者数</t>
    <rPh sb="0" eb="2">
      <t>キンム</t>
    </rPh>
    <rPh sb="2" eb="4">
      <t>ホイク</t>
    </rPh>
    <rPh sb="4" eb="7">
      <t>ジュウジシャ</t>
    </rPh>
    <rPh sb="7" eb="8">
      <t>スウ</t>
    </rPh>
    <phoneticPr fontId="4"/>
  </si>
  <si>
    <t>必要保育従事者数</t>
    <rPh sb="0" eb="2">
      <t>ヒツヨウ</t>
    </rPh>
    <rPh sb="2" eb="4">
      <t>ホイク</t>
    </rPh>
    <rPh sb="4" eb="7">
      <t>ジュウジシャ</t>
    </rPh>
    <rPh sb="7" eb="8">
      <t>スウ</t>
    </rPh>
    <phoneticPr fontId="4"/>
  </si>
  <si>
    <t>小規模A型</t>
    <rPh sb="0" eb="3">
      <t>ショウキボ</t>
    </rPh>
    <rPh sb="4" eb="5">
      <t>ガタ</t>
    </rPh>
    <phoneticPr fontId="4"/>
  </si>
  <si>
    <t>小規模B型</t>
    <rPh sb="0" eb="3">
      <t>ショウキボ</t>
    </rPh>
    <rPh sb="4" eb="5">
      <t>ガタ</t>
    </rPh>
    <phoneticPr fontId="4"/>
  </si>
  <si>
    <t>休憩保育士加配</t>
    <rPh sb="0" eb="2">
      <t>キュウケイ</t>
    </rPh>
    <rPh sb="2" eb="5">
      <t>ホイクシ</t>
    </rPh>
    <rPh sb="5" eb="7">
      <t>カハイ</t>
    </rPh>
    <phoneticPr fontId="4"/>
  </si>
  <si>
    <t>うち有資格保育士数</t>
    <phoneticPr fontId="4"/>
  </si>
  <si>
    <t>配置基準上保育従事者数</t>
    <phoneticPr fontId="4"/>
  </si>
  <si>
    <t>必要な有資格保育士数</t>
    <phoneticPr fontId="4"/>
  </si>
  <si>
    <t>保育所型</t>
    <rPh sb="0" eb="2">
      <t>ホイク</t>
    </rPh>
    <rPh sb="2" eb="3">
      <t>ジョ</t>
    </rPh>
    <rPh sb="3" eb="4">
      <t>ガタ</t>
    </rPh>
    <phoneticPr fontId="4"/>
  </si>
  <si>
    <t>年齢別配置基準</t>
    <rPh sb="0" eb="7">
      <t>ネンレイベツハイチキジュン</t>
    </rPh>
    <phoneticPr fontId="4"/>
  </si>
  <si>
    <t>障害児保育加算あり</t>
    <phoneticPr fontId="4"/>
  </si>
  <si>
    <t>障害児保育加算なし</t>
    <phoneticPr fontId="4"/>
  </si>
  <si>
    <t>必要有資格保育士数1/2</t>
    <rPh sb="0" eb="2">
      <t>ヒツヨウ</t>
    </rPh>
    <rPh sb="2" eb="3">
      <t>ユウ</t>
    </rPh>
    <rPh sb="3" eb="5">
      <t>シカク</t>
    </rPh>
    <rPh sb="5" eb="8">
      <t>ホイクシ</t>
    </rPh>
    <rPh sb="8" eb="9">
      <t>スウ</t>
    </rPh>
    <phoneticPr fontId="4"/>
  </si>
  <si>
    <t>必要有資格保育士数3/4</t>
    <rPh sb="0" eb="2">
      <t>ヒツヨウ</t>
    </rPh>
    <rPh sb="2" eb="3">
      <t>ユウ</t>
    </rPh>
    <rPh sb="3" eb="5">
      <t>シカク</t>
    </rPh>
    <rPh sb="5" eb="8">
      <t>ホイクシ</t>
    </rPh>
    <rPh sb="8" eb="9">
      <t>スウ</t>
    </rPh>
    <phoneticPr fontId="4"/>
  </si>
  <si>
    <t>※保育従事者数、保育士数ともに常勤的非常勤、派遣職員、非常勤は常勤換算した人数</t>
    <phoneticPr fontId="4"/>
  </si>
  <si>
    <t>(8)</t>
    <phoneticPr fontId="4"/>
  </si>
  <si>
    <t>消防設備点検記録</t>
    <rPh sb="0" eb="2">
      <t>ショウボウ</t>
    </rPh>
    <rPh sb="2" eb="4">
      <t>セツビ</t>
    </rPh>
    <rPh sb="4" eb="6">
      <t>テンケン</t>
    </rPh>
    <rPh sb="6" eb="8">
      <t>キロク</t>
    </rPh>
    <phoneticPr fontId="4"/>
  </si>
  <si>
    <t>　特定地域型保育の提供により賠償すべき事故が発生した場合は、損害賠償を速やかに行うこと。</t>
    <phoneticPr fontId="4"/>
  </si>
  <si>
    <t>　利用者処遇に不適切な事項がないこと。</t>
    <phoneticPr fontId="4"/>
  </si>
  <si>
    <t>ⅳ 嘱託医・嘱託歯科医</t>
    <phoneticPr fontId="4"/>
  </si>
  <si>
    <t>　地域型保育給付費の額に係る通知</t>
    <rPh sb="1" eb="4">
      <t>チイキガタ</t>
    </rPh>
    <rPh sb="4" eb="6">
      <t>ホイク</t>
    </rPh>
    <phoneticPr fontId="4"/>
  </si>
  <si>
    <t xml:space="preserve">　子ども・子育て支援法第19条第3号に掲げる小学校就学前子どもに係る利用定員(事業所内保育事業を行う事業所にあっては、家庭的保育事業等の設備及び運営に関する基準第42条の規定を踏まえ、その雇用する労働者の監護する小学校就学前子どもを保育するため当該事業所内保育事業を自ら施設を設置して行う事業主に係る当該小学校就学前子ども(当該事業所内保育事業が、事業主団体に係るものにあっては事業主団体の構成員である事業主の雇用する労働者の監護する小学校就学前子どもとし、共済組合等に係るものにあっては共済組合等の構成員の監護する小学校就学前子どもとする。)及びその他の小学校就学前子どもごとに定める法第19条第3号に掲げる小学校就学前子どもに係る利用定員とする。)を、満1歳に満たない小学校就学前子どもと満1歳以上の小学校就学前子どもに区分して定めていること。
</t>
    <phoneticPr fontId="4"/>
  </si>
  <si>
    <t>　他の社会福祉施設等を併せて設置するときは、必要に応じ当該事業所の職員の一部を併せて設置する他の社会福祉施設等の職員に兼ねることができるが、その行う保育に支障がないこと。</t>
    <phoneticPr fontId="4"/>
  </si>
  <si>
    <t>　設備及び運営基準への適合状況
※　他の社会福祉施設等を併せて設置するときは、必要に応じ当該小規模保育事業所等の設備の一部を併せて設置する他の社会福祉施設等の設備に兼ねることができる。</t>
    <phoneticPr fontId="4"/>
  </si>
  <si>
    <t>【小規模型事業所内保育事業】
1　保育従事者は保育士(国家戦略特別区域限定保育士を含む。)又は市長が行う研修(市長が指定する都道府県知事その他の機関が行う研修を含む。)を修了した者であること。
2　保育従事者の数は次の(1)～(4)に定める数の合計数に1を加えた数以上とし、そのうち半数以上は保育士を配置していること。
(1)乳児　おおむね3人につき1人
(2)満1歳以上満3歳に満たない幼児　おおむね6人につき1人
(3)満3歳以上満4歳に満たない児童　おおむね20人につき1人
(4)満4歳以上の児童　おおむね30人につき1人
※　(3)(4)については、児童福祉法第6条の3第12項第2号の規定に基づき受け入れる場合に限る。
※　当該小規模型事業所内保育事業所に勤務する保健師、看護師又は准看護師を、1人に限り、保育士とみなすことができる。</t>
    <phoneticPr fontId="4"/>
  </si>
  <si>
    <t xml:space="preserve">【保育所型事業所内保育事業】
　保育士(国家戦略特別区域限定保育士を含む。)の数は次の(1)～(4)に定める数の合計数以上配置していること。ただし、保育所型事業所内保育事業所一につき2人を下回ることはできない。
(1)乳児　おおむね3人につき1人
(2)満1歳以上満3歳に満たない幼児　おおむね6人につき1人
(3)満3歳以上満4歳に満たない児童　おおむね20人につき1人
(4)満4歳以上の児童　おおむね30人につき1人
※　(3)(4)については、児童福祉法第6条の3第12項第2号の規定に基づき受け入れる場合に限る。
※　当該保育所型事業所内保育事業所に勤務する保健師、看護師又は准看護師を一人に限り、保育士とみなすことができる。
</t>
    <phoneticPr fontId="4"/>
  </si>
  <si>
    <t>　職員の確保・定着化について積極的に取り組んでいること。
ア　職員の計画的な採用に努めていること。
イ　労働条件の改善等に配慮し、定着促進及び離職
　　防止に努めていること。</t>
    <phoneticPr fontId="4"/>
  </si>
  <si>
    <t>14　会計の区分</t>
    <phoneticPr fontId="4"/>
  </si>
  <si>
    <t>15　利用者負担額等の受領</t>
    <phoneticPr fontId="4"/>
  </si>
  <si>
    <t xml:space="preserve">17　公定価格
Ⅰ 基本部分
</t>
    <phoneticPr fontId="4"/>
  </si>
  <si>
    <t>18　その他</t>
    <phoneticPr fontId="4"/>
  </si>
  <si>
    <t>　管理運営及び会計について、不適切な事項がないこと。</t>
    <phoneticPr fontId="4"/>
  </si>
  <si>
    <t>管理運営
・
会計</t>
    <rPh sb="0" eb="2">
      <t>カンリ</t>
    </rPh>
    <rPh sb="2" eb="4">
      <t>ウンエイ</t>
    </rPh>
    <rPh sb="7" eb="9">
      <t>カイケイ</t>
    </rPh>
    <phoneticPr fontId="4"/>
  </si>
  <si>
    <r>
      <t>・保育士の勤務状況</t>
    </r>
    <r>
      <rPr>
        <sz val="10.5"/>
        <color rgb="FFFF0000"/>
        <rFont val="ＭＳ 明朝"/>
        <family val="1"/>
        <charset val="128"/>
      </rPr>
      <t>（予定及び実績）</t>
    </r>
    <r>
      <rPr>
        <sz val="10.5"/>
        <rFont val="ＭＳ 明朝"/>
        <family val="1"/>
        <charset val="128"/>
      </rPr>
      <t xml:space="preserve">がわかるもの(勤務シフト表等)　指導監査実施月の前々月の月分
</t>
    </r>
    <r>
      <rPr>
        <sz val="10.5"/>
        <color rgb="FFFF0000"/>
        <rFont val="ＭＳ 明朝"/>
        <family val="1"/>
        <charset val="128"/>
      </rPr>
      <t>（注）記号等で勤務時間を表している場合は、その説明資料も併せて提出してください。</t>
    </r>
    <phoneticPr fontId="4"/>
  </si>
  <si>
    <r>
      <t>・調理員の勤務状況</t>
    </r>
    <r>
      <rPr>
        <sz val="10.5"/>
        <color rgb="FFFF0000"/>
        <rFont val="ＭＳ 明朝"/>
        <family val="1"/>
        <charset val="128"/>
      </rPr>
      <t>（予定及び実績）</t>
    </r>
    <r>
      <rPr>
        <sz val="10.5"/>
        <rFont val="ＭＳ 明朝"/>
        <family val="1"/>
        <charset val="128"/>
      </rPr>
      <t xml:space="preserve">がわかるもの(勤務シフト表等)　指導監査実施月の前々月の月分＊直営のみ
</t>
    </r>
    <r>
      <rPr>
        <sz val="10.5"/>
        <color rgb="FFFF0000"/>
        <rFont val="ＭＳ 明朝"/>
        <family val="1"/>
        <charset val="128"/>
      </rPr>
      <t>（注）記号等で勤務時間を表している場合は、その説明資料も併せて提出してください。</t>
    </r>
    <phoneticPr fontId="4"/>
  </si>
  <si>
    <t>点検資料</t>
    <phoneticPr fontId="4"/>
  </si>
  <si>
    <t>職員点検資料１（給料表を適用する職員の職員勤務状況）
職員点検資料２（給料表を適用しない職員の職員勤務状況）
利用乳幼児登降時間調べ
勤務時間等調べ</t>
    <phoneticPr fontId="4"/>
  </si>
  <si>
    <t>※指導監査実施月の前々月の勤務シフト表等（予定及び実績がわかるもの）を提出してください。記号等で勤務時間を表している場合は、その説明も併せて提出してください。</t>
    <phoneticPr fontId="4"/>
  </si>
  <si>
    <t>◆備えている救急用の薬品、材料等をご記入ください。</t>
    <rPh sb="1" eb="2">
      <t>ソナ</t>
    </rPh>
    <rPh sb="6" eb="9">
      <t>キュウキュウヨウ</t>
    </rPh>
    <rPh sb="10" eb="12">
      <t>ヤクヒン</t>
    </rPh>
    <rPh sb="13" eb="15">
      <t>ザイリョウ</t>
    </rPh>
    <rPh sb="15" eb="16">
      <t>ナド</t>
    </rPh>
    <rPh sb="18" eb="20">
      <t>キニュウ</t>
    </rPh>
    <phoneticPr fontId="4"/>
  </si>
  <si>
    <t>　みなし保育士（看護師等）の有無</t>
    <rPh sb="4" eb="7">
      <t>ホイクシ</t>
    </rPh>
    <rPh sb="8" eb="11">
      <t>カンゴシ</t>
    </rPh>
    <rPh sb="11" eb="12">
      <t>トウ</t>
    </rPh>
    <rPh sb="14" eb="16">
      <t>ウム</t>
    </rPh>
    <phoneticPr fontId="4"/>
  </si>
  <si>
    <t>みなし保育士（看護師等）</t>
    <rPh sb="3" eb="6">
      <t>ホイクシ</t>
    </rPh>
    <rPh sb="7" eb="11">
      <t>カンゴシナド</t>
    </rPh>
    <phoneticPr fontId="4"/>
  </si>
  <si>
    <t>研修修了者
(経過措置該当者含む)</t>
    <phoneticPr fontId="4"/>
  </si>
  <si>
    <t>※指導監査実施月の前々月の調理員の勤務シフト表等（予定及び実績がわかるもの）を提出してください。記号等で勤務時間を表している場合は、その説明も併せて提出してください。</t>
    <phoneticPr fontId="4"/>
  </si>
  <si>
    <t>(7)</t>
    <phoneticPr fontId="4"/>
  </si>
  <si>
    <t>(9)</t>
    <phoneticPr fontId="4"/>
  </si>
  <si>
    <t>賃金台帳</t>
    <rPh sb="0" eb="2">
      <t>チンギン</t>
    </rPh>
    <rPh sb="2" eb="4">
      <t>ダイチョウ</t>
    </rPh>
    <phoneticPr fontId="4"/>
  </si>
  <si>
    <t xml:space="preserve">　特定地域型保育事業者は、当該特定地域型保育事業者を利用する小学校就学前子どもの意思及び人格を尊重して、常に当該子どもの立場に立って特定地域型保育を提供するように努めていること。
</t>
    <phoneticPr fontId="4"/>
  </si>
  <si>
    <t xml:space="preserve">　特定地域型保育事業者は、地域及び家庭との結び付きを重視した運営を行い、県、市、小学校、他の特定教育・保育施設及び特定地域型保育事業者(以下「特定教育・保育施設等」という。)、地域子ども・子育て支援事業を行う者、他の児童福祉施設その他の学校又は保健医療サービス若しくは福祉サービスを提供する者との密接な連携に努めていること。
</t>
    <phoneticPr fontId="4"/>
  </si>
  <si>
    <t xml:space="preserve">　当該特定地域型保育事業者を利用する小学校就学前子どもの人権の擁護、虐待の防止等のため、責任者を設置する等必要な体制の整備を行うとともに、その従業者に対し、研修を実施する等の措置を講ずるよう努めていること。
</t>
    <phoneticPr fontId="4"/>
  </si>
  <si>
    <t xml:space="preserve">　児童福祉施設基準省令第35条の規定に基づき保育所における保育の内容について内閣総理大臣が定める指針に準じ、それぞれの事業の特性に留意して、小学校就学前子どもの心身の状況等に応じて、特定地域型保育の提供を適切に行っていること。
</t>
    <phoneticPr fontId="4"/>
  </si>
  <si>
    <t>　特定地域型保育の取扱方針</t>
    <phoneticPr fontId="4"/>
  </si>
  <si>
    <t>　安全計画の策定等</t>
    <rPh sb="1" eb="3">
      <t>アンゼン</t>
    </rPh>
    <rPh sb="3" eb="5">
      <t>ケイカク</t>
    </rPh>
    <rPh sb="6" eb="8">
      <t>サクテイ</t>
    </rPh>
    <rPh sb="8" eb="9">
      <t>トウ</t>
    </rPh>
    <phoneticPr fontId="4"/>
  </si>
  <si>
    <t>(1)利用乳幼児の安全の確保を図るため、家庭的保育事業所等ごとに、当該家庭的保育事業所等の設備の安全点検、職員、利用乳幼児等に対する事業所外での活動、取組等を含めた家庭的保育事業所等での生活その他の日常生活における安全に関する指導、職員の研修及び訓練その他家庭的保育事業所等における安全に関する事項についての計画(以下「安全計画」という。)を策定し、当該安全計画に従い必要な措置を講じていること。</t>
    <phoneticPr fontId="4"/>
  </si>
  <si>
    <t>安全計画の策定状況</t>
    <rPh sb="0" eb="2">
      <t>アンゼン</t>
    </rPh>
    <rPh sb="2" eb="4">
      <t>ケイカク</t>
    </rPh>
    <rPh sb="5" eb="7">
      <t>サクテイ</t>
    </rPh>
    <rPh sb="7" eb="9">
      <t>ジョウキョウ</t>
    </rPh>
    <phoneticPr fontId="4"/>
  </si>
  <si>
    <t>している　・　していない</t>
  </si>
  <si>
    <t>安全計画に含む内容</t>
    <rPh sb="0" eb="2">
      <t>アンゼン</t>
    </rPh>
    <rPh sb="2" eb="4">
      <t>ケイカク</t>
    </rPh>
    <rPh sb="5" eb="6">
      <t>フク</t>
    </rPh>
    <rPh sb="7" eb="9">
      <t>ナイヨウ</t>
    </rPh>
    <phoneticPr fontId="4"/>
  </si>
  <si>
    <t>施設の安全点検</t>
    <rPh sb="0" eb="2">
      <t>シセツ</t>
    </rPh>
    <rPh sb="3" eb="5">
      <t>アンゼン</t>
    </rPh>
    <rPh sb="5" eb="7">
      <t>テンケン</t>
    </rPh>
    <phoneticPr fontId="4"/>
  </si>
  <si>
    <t>職員・児童への安全に関する指導</t>
    <rPh sb="0" eb="2">
      <t>ショクイン</t>
    </rPh>
    <rPh sb="3" eb="5">
      <t>ジドウ</t>
    </rPh>
    <rPh sb="7" eb="9">
      <t>アンゼン</t>
    </rPh>
    <rPh sb="10" eb="11">
      <t>カン</t>
    </rPh>
    <rPh sb="13" eb="15">
      <t>シドウ</t>
    </rPh>
    <phoneticPr fontId="4"/>
  </si>
  <si>
    <t>職員の研修及び訓練</t>
    <rPh sb="0" eb="2">
      <t>ショクイン</t>
    </rPh>
    <rPh sb="3" eb="5">
      <t>ケンシュウ</t>
    </rPh>
    <rPh sb="5" eb="6">
      <t>オヨ</t>
    </rPh>
    <rPh sb="7" eb="9">
      <t>クンレン</t>
    </rPh>
    <phoneticPr fontId="4"/>
  </si>
  <si>
    <t>(2)職員に対し、安全計画について周知するとともに、前項の研修及び訓練を定期的に実施していること。</t>
    <phoneticPr fontId="4"/>
  </si>
  <si>
    <t>職員に対する安全計画の周知</t>
    <rPh sb="0" eb="2">
      <t>ショクイン</t>
    </rPh>
    <rPh sb="3" eb="4">
      <t>タイ</t>
    </rPh>
    <rPh sb="6" eb="8">
      <t>アンゼン</t>
    </rPh>
    <rPh sb="8" eb="10">
      <t>ケイカク</t>
    </rPh>
    <rPh sb="11" eb="13">
      <t>シュウチ</t>
    </rPh>
    <phoneticPr fontId="4"/>
  </si>
  <si>
    <t>　周知の方法をご記入ください。</t>
    <rPh sb="1" eb="3">
      <t>シュウチ</t>
    </rPh>
    <rPh sb="4" eb="6">
      <t>ホウホウ</t>
    </rPh>
    <rPh sb="8" eb="10">
      <t>キニュウ</t>
    </rPh>
    <phoneticPr fontId="4"/>
  </si>
  <si>
    <t>職員に対する研修の定期的な実施</t>
    <rPh sb="0" eb="2">
      <t>ショクイン</t>
    </rPh>
    <rPh sb="3" eb="4">
      <t>タイ</t>
    </rPh>
    <rPh sb="6" eb="8">
      <t>ケンシュウ</t>
    </rPh>
    <rPh sb="9" eb="12">
      <t>テイキテキ</t>
    </rPh>
    <rPh sb="13" eb="15">
      <t>ジッシ</t>
    </rPh>
    <phoneticPr fontId="4"/>
  </si>
  <si>
    <t>　研修の内容、時期等をご記入ください。</t>
    <rPh sb="1" eb="3">
      <t>ケンシュウ</t>
    </rPh>
    <rPh sb="4" eb="6">
      <t>ナイヨウ</t>
    </rPh>
    <rPh sb="7" eb="9">
      <t>ジキ</t>
    </rPh>
    <rPh sb="9" eb="10">
      <t>トウ</t>
    </rPh>
    <rPh sb="12" eb="14">
      <t>キニュウ</t>
    </rPh>
    <phoneticPr fontId="4"/>
  </si>
  <si>
    <t>職員に対する訓練の定期的な実施</t>
    <rPh sb="0" eb="2">
      <t>ショクイン</t>
    </rPh>
    <rPh sb="3" eb="4">
      <t>タイ</t>
    </rPh>
    <rPh sb="6" eb="8">
      <t>クンレン</t>
    </rPh>
    <rPh sb="9" eb="12">
      <t>テイキテキ</t>
    </rPh>
    <rPh sb="13" eb="15">
      <t>ジッシ</t>
    </rPh>
    <phoneticPr fontId="4"/>
  </si>
  <si>
    <t>　訓練の内容、時期等をご記入ください。</t>
    <rPh sb="1" eb="3">
      <t>クンレン</t>
    </rPh>
    <rPh sb="4" eb="6">
      <t>ナイヨウ</t>
    </rPh>
    <rPh sb="7" eb="9">
      <t>ジキ</t>
    </rPh>
    <rPh sb="9" eb="10">
      <t>トウ</t>
    </rPh>
    <rPh sb="12" eb="14">
      <t>キニュウ</t>
    </rPh>
    <phoneticPr fontId="4"/>
  </si>
  <si>
    <t>(3)利用乳幼児の安全の確保に関して保護者との連携が図られるよう、保護者に対し、安全計画に基づく取組の内容等について周知していること。</t>
    <phoneticPr fontId="4"/>
  </si>
  <si>
    <t>保護者に対する安全計画に基づく取組等の周知</t>
    <rPh sb="0" eb="3">
      <t>ホゴシャ</t>
    </rPh>
    <rPh sb="4" eb="5">
      <t>タイ</t>
    </rPh>
    <rPh sb="7" eb="9">
      <t>アンゼン</t>
    </rPh>
    <rPh sb="9" eb="11">
      <t>ケイカク</t>
    </rPh>
    <rPh sb="12" eb="13">
      <t>モト</t>
    </rPh>
    <rPh sb="15" eb="16">
      <t>ト</t>
    </rPh>
    <rPh sb="16" eb="17">
      <t>ク</t>
    </rPh>
    <rPh sb="17" eb="18">
      <t>トウ</t>
    </rPh>
    <rPh sb="19" eb="21">
      <t>シュウチ</t>
    </rPh>
    <phoneticPr fontId="4"/>
  </si>
  <si>
    <t xml:space="preserve">(4)定期的に安全計画の見直しを行い、必要に応じて安全計画の変更を行うこと。
</t>
    <phoneticPr fontId="4"/>
  </si>
  <si>
    <t>安全計画の見直し・必要に応じた変更</t>
    <rPh sb="0" eb="2">
      <t>アンゼン</t>
    </rPh>
    <rPh sb="2" eb="4">
      <t>ケイカク</t>
    </rPh>
    <rPh sb="5" eb="7">
      <t>ミナオ</t>
    </rPh>
    <rPh sb="9" eb="11">
      <t>ヒツヨウ</t>
    </rPh>
    <rPh sb="12" eb="13">
      <t>オウ</t>
    </rPh>
    <rPh sb="15" eb="17">
      <t>ヘンコウ</t>
    </rPh>
    <phoneticPr fontId="4"/>
  </si>
  <si>
    <t>いる　・　いない・　予定あり</t>
  </si>
  <si>
    <t>　自動車を運行する場合の所在の確認</t>
    <phoneticPr fontId="4"/>
  </si>
  <si>
    <t>通園や園外活動等で自動車を運行する際の児童の所在確認</t>
    <rPh sb="0" eb="2">
      <t>ツウエン</t>
    </rPh>
    <rPh sb="3" eb="5">
      <t>エンガイ</t>
    </rPh>
    <rPh sb="5" eb="7">
      <t>カツドウ</t>
    </rPh>
    <rPh sb="7" eb="8">
      <t>トウ</t>
    </rPh>
    <rPh sb="9" eb="12">
      <t>ジドウシャ</t>
    </rPh>
    <rPh sb="13" eb="15">
      <t>ウンコウ</t>
    </rPh>
    <rPh sb="17" eb="18">
      <t>サイ</t>
    </rPh>
    <rPh sb="19" eb="21">
      <t>ジドウ</t>
    </rPh>
    <rPh sb="22" eb="24">
      <t>ショザイ</t>
    </rPh>
    <rPh sb="24" eb="26">
      <t>カクニン</t>
    </rPh>
    <phoneticPr fontId="4"/>
  </si>
  <si>
    <t>・所在確認の方法</t>
    <rPh sb="1" eb="3">
      <t>ショザイ</t>
    </rPh>
    <rPh sb="3" eb="5">
      <t>カクニン</t>
    </rPh>
    <rPh sb="6" eb="8">
      <t>ホウホウ</t>
    </rPh>
    <phoneticPr fontId="4"/>
  </si>
  <si>
    <t>乗車時及び降車時の点呼</t>
    <rPh sb="2" eb="3">
      <t>ジ</t>
    </rPh>
    <rPh sb="7" eb="8">
      <t>ジ</t>
    </rPh>
    <phoneticPr fontId="4"/>
  </si>
  <si>
    <t>・記録の有無</t>
    <rPh sb="1" eb="3">
      <t>キロク</t>
    </rPh>
    <rPh sb="4" eb="6">
      <t>ウム</t>
    </rPh>
    <phoneticPr fontId="4"/>
  </si>
  <si>
    <t>通園用の自動車への見落とし防止装置(ブザー等)の設置</t>
    <rPh sb="0" eb="2">
      <t>ツウエン</t>
    </rPh>
    <rPh sb="2" eb="3">
      <t>ヨウ</t>
    </rPh>
    <rPh sb="4" eb="7">
      <t>ジドウシャ</t>
    </rPh>
    <rPh sb="9" eb="11">
      <t>ミオ</t>
    </rPh>
    <rPh sb="13" eb="15">
      <t>ボウシ</t>
    </rPh>
    <rPh sb="15" eb="17">
      <t>ソウチ</t>
    </rPh>
    <rPh sb="21" eb="22">
      <t>トウ</t>
    </rPh>
    <phoneticPr fontId="4"/>
  </si>
  <si>
    <t>している・していない・該当なし</t>
  </si>
  <si>
    <t>　※設置してない場合
　　代替措置としての降車時の園児の所在の確認方法</t>
    <rPh sb="2" eb="4">
      <t>セッチ</t>
    </rPh>
    <rPh sb="8" eb="10">
      <t>バアイ</t>
    </rPh>
    <rPh sb="13" eb="15">
      <t>ダイタイ</t>
    </rPh>
    <rPh sb="15" eb="17">
      <t>ソチ</t>
    </rPh>
    <rPh sb="21" eb="23">
      <t>コウシャ</t>
    </rPh>
    <rPh sb="23" eb="24">
      <t>ジ</t>
    </rPh>
    <rPh sb="25" eb="27">
      <t>エンジ</t>
    </rPh>
    <rPh sb="28" eb="30">
      <t>ショザイ</t>
    </rPh>
    <rPh sb="31" eb="33">
      <t>カクニン</t>
    </rPh>
    <rPh sb="33" eb="35">
      <t>ホウホウ</t>
    </rPh>
    <phoneticPr fontId="4"/>
  </si>
  <si>
    <t xml:space="preserve">(1)利用乳幼児の使用する設備、食器等又は飲用に供する水について、衛生的な管理に努め、又は衛生上必要な措置を講じていること。
(2)感染症又は食中毒が発生し、又はまん延しないように、職員に対し、感染症及び食中毒の予防及びまん延の防止のための研修並びに感染症の予防及びまん延の防止のための訓練を定期的に実施するよう努めていること。
</t>
    <phoneticPr fontId="2"/>
  </si>
  <si>
    <t>設備等の衛生管理</t>
    <rPh sb="0" eb="2">
      <t>セツビ</t>
    </rPh>
    <rPh sb="2" eb="3">
      <t>トウ</t>
    </rPh>
    <rPh sb="4" eb="6">
      <t>エイセイ</t>
    </rPh>
    <rPh sb="6" eb="8">
      <t>カンリ</t>
    </rPh>
    <phoneticPr fontId="4"/>
  </si>
  <si>
    <t>◆感染症等の発生の予防対策をご記入ください。</t>
    <rPh sb="1" eb="4">
      <t>カンセンショウ</t>
    </rPh>
    <rPh sb="4" eb="5">
      <t>トウ</t>
    </rPh>
    <rPh sb="6" eb="8">
      <t>ハッセイ</t>
    </rPh>
    <rPh sb="9" eb="11">
      <t>ヨボウ</t>
    </rPh>
    <rPh sb="11" eb="13">
      <t>タイサク</t>
    </rPh>
    <rPh sb="15" eb="17">
      <t>キニュウ</t>
    </rPh>
    <phoneticPr fontId="4"/>
  </si>
  <si>
    <t>　次の(1)、(2)又は(3)の場合は、社会福祉施設等主管部局に迅速に、感染症又は食中毒が疑われる者等の人数、症状、対応状況等を報告するとともに、併せて保健所に報告し、指示を求めるなどの措置を講ずること。</t>
    <phoneticPr fontId="4"/>
  </si>
  <si>
    <t>発生した感染症等</t>
    <rPh sb="0" eb="2">
      <t>ハッセイ</t>
    </rPh>
    <rPh sb="4" eb="7">
      <t>カンセンショウ</t>
    </rPh>
    <rPh sb="7" eb="8">
      <t>トウ</t>
    </rPh>
    <phoneticPr fontId="4"/>
  </si>
  <si>
    <t>報告</t>
    <rPh sb="0" eb="2">
      <t>ホウコク</t>
    </rPh>
    <phoneticPr fontId="4"/>
  </si>
  <si>
    <t>(1)同一の感染症若しくは食中毒による又はそれらによると疑われる死亡者又は重篤患者が1週間内に2名以上発生した場合</t>
    <phoneticPr fontId="4"/>
  </si>
  <si>
    <t>要・不要</t>
  </si>
  <si>
    <t>(2)同一の感染症若しくは食中毒の患者又はそれらが疑われる者が10名以上又は全利用者の半数以上発生した場合</t>
    <phoneticPr fontId="4"/>
  </si>
  <si>
    <t>(3)(1)及び(2)に該当しない場合であっても、通常の発生動向を上回る感染症等の発生が疑われ、特に施設長が報告を必要と認めた場合</t>
    <phoneticPr fontId="4"/>
  </si>
  <si>
    <t xml:space="preserve">　利用しようとする小学校就学前子どもに係る教育・保育給付認定保護者が、その希望を踏まえて適切に特定地域型保育事業所を選択することができるように、当該特定地域型保育事業所が提供する特定地域型保育の内容に関する情報の提供を行うよう努めていること。
</t>
    <phoneticPr fontId="4"/>
  </si>
  <si>
    <t>◆睡眠中の確認方法</t>
    <rPh sb="1" eb="3">
      <t>スイミン</t>
    </rPh>
    <rPh sb="3" eb="4">
      <t>チュウ</t>
    </rPh>
    <rPh sb="5" eb="7">
      <t>カクニン</t>
    </rPh>
    <rPh sb="7" eb="9">
      <t>ホウホウ</t>
    </rPh>
    <phoneticPr fontId="4"/>
  </si>
  <si>
    <t>◆睡眠チェックの記録方法</t>
    <rPh sb="1" eb="3">
      <t>スイミン</t>
    </rPh>
    <rPh sb="8" eb="10">
      <t>キロク</t>
    </rPh>
    <rPh sb="10" eb="12">
      <t>ホウホウ</t>
    </rPh>
    <phoneticPr fontId="4"/>
  </si>
  <si>
    <t>手で触れて確認</t>
    <rPh sb="0" eb="1">
      <t>テ</t>
    </rPh>
    <rPh sb="2" eb="3">
      <t>フ</t>
    </rPh>
    <rPh sb="5" eb="7">
      <t>カクニン</t>
    </rPh>
    <phoneticPr fontId="4"/>
  </si>
  <si>
    <t>紙に記録</t>
    <rPh sb="0" eb="1">
      <t>カミ</t>
    </rPh>
    <rPh sb="2" eb="4">
      <t>キロク</t>
    </rPh>
    <phoneticPr fontId="4"/>
  </si>
  <si>
    <t>アプリ・システム等</t>
    <rPh sb="8" eb="9">
      <t>トウ</t>
    </rPh>
    <phoneticPr fontId="4"/>
  </si>
  <si>
    <t>ベビーセンサー</t>
    <phoneticPr fontId="4"/>
  </si>
  <si>
    <t>※該当するもの全てを選択してください。</t>
    <rPh sb="1" eb="3">
      <t>ガイトウ</t>
    </rPh>
    <rPh sb="7" eb="8">
      <t>スベ</t>
    </rPh>
    <rPh sb="10" eb="12">
      <t>センタク</t>
    </rPh>
    <phoneticPr fontId="4"/>
  </si>
  <si>
    <t>非常勤職員・派遣職員　勤務状況等届</t>
    <phoneticPr fontId="4"/>
  </si>
  <si>
    <t xml:space="preserve">1　給料表を適用する職員の職員勤務状況
</t>
    <phoneticPr fontId="4"/>
  </si>
  <si>
    <t>№</t>
    <phoneticPr fontId="4"/>
  </si>
  <si>
    <t>当該施設における勤務開始年月日</t>
    <phoneticPr fontId="4"/>
  </si>
  <si>
    <t>相模　指導</t>
    <phoneticPr fontId="4"/>
  </si>
  <si>
    <t>相模　監査</t>
    <phoneticPr fontId="4"/>
  </si>
  <si>
    <t>神奈川県第00000号</t>
    <phoneticPr fontId="4"/>
  </si>
  <si>
    <t>相模　若者</t>
    <phoneticPr fontId="4"/>
  </si>
  <si>
    <t>R4.5.15～R6.3.31</t>
    <phoneticPr fontId="4"/>
  </si>
  <si>
    <t>相模　政策</t>
    <phoneticPr fontId="4"/>
  </si>
  <si>
    <t>1　給料表を適用する職員の職員勤務状況</t>
    <phoneticPr fontId="4"/>
  </si>
  <si>
    <t>2　給料表を適用しない職員の職員勤務状況</t>
    <phoneticPr fontId="4"/>
  </si>
  <si>
    <t>当該施設における勤務開始年月日</t>
    <phoneticPr fontId="4"/>
  </si>
  <si>
    <t>監査　相模</t>
    <phoneticPr fontId="4"/>
  </si>
  <si>
    <t>2　給料表を適用しない職員の職員勤務状況</t>
    <phoneticPr fontId="4"/>
  </si>
  <si>
    <t>№</t>
    <phoneticPr fontId="4"/>
  </si>
  <si>
    <t>当該施設における勤務開始年月日</t>
    <phoneticPr fontId="4"/>
  </si>
  <si>
    <t>事由
（育休、退職等）</t>
    <phoneticPr fontId="4"/>
  </si>
  <si>
    <t>※職員点検資料１,２のシートに職員情報を入力すると常勤職員数と常勤換算値が表示されます。</t>
    <phoneticPr fontId="4"/>
  </si>
  <si>
    <t xml:space="preserve">【小規模型事業所内保育事業】
　定員は、19人以下としていること。
　次の表の左欄に掲げる利用定員の区分に応じ、それぞれ同表の右欄に定める地域枠の定員の数以上の定員枠を設けていること。
【保育所型事業所内保育事業】
　定員は、20人以上としていること。
　次の表の左欄に掲げる利用定員の区分に応じ、それぞれ同表の右欄に定める地域枠の定員の数以上の定員枠を設けていること。
</t>
    <phoneticPr fontId="2"/>
  </si>
  <si>
    <t>運営規程の概要</t>
    <rPh sb="0" eb="2">
      <t>ウンエイ</t>
    </rPh>
    <rPh sb="2" eb="4">
      <t>キテイ</t>
    </rPh>
    <rPh sb="5" eb="7">
      <t>ガイヨウ</t>
    </rPh>
    <phoneticPr fontId="4"/>
  </si>
  <si>
    <t>◆有期雇用の期間終了、法人内の他施設への異動、
　派遣職員を除く退職者数をご記入ください。</t>
    <rPh sb="1" eb="3">
      <t>ユウキ</t>
    </rPh>
    <rPh sb="3" eb="5">
      <t>コヨウ</t>
    </rPh>
    <rPh sb="6" eb="8">
      <t>キカン</t>
    </rPh>
    <rPh sb="8" eb="10">
      <t>シュウリョウ</t>
    </rPh>
    <rPh sb="11" eb="13">
      <t>ホウジン</t>
    </rPh>
    <rPh sb="13" eb="14">
      <t>ナイ</t>
    </rPh>
    <rPh sb="15" eb="16">
      <t>タ</t>
    </rPh>
    <rPh sb="16" eb="18">
      <t>シセツ</t>
    </rPh>
    <rPh sb="20" eb="22">
      <t>イドウ</t>
    </rPh>
    <rPh sb="25" eb="27">
      <t>ハケン</t>
    </rPh>
    <rPh sb="27" eb="29">
      <t>ショクイン</t>
    </rPh>
    <rPh sb="30" eb="31">
      <t>ノゾ</t>
    </rPh>
    <rPh sb="32" eb="34">
      <t>タイショク</t>
    </rPh>
    <rPh sb="34" eb="35">
      <t>シャ</t>
    </rPh>
    <rPh sb="35" eb="36">
      <t>スウ</t>
    </rPh>
    <rPh sb="38" eb="40">
      <t>キニュウ</t>
    </rPh>
    <phoneticPr fontId="4"/>
  </si>
  <si>
    <t>昨年度退職者数</t>
    <rPh sb="0" eb="3">
      <t>サクネンド</t>
    </rPh>
    <rPh sb="3" eb="6">
      <t>タイショクシャ</t>
    </rPh>
    <rPh sb="6" eb="7">
      <t>スウ</t>
    </rPh>
    <phoneticPr fontId="4"/>
  </si>
  <si>
    <t>今年度退職者数</t>
    <rPh sb="0" eb="3">
      <t>コンネンド</t>
    </rPh>
    <rPh sb="3" eb="5">
      <t>タイショク</t>
    </rPh>
    <rPh sb="5" eb="6">
      <t>シャ</t>
    </rPh>
    <rPh sb="6" eb="7">
      <t>スウ</t>
    </rPh>
    <phoneticPr fontId="4"/>
  </si>
  <si>
    <t>　※　周知事項　※</t>
    <phoneticPr fontId="4"/>
  </si>
  <si>
    <t>　地域型保育給付費に係る支出について</t>
    <phoneticPr fontId="4"/>
  </si>
  <si>
    <t>-</t>
    <phoneticPr fontId="4"/>
  </si>
  <si>
    <t>相模原市指導監査基準事業所内保育事業編対応</t>
    <rPh sb="0" eb="4">
      <t>サガミハラシ</t>
    </rPh>
    <rPh sb="4" eb="6">
      <t>シドウ</t>
    </rPh>
    <rPh sb="6" eb="8">
      <t>カンサ</t>
    </rPh>
    <rPh sb="8" eb="10">
      <t>キジュン</t>
    </rPh>
    <rPh sb="10" eb="13">
      <t>ジギョウショ</t>
    </rPh>
    <rPh sb="13" eb="14">
      <t>ナイ</t>
    </rPh>
    <rPh sb="14" eb="16">
      <t>ホイク</t>
    </rPh>
    <rPh sb="16" eb="18">
      <t>ジギョウ</t>
    </rPh>
    <rPh sb="18" eb="19">
      <t>ヘン</t>
    </rPh>
    <rPh sb="19" eb="21">
      <t>タイオウ</t>
    </rPh>
    <phoneticPr fontId="4"/>
  </si>
  <si>
    <t>ⅰ 年齢別配置基準
ａ 小規模保育事業Ａ型の基準が適用される事業所
１、２歳児６人につき１人、乳児３人につき１人、左記に加えて１人
上記はすべて保育士であること。
（注１）ここでいう「１、２歳児」、「乳児」とは、年度の初日の前日における満年齢によるものであること。
（注２）確認に当たっては以下の算式によること。
＜算式＞
｛１、２歳児数×1/6（小数点第１位まで計算（小数点第２位以下切り捨て））｝＋｛乳児数×1/3（同）｝＋１＝配置基準上保育士数（小数点以下四捨五入）</t>
    <phoneticPr fontId="4"/>
  </si>
  <si>
    <t>※先に職員点検資料１,２を入力してから回答ください。
（公定価格の保育士等配置数等が反映されます。）</t>
    <phoneticPr fontId="4"/>
  </si>
  <si>
    <r>
      <t xml:space="preserve">有給休暇
取得日数
</t>
    </r>
    <r>
      <rPr>
        <b/>
        <sz val="10"/>
        <color rgb="FF0070C0"/>
        <rFont val="ＭＳ Ｐ明朝"/>
        <family val="1"/>
        <charset val="128"/>
      </rPr>
      <t xml:space="preserve">【予定】
</t>
    </r>
    <r>
      <rPr>
        <sz val="8"/>
        <color rgb="FF0070C0"/>
        <rFont val="ＭＳ Ｐ明朝"/>
        <family val="1"/>
        <charset val="128"/>
      </rPr>
      <t>（予定シフト表の合計日数）</t>
    </r>
    <rPh sb="0" eb="2">
      <t>ユウキュウ</t>
    </rPh>
    <rPh sb="2" eb="4">
      <t>キュウカ</t>
    </rPh>
    <rPh sb="5" eb="7">
      <t>シュトク</t>
    </rPh>
    <rPh sb="7" eb="9">
      <t>ニッスウ</t>
    </rPh>
    <rPh sb="11" eb="13">
      <t>ヨテイ</t>
    </rPh>
    <rPh sb="21" eb="22">
      <t>ヒョウ</t>
    </rPh>
    <rPh sb="25" eb="27">
      <t>ニッスウ</t>
    </rPh>
    <phoneticPr fontId="4"/>
  </si>
  <si>
    <r>
      <t xml:space="preserve">1か月の
勤務日数
</t>
    </r>
    <r>
      <rPr>
        <b/>
        <sz val="10"/>
        <color rgb="FFFF0000"/>
        <rFont val="ＭＳ Ｐ明朝"/>
        <family val="1"/>
        <charset val="128"/>
      </rPr>
      <t>【実績】</t>
    </r>
    <rPh sb="2" eb="3">
      <t>ゲツ</t>
    </rPh>
    <rPh sb="5" eb="7">
      <t>キンム</t>
    </rPh>
    <rPh sb="7" eb="9">
      <t>ニッスウ</t>
    </rPh>
    <rPh sb="11" eb="13">
      <t>ジッセキ</t>
    </rPh>
    <phoneticPr fontId="4"/>
  </si>
  <si>
    <r>
      <t xml:space="preserve">有給休暇
取得日数
</t>
    </r>
    <r>
      <rPr>
        <b/>
        <sz val="10"/>
        <color rgb="FFFF0000"/>
        <rFont val="ＭＳ Ｐ明朝"/>
        <family val="1"/>
        <charset val="128"/>
      </rPr>
      <t>【実績】</t>
    </r>
    <rPh sb="0" eb="2">
      <t>ユウキュウ</t>
    </rPh>
    <rPh sb="2" eb="4">
      <t>キュウカ</t>
    </rPh>
    <rPh sb="5" eb="7">
      <t>シュトク</t>
    </rPh>
    <rPh sb="7" eb="9">
      <t>ニッスウ</t>
    </rPh>
    <rPh sb="11" eb="13">
      <t>ジッセキ</t>
    </rPh>
    <phoneticPr fontId="4"/>
  </si>
  <si>
    <r>
      <rPr>
        <sz val="10"/>
        <rFont val="ＭＳ Ｐ明朝"/>
        <family val="1"/>
        <charset val="128"/>
      </rPr>
      <t>指導監査実施月の</t>
    </r>
    <r>
      <rPr>
        <b/>
        <sz val="10"/>
        <color rgb="FFFF0000"/>
        <rFont val="ＭＳ Ｐ明朝"/>
        <family val="1"/>
        <charset val="128"/>
      </rPr>
      <t>前々月</t>
    </r>
    <r>
      <rPr>
        <sz val="10"/>
        <rFont val="ＭＳ Ｐ明朝"/>
        <family val="1"/>
        <charset val="128"/>
      </rPr>
      <t>の勤務</t>
    </r>
    <phoneticPr fontId="4"/>
  </si>
  <si>
    <r>
      <t xml:space="preserve">1か月の
勤務日数
</t>
    </r>
    <r>
      <rPr>
        <b/>
        <sz val="10"/>
        <color rgb="FF0070C0"/>
        <rFont val="ＭＳ Ｐ明朝"/>
        <family val="1"/>
        <charset val="128"/>
      </rPr>
      <t xml:space="preserve">【予定】
</t>
    </r>
    <r>
      <rPr>
        <sz val="8.5"/>
        <color rgb="FF0070C0"/>
        <rFont val="ＭＳ Ｐ明朝"/>
        <family val="1"/>
        <charset val="128"/>
      </rPr>
      <t>（予定シフト表の合計日数）</t>
    </r>
    <rPh sb="2" eb="3">
      <t>ゲツ</t>
    </rPh>
    <rPh sb="5" eb="7">
      <t>キンム</t>
    </rPh>
    <rPh sb="7" eb="9">
      <t>ニッスウ</t>
    </rPh>
    <rPh sb="11" eb="13">
      <t>ヨテイ</t>
    </rPh>
    <rPh sb="16" eb="18">
      <t>ヨテイ</t>
    </rPh>
    <rPh sb="23" eb="25">
      <t>ゴウケイ</t>
    </rPh>
    <rPh sb="25" eb="27">
      <t>ニッスウ</t>
    </rPh>
    <phoneticPr fontId="4"/>
  </si>
  <si>
    <r>
      <t xml:space="preserve">有給休暇
取得日数
</t>
    </r>
    <r>
      <rPr>
        <b/>
        <sz val="10"/>
        <color rgb="FF0070C0"/>
        <rFont val="ＭＳ Ｐ明朝"/>
        <family val="1"/>
        <charset val="128"/>
      </rPr>
      <t xml:space="preserve">【予定】
</t>
    </r>
    <r>
      <rPr>
        <sz val="8"/>
        <color rgb="FF0070C0"/>
        <rFont val="ＭＳ Ｐ明朝"/>
        <family val="1"/>
        <charset val="128"/>
      </rPr>
      <t>（予定シフト表の合計日数）</t>
    </r>
    <rPh sb="0" eb="2">
      <t>ユウキュウ</t>
    </rPh>
    <rPh sb="2" eb="4">
      <t>キュウカ</t>
    </rPh>
    <rPh sb="5" eb="7">
      <t>シュトク</t>
    </rPh>
    <rPh sb="7" eb="9">
      <t>ニッスウ</t>
    </rPh>
    <rPh sb="11" eb="13">
      <t>ヨテイ</t>
    </rPh>
    <rPh sb="25" eb="27">
      <t>ニッスウ</t>
    </rPh>
    <phoneticPr fontId="4"/>
  </si>
  <si>
    <r>
      <t>指導監査実施月の</t>
    </r>
    <r>
      <rPr>
        <b/>
        <sz val="10"/>
        <color rgb="FFFF0000"/>
        <rFont val="ＭＳ Ｐ明朝"/>
        <family val="1"/>
        <charset val="128"/>
      </rPr>
      <t>前々月</t>
    </r>
    <r>
      <rPr>
        <sz val="10"/>
        <rFont val="ＭＳ Ｐ明朝"/>
        <family val="1"/>
        <charset val="128"/>
      </rPr>
      <t>の勤務実績</t>
    </r>
    <phoneticPr fontId="4"/>
  </si>
  <si>
    <r>
      <t xml:space="preserve">1か月の
勤務時間
</t>
    </r>
    <r>
      <rPr>
        <b/>
        <sz val="10"/>
        <color rgb="FF0070C0"/>
        <rFont val="ＭＳ Ｐ明朝"/>
        <family val="1"/>
        <charset val="128"/>
      </rPr>
      <t xml:space="preserve">【予定】
</t>
    </r>
    <r>
      <rPr>
        <sz val="10"/>
        <color rgb="FF0070C0"/>
        <rFont val="ＭＳ Ｐ明朝"/>
        <family val="1"/>
        <charset val="128"/>
      </rPr>
      <t>（予定シフト表の合計時間）</t>
    </r>
    <rPh sb="2" eb="3">
      <t>ゲツ</t>
    </rPh>
    <rPh sb="5" eb="7">
      <t>キンム</t>
    </rPh>
    <rPh sb="7" eb="9">
      <t>ジカン</t>
    </rPh>
    <rPh sb="11" eb="13">
      <t>ヨテイ</t>
    </rPh>
    <rPh sb="25" eb="27">
      <t>ジカン</t>
    </rPh>
    <phoneticPr fontId="4"/>
  </si>
  <si>
    <r>
      <t xml:space="preserve">有給休暇
取得時間
</t>
    </r>
    <r>
      <rPr>
        <b/>
        <sz val="10"/>
        <color rgb="FF0070C0"/>
        <rFont val="ＭＳ Ｐ明朝"/>
        <family val="1"/>
        <charset val="128"/>
      </rPr>
      <t>【予定】</t>
    </r>
    <r>
      <rPr>
        <sz val="10"/>
        <color rgb="FF0070C0"/>
        <rFont val="ＭＳ Ｐ明朝"/>
        <family val="1"/>
        <charset val="128"/>
      </rPr>
      <t xml:space="preserve">
</t>
    </r>
    <r>
      <rPr>
        <sz val="9"/>
        <color rgb="FF0070C0"/>
        <rFont val="ＭＳ Ｐ明朝"/>
        <family val="1"/>
        <charset val="128"/>
      </rPr>
      <t>（予定シフト表の合計時間）</t>
    </r>
    <rPh sb="0" eb="2">
      <t>ユウキュウ</t>
    </rPh>
    <rPh sb="2" eb="4">
      <t>キュウカ</t>
    </rPh>
    <rPh sb="5" eb="7">
      <t>シュトク</t>
    </rPh>
    <rPh sb="7" eb="9">
      <t>ジカン</t>
    </rPh>
    <rPh sb="25" eb="27">
      <t>ジカン</t>
    </rPh>
    <phoneticPr fontId="4"/>
  </si>
  <si>
    <r>
      <t xml:space="preserve">1か月の
勤務時間
</t>
    </r>
    <r>
      <rPr>
        <b/>
        <sz val="10"/>
        <color rgb="FFFF0000"/>
        <rFont val="ＭＳ Ｐ明朝"/>
        <family val="1"/>
        <charset val="128"/>
      </rPr>
      <t>【実績】</t>
    </r>
    <rPh sb="2" eb="3">
      <t>ゲツ</t>
    </rPh>
    <rPh sb="5" eb="7">
      <t>キンム</t>
    </rPh>
    <rPh sb="7" eb="9">
      <t>ジカン</t>
    </rPh>
    <rPh sb="11" eb="13">
      <t>ジッセキ</t>
    </rPh>
    <phoneticPr fontId="4"/>
  </si>
  <si>
    <r>
      <t xml:space="preserve">有給休暇
取得時間
</t>
    </r>
    <r>
      <rPr>
        <b/>
        <sz val="10"/>
        <color rgb="FFFF0000"/>
        <rFont val="ＭＳ Ｐ明朝"/>
        <family val="1"/>
        <charset val="128"/>
      </rPr>
      <t>【実績】</t>
    </r>
    <rPh sb="0" eb="2">
      <t>ユウキュウ</t>
    </rPh>
    <rPh sb="2" eb="4">
      <t>キュウカ</t>
    </rPh>
    <rPh sb="5" eb="7">
      <t>シュトク</t>
    </rPh>
    <rPh sb="7" eb="9">
      <t>ジカン</t>
    </rPh>
    <rPh sb="11" eb="13">
      <t>ジッセキ</t>
    </rPh>
    <phoneticPr fontId="4"/>
  </si>
  <si>
    <t>連携施設の種類</t>
    <rPh sb="0" eb="2">
      <t>レンケイ</t>
    </rPh>
    <rPh sb="2" eb="4">
      <t>シセツ</t>
    </rPh>
    <rPh sb="5" eb="7">
      <t>シュルイ</t>
    </rPh>
    <phoneticPr fontId="4"/>
  </si>
  <si>
    <t>連携施設の名称</t>
    <rPh sb="0" eb="2">
      <t>レンケイ</t>
    </rPh>
    <rPh sb="2" eb="4">
      <t>シセツ</t>
    </rPh>
    <rPh sb="5" eb="7">
      <t>メイショウ</t>
    </rPh>
    <phoneticPr fontId="4"/>
  </si>
  <si>
    <t>◎園内の掲示場所→</t>
    <rPh sb="1" eb="3">
      <t>エンナイ</t>
    </rPh>
    <rPh sb="4" eb="6">
      <t>ケイジ</t>
    </rPh>
    <rPh sb="6" eb="8">
      <t>バショ</t>
    </rPh>
    <phoneticPr fontId="4"/>
  </si>
  <si>
    <t>◆インターネットを利用した掲示</t>
    <phoneticPr fontId="4"/>
  </si>
  <si>
    <t>◆インターネットでの閲覧方法</t>
    <rPh sb="10" eb="12">
      <t>エツラン</t>
    </rPh>
    <rPh sb="12" eb="14">
      <t>ホウホウ</t>
    </rPh>
    <phoneticPr fontId="4"/>
  </si>
  <si>
    <t>ここdeサーチへの掲載</t>
    <rPh sb="9" eb="11">
      <t>ケイサイ</t>
    </rPh>
    <phoneticPr fontId="4"/>
  </si>
  <si>
    <t>13　保育士の雇用等</t>
  </si>
  <si>
    <t>　報告</t>
    <rPh sb="1" eb="3">
      <t>ホウコク</t>
    </rPh>
    <phoneticPr fontId="2"/>
  </si>
  <si>
    <t>　データベース活用</t>
    <rPh sb="7" eb="9">
      <t>カツヨウ</t>
    </rPh>
    <phoneticPr fontId="2"/>
  </si>
  <si>
    <t>3　施設及び設備の基準
(1)設備基準</t>
    <phoneticPr fontId="4"/>
  </si>
  <si>
    <t>(2)設備等の変更</t>
    <phoneticPr fontId="4"/>
  </si>
  <si>
    <t>　設備等変更時の届出状況</t>
    <rPh sb="3" eb="4">
      <t>トウ</t>
    </rPh>
    <phoneticPr fontId="4"/>
  </si>
  <si>
    <t xml:space="preserve">  調理員を配置していること。
※　調理業務の全部を委託する場合や、利用者処遇監査事項23の要件を満たした小規模型事業所内保育事業所又は保育所型事業所内保育事業所が搬入施設から食事を搬入する場合は、調理員を置かないことができる。</t>
    <phoneticPr fontId="2"/>
  </si>
  <si>
    <t>　施設の見やすい場所に、運営規程の概要、職員の勤務の体制、利用者負担その他の利用申込者の特定地域型保育の選択に資すると認められる重要事項を掲示するとともに、電気通信回線に接続して行う自動公衆送信(公衆によって直接受信されることを目的として公衆からの求めに応じ自動的に送信を行うことをいい、放送又は有線放送に該当するものを除く。)により公衆の閲覧に供していること。</t>
    <phoneticPr fontId="4"/>
  </si>
  <si>
    <t>12　記録の整備</t>
    <rPh sb="3" eb="5">
      <t>キロク</t>
    </rPh>
    <rPh sb="6" eb="8">
      <t>セイビ</t>
    </rPh>
    <phoneticPr fontId="4"/>
  </si>
  <si>
    <t>　地域型給付費は、使途制限を設けるものではないが、一部の事業者において教育・保育に関係のないものに支出しても問題ないといった誤った認識を持っていることが懸念されている。
　地域型給付費は、保育に要する費用に支出されるものであることから、社会通念に照らして、本来の趣旨から著しく逸脱した不適切な支出は認められないことを認識し、給付費本来の趣旨に則った支出とすること。</t>
    <phoneticPr fontId="4"/>
  </si>
  <si>
    <t>直近の実施日</t>
    <rPh sb="0" eb="2">
      <t>チョッキン</t>
    </rPh>
    <rPh sb="3" eb="6">
      <t>ジッシビ</t>
    </rPh>
    <phoneticPr fontId="4"/>
  </si>
  <si>
    <t>提供する特定教育・保育の内容</t>
    <phoneticPr fontId="4"/>
  </si>
  <si>
    <t>職員の職種</t>
    <phoneticPr fontId="4"/>
  </si>
  <si>
    <t>職員の員数</t>
    <phoneticPr fontId="4"/>
  </si>
  <si>
    <t>職員の職務の内容</t>
    <phoneticPr fontId="4"/>
  </si>
  <si>
    <t>特定教育・保育の提供日</t>
    <phoneticPr fontId="4"/>
  </si>
  <si>
    <t>特定教育・保育の提供時間</t>
    <rPh sb="11" eb="12">
      <t>アイダ</t>
    </rPh>
    <phoneticPr fontId="4"/>
  </si>
  <si>
    <t>特定教育・保育の提供を行わない日</t>
    <phoneticPr fontId="4"/>
  </si>
  <si>
    <t>給付認定保護者が支払う費用</t>
    <phoneticPr fontId="4"/>
  </si>
  <si>
    <t>費用の種類</t>
    <rPh sb="0" eb="2">
      <t>ヒヨウ</t>
    </rPh>
    <rPh sb="3" eb="5">
      <t>シュルイ</t>
    </rPh>
    <phoneticPr fontId="4"/>
  </si>
  <si>
    <t>費用の支払を求める理由</t>
    <phoneticPr fontId="4"/>
  </si>
  <si>
    <t>費用の額</t>
    <phoneticPr fontId="4"/>
  </si>
  <si>
    <t>（6）</t>
    <phoneticPr fontId="4"/>
  </si>
  <si>
    <t>区分ごとの利用定員</t>
    <rPh sb="0" eb="2">
      <t>クブン</t>
    </rPh>
    <phoneticPr fontId="4"/>
  </si>
  <si>
    <t>乳　　児</t>
    <phoneticPr fontId="4"/>
  </si>
  <si>
    <t>幼　　児</t>
    <phoneticPr fontId="4"/>
  </si>
  <si>
    <t>◆重要事項の掲示</t>
    <rPh sb="1" eb="5">
      <t>ジュウヨウジコウ</t>
    </rPh>
    <rPh sb="6" eb="8">
      <t>ケイジ</t>
    </rPh>
    <phoneticPr fontId="4"/>
  </si>
  <si>
    <t>園ホームページへの掲載
※下欄に掲載ページアドレスを記載してください</t>
    <rPh sb="0" eb="1">
      <t>エン</t>
    </rPh>
    <rPh sb="9" eb="11">
      <t>ケイサイ</t>
    </rPh>
    <rPh sb="13" eb="15">
      <t>カラン</t>
    </rPh>
    <rPh sb="16" eb="18">
      <t>ケイサイ</t>
    </rPh>
    <rPh sb="26" eb="28">
      <t>キサイ</t>
    </rPh>
    <phoneticPr fontId="4"/>
  </si>
  <si>
    <t xml:space="preserve">幼児保育を行う施設としての共有すべき事項
＜幼児教育において、育みたい資質・能力＞
　次の資質・能力を一体的に育むよう努めていること。
(1)豊かな体験を通じて、感じたり、気付いたり、分かったり、できるようになったりする「知識及び技能の基礎」
(2)気付いたことや、できるようになったことなどを使い、考えたり、試したり、工夫したり、表現したりする「思考力、判断力、表現力等の基礎」
(3)心情、意欲、態度が育つ中で、よりよい生活を営もうとする「学びに向かう力、人間性等」
</t>
    <phoneticPr fontId="4"/>
  </si>
  <si>
    <t xml:space="preserve">＜幼児期の終わりまでに育ってほしい姿＞
　次の10項目について、保育士等が指導を行う際に考慮していること。
(1)健康な心と体
(2)自立心
(3)協同性
(4)道徳性・規範意識の芽生え
(5)社会生活との関わり
(6)思考力の芽生え
(7)自然との関わり・生命尊重
(8)数量や図形、標識や文字などへの関心・感覚
(9)言葉による伝え合い
(10)豊かな感性と表現
</t>
    <phoneticPr fontId="4"/>
  </si>
  <si>
    <t xml:space="preserve"> </t>
    <phoneticPr fontId="4"/>
  </si>
  <si>
    <t xml:space="preserve">(4)保育中の事故防止のために、子どもの心身の状態等を踏まえつつ、施設内外の安全点検に努め、安全対策のために全職員の共通理解や体制づくりを図るとともに、家庭や地域の関係機関の協力の下に安全指導を行うこと。
</t>
    <phoneticPr fontId="4"/>
  </si>
  <si>
    <t>(5)事故防止の取組を行う際には、特に、睡眠中、プール活動・水遊び中、食事中等の場面では重大事故が発生しやすいことを踏まえ、子どもの主体的な活動を大切にしつつ、施設内外の環境の配慮や指導の工夫を行うなど、必要な対策を講じていること。</t>
    <phoneticPr fontId="4"/>
  </si>
  <si>
    <t xml:space="preserve">(1)利用乳幼児の事業所外での活動、取組等のための移動その他の利用乳幼児の移動のために自動車を運行するときは、利用乳幼児の乗車及び降車の際に、点呼その他の利用乳幼児の所在を確実に把握することができる方法により、利用乳幼児の所在を確認していること。
(2)利用乳幼児の送迎を目的とした自動車(運転者席及びこれと並列の座席並びにこれらより一つ後方に備えられた前向きの座席以外の座席を有しないものその他利用の態様を勘案してこれと同程度に利用乳幼児の見落としのおそれが少ないと認められるものを除く。)を日常的に運行するときは、当該自動車にブザーその他の車内の利用乳幼児の見落としを防止する装置を備え、これを用いて前項に定める所在の確認(利用乳幼児の降車の際に限る。)を行なっていること。
</t>
    <phoneticPr fontId="4"/>
  </si>
  <si>
    <t>14　相談及び援助</t>
    <rPh sb="3" eb="5">
      <t>ソウダン</t>
    </rPh>
    <rPh sb="5" eb="6">
      <t>オヨ</t>
    </rPh>
    <rPh sb="7" eb="9">
      <t>エンジョ</t>
    </rPh>
    <phoneticPr fontId="2"/>
  </si>
  <si>
    <t>13　食事の提供の特例(食事を搬入している場合)</t>
    <phoneticPr fontId="2"/>
  </si>
  <si>
    <t>12　適切な食事の提供</t>
    <phoneticPr fontId="2"/>
  </si>
  <si>
    <t>11　配慮を要する子どもへの対応</t>
    <phoneticPr fontId="4"/>
  </si>
  <si>
    <t xml:space="preserve">10　食育の推進
</t>
    <phoneticPr fontId="4"/>
  </si>
  <si>
    <t>9　感染症やその他の疾病の発生予防対策</t>
    <phoneticPr fontId="2"/>
  </si>
  <si>
    <t>(3)健康診断</t>
    <phoneticPr fontId="4"/>
  </si>
  <si>
    <t xml:space="preserve">　子どもの健康に関する保健計画を全体的な計画に基づいて作成し、全職員がそのねらいや内容を踏まえ、一人一人の子どもの健康の保持及び増進に努めていること。
</t>
    <rPh sb="50" eb="52">
      <t>ヒトリ</t>
    </rPh>
    <phoneticPr fontId="4"/>
  </si>
  <si>
    <t>6　特定教育・保育施設等との連携</t>
    <phoneticPr fontId="4"/>
  </si>
  <si>
    <t>5　保育内容等の評価</t>
    <phoneticPr fontId="4"/>
  </si>
  <si>
    <t>4　指導計画の展開</t>
    <phoneticPr fontId="4"/>
  </si>
  <si>
    <t>　【養護に関するねらい及び内容】
　（1）生命の保持
　（2）情緒の安定</t>
    <phoneticPr fontId="4"/>
  </si>
  <si>
    <t>◆研修名・内容等をご記入ください。</t>
    <rPh sb="1" eb="4">
      <t>ケンシュウメイ</t>
    </rPh>
    <rPh sb="5" eb="8">
      <t>ナイヨウトウ</t>
    </rPh>
    <rPh sb="10" eb="12">
      <t>キニュウ</t>
    </rPh>
    <phoneticPr fontId="4"/>
  </si>
  <si>
    <t>◆様式の有無</t>
    <rPh sb="1" eb="3">
      <t>ヨウシキ</t>
    </rPh>
    <rPh sb="4" eb="6">
      <t>ウム</t>
    </rPh>
    <phoneticPr fontId="4"/>
  </si>
  <si>
    <t>事故報告書の様式</t>
    <rPh sb="0" eb="2">
      <t>ジコ</t>
    </rPh>
    <rPh sb="2" eb="5">
      <t>ホウコクショ</t>
    </rPh>
    <rPh sb="6" eb="8">
      <t>ヨウシキ</t>
    </rPh>
    <phoneticPr fontId="4"/>
  </si>
  <si>
    <t>有　・　無</t>
  </si>
  <si>
    <t>ケガの記録様式</t>
    <rPh sb="3" eb="5">
      <t>キロク</t>
    </rPh>
    <rPh sb="5" eb="7">
      <t>ヨウシキ</t>
    </rPh>
    <phoneticPr fontId="4"/>
  </si>
  <si>
    <t>ヒヤリハットの記録様式</t>
    <rPh sb="7" eb="9">
      <t>キロク</t>
    </rPh>
    <rPh sb="9" eb="11">
      <t>ヨウシキ</t>
    </rPh>
    <phoneticPr fontId="4"/>
  </si>
  <si>
    <t>子どもの所在確認の共有
（子どもを一人にしていない等）</t>
    <rPh sb="0" eb="1">
      <t>コ</t>
    </rPh>
    <rPh sb="4" eb="6">
      <t>ショザイ</t>
    </rPh>
    <rPh sb="6" eb="8">
      <t>カクニン</t>
    </rPh>
    <rPh sb="9" eb="11">
      <t>キョウユウ</t>
    </rPh>
    <rPh sb="13" eb="14">
      <t>コ</t>
    </rPh>
    <rPh sb="17" eb="19">
      <t>ヒトリ</t>
    </rPh>
    <rPh sb="25" eb="26">
      <t>トウ</t>
    </rPh>
    <phoneticPr fontId="4"/>
  </si>
  <si>
    <r>
      <rPr>
        <sz val="11"/>
        <color theme="1"/>
        <rFont val="ＭＳ 明朝"/>
        <family val="1"/>
        <charset val="128"/>
      </rPr>
      <t>◆</t>
    </r>
    <r>
      <rPr>
        <sz val="11"/>
        <rFont val="ＭＳ 明朝"/>
        <family val="1"/>
        <charset val="128"/>
      </rPr>
      <t>フローチャート・対応マニュアル等の作成</t>
    </r>
    <rPh sb="9" eb="11">
      <t>タイオウ</t>
    </rPh>
    <rPh sb="16" eb="17">
      <t>トウ</t>
    </rPh>
    <rPh sb="18" eb="20">
      <t>サクセイ</t>
    </rPh>
    <phoneticPr fontId="4"/>
  </si>
  <si>
    <t>睡眠中に関するもの</t>
    <rPh sb="0" eb="3">
      <t>スイミンチュウ</t>
    </rPh>
    <rPh sb="4" eb="5">
      <t>カン</t>
    </rPh>
    <phoneticPr fontId="4"/>
  </si>
  <si>
    <t>プール活動・水遊び中に関するもの</t>
    <rPh sb="3" eb="5">
      <t>カツドウ</t>
    </rPh>
    <rPh sb="6" eb="8">
      <t>ミズアソ</t>
    </rPh>
    <rPh sb="9" eb="10">
      <t>チュウ</t>
    </rPh>
    <rPh sb="11" eb="12">
      <t>カン</t>
    </rPh>
    <phoneticPr fontId="4"/>
  </si>
  <si>
    <t>食事中の誤嚥に関するもの</t>
    <rPh sb="0" eb="3">
      <t>ショクジチュウ</t>
    </rPh>
    <rPh sb="4" eb="6">
      <t>ゴエン</t>
    </rPh>
    <rPh sb="7" eb="8">
      <t>カン</t>
    </rPh>
    <phoneticPr fontId="4"/>
  </si>
  <si>
    <t>玩具や小物等の誤嚥に関するもの</t>
    <rPh sb="0" eb="2">
      <t>オモチャ</t>
    </rPh>
    <rPh sb="3" eb="5">
      <t>コモノ</t>
    </rPh>
    <rPh sb="5" eb="6">
      <t>トウ</t>
    </rPh>
    <rPh sb="7" eb="9">
      <t>ゴエン</t>
    </rPh>
    <rPh sb="10" eb="11">
      <t>カン</t>
    </rPh>
    <phoneticPr fontId="4"/>
  </si>
  <si>
    <t>施設外（散歩等）に関するもの</t>
    <rPh sb="0" eb="2">
      <t>シセツ</t>
    </rPh>
    <rPh sb="2" eb="3">
      <t>ガイ</t>
    </rPh>
    <rPh sb="4" eb="6">
      <t>サンポ</t>
    </rPh>
    <rPh sb="6" eb="7">
      <t>ナド</t>
    </rPh>
    <rPh sb="9" eb="10">
      <t>カン</t>
    </rPh>
    <phoneticPr fontId="4"/>
  </si>
  <si>
    <t>◆除去食配膳時フローチャートの作成</t>
    <rPh sb="1" eb="3">
      <t>ジョキョ</t>
    </rPh>
    <rPh sb="3" eb="4">
      <t>ショク</t>
    </rPh>
    <rPh sb="4" eb="6">
      <t>ハイゼン</t>
    </rPh>
    <rPh sb="6" eb="7">
      <t>ジ</t>
    </rPh>
    <rPh sb="15" eb="17">
      <t>サクセイ</t>
    </rPh>
    <phoneticPr fontId="4"/>
  </si>
  <si>
    <r>
      <t>◆</t>
    </r>
    <r>
      <rPr>
        <sz val="10"/>
        <rFont val="ＭＳ 明朝"/>
        <family val="1"/>
        <charset val="128"/>
      </rPr>
      <t>フローチャートに係る職員への周知方法をご記入ください。</t>
    </r>
    <rPh sb="9" eb="10">
      <t>カカ</t>
    </rPh>
    <rPh sb="11" eb="13">
      <t>ショクイン</t>
    </rPh>
    <rPh sb="15" eb="17">
      <t>シュウチ</t>
    </rPh>
    <rPh sb="17" eb="19">
      <t>ホウホウ</t>
    </rPh>
    <rPh sb="21" eb="23">
      <t>キニュウ</t>
    </rPh>
    <phoneticPr fontId="4"/>
  </si>
  <si>
    <t>◆特定地域型保育内容に関する情報提供の取り組み状況</t>
    <rPh sb="1" eb="3">
      <t>トクテイ</t>
    </rPh>
    <rPh sb="3" eb="6">
      <t>チイキガタ</t>
    </rPh>
    <rPh sb="6" eb="8">
      <t>ホイク</t>
    </rPh>
    <rPh sb="8" eb="10">
      <t>ナイヨウ</t>
    </rPh>
    <rPh sb="11" eb="12">
      <t>カン</t>
    </rPh>
    <rPh sb="14" eb="16">
      <t>ジョウホウ</t>
    </rPh>
    <rPh sb="16" eb="18">
      <t>テイキョウ</t>
    </rPh>
    <rPh sb="19" eb="20">
      <t>ト</t>
    </rPh>
    <rPh sb="21" eb="22">
      <t>ク</t>
    </rPh>
    <rPh sb="23" eb="25">
      <t>ジョウキョウ</t>
    </rPh>
    <phoneticPr fontId="4"/>
  </si>
  <si>
    <t>しおり</t>
    <phoneticPr fontId="4"/>
  </si>
  <si>
    <t>左記の情報提供の取組状況について、該当するもの全てを選択してください。</t>
    <phoneticPr fontId="4"/>
  </si>
  <si>
    <t>チラシ・ポスター</t>
    <phoneticPr fontId="4"/>
  </si>
  <si>
    <t>◆設備変更</t>
    <rPh sb="1" eb="3">
      <t>セツビ</t>
    </rPh>
    <rPh sb="3" eb="5">
      <t>ヘンコウ</t>
    </rPh>
    <phoneticPr fontId="4"/>
  </si>
  <si>
    <t>前回指導監査日以降の設備変更</t>
    <rPh sb="0" eb="2">
      <t>ゼンカイ</t>
    </rPh>
    <rPh sb="2" eb="4">
      <t>シドウ</t>
    </rPh>
    <rPh sb="4" eb="6">
      <t>カンサ</t>
    </rPh>
    <rPh sb="6" eb="7">
      <t>ビ</t>
    </rPh>
    <rPh sb="7" eb="9">
      <t>イコウ</t>
    </rPh>
    <rPh sb="10" eb="12">
      <t>セツビ</t>
    </rPh>
    <phoneticPr fontId="4"/>
  </si>
  <si>
    <t>変更届出年月日（有の場合）</t>
    <rPh sb="0" eb="2">
      <t>ヘンコウ</t>
    </rPh>
    <rPh sb="2" eb="3">
      <t>トドケ</t>
    </rPh>
    <rPh sb="3" eb="4">
      <t>デ</t>
    </rPh>
    <rPh sb="4" eb="7">
      <t>ネンガッピ</t>
    </rPh>
    <rPh sb="8" eb="9">
      <t>ア</t>
    </rPh>
    <rPh sb="10" eb="12">
      <t>バアイ</t>
    </rPh>
    <phoneticPr fontId="4"/>
  </si>
  <si>
    <t>変更内容</t>
    <rPh sb="0" eb="2">
      <t>ヘンコウ</t>
    </rPh>
    <rPh sb="2" eb="4">
      <t>ナイヨウ</t>
    </rPh>
    <phoneticPr fontId="4"/>
  </si>
  <si>
    <t>◆運営についての重要事項に関する規程の変更</t>
    <rPh sb="1" eb="3">
      <t>ウンエイ</t>
    </rPh>
    <rPh sb="8" eb="10">
      <t>ジュウヨウ</t>
    </rPh>
    <rPh sb="10" eb="12">
      <t>ジコウ</t>
    </rPh>
    <rPh sb="13" eb="14">
      <t>カン</t>
    </rPh>
    <rPh sb="16" eb="18">
      <t>キテイ</t>
    </rPh>
    <rPh sb="19" eb="21">
      <t>ヘンコウ</t>
    </rPh>
    <phoneticPr fontId="4"/>
  </si>
  <si>
    <t>前回指導監査日以降の運営規程の変更</t>
    <rPh sb="0" eb="2">
      <t>ゼンカイ</t>
    </rPh>
    <rPh sb="2" eb="4">
      <t>シドウ</t>
    </rPh>
    <rPh sb="4" eb="6">
      <t>カンサ</t>
    </rPh>
    <rPh sb="6" eb="7">
      <t>ビ</t>
    </rPh>
    <rPh sb="7" eb="9">
      <t>イコウ</t>
    </rPh>
    <rPh sb="10" eb="12">
      <t>ウンエイ</t>
    </rPh>
    <rPh sb="12" eb="14">
      <t>キテイ</t>
    </rPh>
    <rPh sb="15" eb="17">
      <t>ヘンコウ</t>
    </rPh>
    <phoneticPr fontId="4"/>
  </si>
  <si>
    <t xml:space="preserve">適・否
(　　)
</t>
    <rPh sb="0" eb="1">
      <t>テキ</t>
    </rPh>
    <rPh sb="2" eb="3">
      <t>ヒ</t>
    </rPh>
    <phoneticPr fontId="4"/>
  </si>
  <si>
    <r>
      <t>　</t>
    </r>
    <r>
      <rPr>
        <sz val="9.5"/>
        <rFont val="ＭＳ 明朝"/>
        <family val="1"/>
        <charset val="128"/>
      </rPr>
      <t>重要事項等の掲示等</t>
    </r>
    <rPh sb="9" eb="10">
      <t>トウ</t>
    </rPh>
    <phoneticPr fontId="4"/>
  </si>
  <si>
    <t>　利用定員の設定</t>
    <rPh sb="1" eb="3">
      <t>リヨウ</t>
    </rPh>
    <rPh sb="3" eb="5">
      <t>テイイン</t>
    </rPh>
    <rPh sb="6" eb="8">
      <t>セッテイ</t>
    </rPh>
    <phoneticPr fontId="2"/>
  </si>
  <si>
    <t>　保育士を任命し、又は雇用する者は、保育士を任命し、又は雇用しようとするときは、児童福祉法第18条の20の4第1項のデータベースを活用していること。</t>
    <phoneticPr fontId="4"/>
  </si>
  <si>
    <t xml:space="preserve">(2)　指導計画の作成等
</t>
    <rPh sb="11" eb="12">
      <t>トウ</t>
    </rPh>
    <phoneticPr fontId="4"/>
  </si>
  <si>
    <t>指導計画の写しをご提出ください。
・今年度の長期的な指導計画の写し
　　０歳児、１歳児、２歳児分
・今年度の短期的な指導計画の写し
　(５月の内容がわかるもの)
　　０歳児、１歳児、２歳児分</t>
    <rPh sb="0" eb="2">
      <t>シドウ</t>
    </rPh>
    <rPh sb="2" eb="4">
      <t>ケイカク</t>
    </rPh>
    <rPh sb="5" eb="6">
      <t>ウツ</t>
    </rPh>
    <rPh sb="9" eb="11">
      <t>テイシュツ</t>
    </rPh>
    <rPh sb="18" eb="19">
      <t>イマ</t>
    </rPh>
    <rPh sb="50" eb="51">
      <t>イマ</t>
    </rPh>
    <phoneticPr fontId="4"/>
  </si>
  <si>
    <t>　評価（自己評価、第三者評価）</t>
    <phoneticPr fontId="4"/>
  </si>
  <si>
    <t>いる・いない・施設内調理</t>
  </si>
  <si>
    <t>※指導監査実施月の前々月に在籍している職員すべてについて記入してください。
　例）指導監査実施月が2月　⇒　12月中に在籍している職員</t>
    <phoneticPr fontId="4"/>
  </si>
  <si>
    <r>
      <t xml:space="preserve">1か月の
勤務日数
</t>
    </r>
    <r>
      <rPr>
        <b/>
        <sz val="10"/>
        <color rgb="FF0070C0"/>
        <rFont val="ＭＳ Ｐ明朝"/>
        <family val="1"/>
        <charset val="128"/>
      </rPr>
      <t xml:space="preserve">【予定】
</t>
    </r>
    <r>
      <rPr>
        <sz val="8"/>
        <color rgb="FF0070C0"/>
        <rFont val="ＭＳ Ｐ明朝"/>
        <family val="1"/>
        <charset val="128"/>
      </rPr>
      <t>（予定シフト表の合計日数）</t>
    </r>
    <rPh sb="2" eb="3">
      <t>ゲツ</t>
    </rPh>
    <rPh sb="5" eb="7">
      <t>キンム</t>
    </rPh>
    <rPh sb="7" eb="9">
      <t>ニッスウ</t>
    </rPh>
    <rPh sb="11" eb="13">
      <t>ヨテイ</t>
    </rPh>
    <rPh sb="21" eb="22">
      <t>ヒョウ</t>
    </rPh>
    <rPh sb="25" eb="27">
      <t>ニッスウ</t>
    </rPh>
    <phoneticPr fontId="4"/>
  </si>
  <si>
    <t>※指導監査実施月の前々月に在籍している職員すべてについて記入してください。　例）指導監査実施月が2月　⇒　12月中に在籍している職員</t>
    <phoneticPr fontId="4"/>
  </si>
  <si>
    <t>保育士等（個々）による評価</t>
    <rPh sb="0" eb="3">
      <t>ホイクシ</t>
    </rPh>
    <rPh sb="3" eb="4">
      <t>トウ</t>
    </rPh>
    <rPh sb="5" eb="7">
      <t>ココ</t>
    </rPh>
    <rPh sb="11" eb="13">
      <t>ヒョウカ</t>
    </rPh>
    <phoneticPr fontId="4"/>
  </si>
  <si>
    <t>施設（全体）による評価</t>
    <rPh sb="0" eb="2">
      <t>シセツ</t>
    </rPh>
    <rPh sb="3" eb="5">
      <t>ゼンタイ</t>
    </rPh>
    <rPh sb="9" eb="11">
      <t>ヒョウカ</t>
    </rPh>
    <phoneticPr fontId="4"/>
  </si>
  <si>
    <r>
      <t xml:space="preserve">1か月の
勤務時間
</t>
    </r>
    <r>
      <rPr>
        <b/>
        <sz val="10"/>
        <color rgb="FF0070C0"/>
        <rFont val="ＭＳ Ｐ明朝"/>
        <family val="1"/>
        <charset val="128"/>
      </rPr>
      <t>【予定】</t>
    </r>
    <r>
      <rPr>
        <sz val="10"/>
        <color rgb="FF0070C0"/>
        <rFont val="ＭＳ Ｐ明朝"/>
        <family val="1"/>
        <charset val="128"/>
      </rPr>
      <t xml:space="preserve">
</t>
    </r>
    <r>
      <rPr>
        <sz val="9"/>
        <color rgb="FF0070C0"/>
        <rFont val="ＭＳ Ｐ明朝"/>
        <family val="1"/>
        <charset val="128"/>
      </rPr>
      <t>（予定シフト表の合計時間）</t>
    </r>
    <rPh sb="2" eb="3">
      <t>ゲツ</t>
    </rPh>
    <rPh sb="5" eb="7">
      <t>キンム</t>
    </rPh>
    <rPh sb="7" eb="9">
      <t>ジカン</t>
    </rPh>
    <rPh sb="11" eb="13">
      <t>ヨテイ</t>
    </rPh>
    <rPh sb="25" eb="27">
      <t>ジカン</t>
    </rPh>
    <phoneticPr fontId="4"/>
  </si>
  <si>
    <t>計算書類</t>
    <rPh sb="0" eb="2">
      <t>ケイサン</t>
    </rPh>
    <rPh sb="2" eb="4">
      <t>ショルイ</t>
    </rPh>
    <phoneticPr fontId="4"/>
  </si>
  <si>
    <t>計算書類一式(令和６年度決算のもの)・・・昨年度提出した決算書の翌年度分（最新のもの）</t>
    <rPh sb="0" eb="2">
      <t>ケイサン</t>
    </rPh>
    <rPh sb="2" eb="4">
      <t>ショルイ</t>
    </rPh>
    <rPh sb="4" eb="6">
      <t>イッシキ</t>
    </rPh>
    <rPh sb="7" eb="9">
      <t>レイワ</t>
    </rPh>
    <rPh sb="10" eb="12">
      <t>ネンド</t>
    </rPh>
    <rPh sb="11" eb="12">
      <t>ド</t>
    </rPh>
    <rPh sb="12" eb="14">
      <t>ケッサン</t>
    </rPh>
    <rPh sb="21" eb="24">
      <t>サクネンド</t>
    </rPh>
    <rPh sb="24" eb="26">
      <t>テイシュツ</t>
    </rPh>
    <rPh sb="28" eb="31">
      <t>ケッサンショ</t>
    </rPh>
    <rPh sb="32" eb="36">
      <t>ヨクネンドブン</t>
    </rPh>
    <rPh sb="37" eb="39">
      <t>サイシン</t>
    </rPh>
    <phoneticPr fontId="4"/>
  </si>
  <si>
    <t>児童数報告書等</t>
    <rPh sb="0" eb="3">
      <t>ジドウスウ</t>
    </rPh>
    <rPh sb="3" eb="7">
      <t>ホウコクショトウ</t>
    </rPh>
    <phoneticPr fontId="4"/>
  </si>
  <si>
    <r>
      <rPr>
        <b/>
        <sz val="14"/>
        <color theme="1"/>
        <rFont val="Meiryo UI"/>
        <family val="3"/>
        <charset val="128"/>
      </rPr>
      <t>小規模型事業所内保育事業所</t>
    </r>
    <r>
      <rPr>
        <b/>
        <sz val="12"/>
        <color theme="1"/>
        <rFont val="Meiryo UI"/>
        <family val="3"/>
        <charset val="128"/>
      </rPr>
      <t>のみ入力してください。（指導監査実施月の前々月の１９日(当該日に園児いない場合は前後の日)の職員の勤務状況）</t>
    </r>
    <rPh sb="0" eb="3">
      <t>ショウキボ</t>
    </rPh>
    <rPh sb="3" eb="4">
      <t>ガタ</t>
    </rPh>
    <rPh sb="4" eb="7">
      <t>ジギョウショ</t>
    </rPh>
    <rPh sb="7" eb="8">
      <t>ナイ</t>
    </rPh>
    <rPh sb="8" eb="10">
      <t>ホイク</t>
    </rPh>
    <rPh sb="10" eb="13">
      <t>ジギョウショ</t>
    </rPh>
    <rPh sb="15" eb="17">
      <t>ニュウリョク</t>
    </rPh>
    <phoneticPr fontId="53"/>
  </si>
  <si>
    <r>
      <rPr>
        <b/>
        <sz val="14"/>
        <color theme="1"/>
        <rFont val="Meiryo UI"/>
        <family val="3"/>
        <charset val="128"/>
      </rPr>
      <t>保育所型事業所内保育事業所</t>
    </r>
    <r>
      <rPr>
        <b/>
        <sz val="12"/>
        <color theme="1"/>
        <rFont val="Meiryo UI"/>
        <family val="3"/>
        <charset val="128"/>
      </rPr>
      <t>のみ入力してください。（指導監査実施月の前々月の１９日(当該日に園児いない場合は前後の日)の職員の勤務状況）</t>
    </r>
    <rPh sb="0" eb="2">
      <t>ホイク</t>
    </rPh>
    <rPh sb="2" eb="3">
      <t>ジョ</t>
    </rPh>
    <rPh sb="3" eb="4">
      <t>ガタ</t>
    </rPh>
    <rPh sb="4" eb="7">
      <t>ジギョウショ</t>
    </rPh>
    <rPh sb="7" eb="8">
      <t>ナイ</t>
    </rPh>
    <rPh sb="8" eb="10">
      <t>ホイク</t>
    </rPh>
    <rPh sb="10" eb="13">
      <t>ジギョウショ</t>
    </rPh>
    <rPh sb="15" eb="17">
      <t>ニュウリョク</t>
    </rPh>
    <rPh sb="59" eb="61">
      <t>ショクイン</t>
    </rPh>
    <rPh sb="62" eb="64">
      <t>キンム</t>
    </rPh>
    <rPh sb="64" eb="66">
      <t>ジョウキョウ</t>
    </rPh>
    <phoneticPr fontId="53"/>
  </si>
  <si>
    <t>全ての事業所が、指導監査実施月の前々月の１９日(当該日に園児いない場合は前後の日)の児童の登園状況を入力してください。（氏名は不要）</t>
    <rPh sb="0" eb="1">
      <t>スベ</t>
    </rPh>
    <rPh sb="3" eb="5">
      <t>ジギョウ</t>
    </rPh>
    <rPh sb="5" eb="6">
      <t>ショ</t>
    </rPh>
    <rPh sb="8" eb="10">
      <t>シドウ</t>
    </rPh>
    <rPh sb="10" eb="12">
      <t>カンサ</t>
    </rPh>
    <rPh sb="12" eb="14">
      <t>ジッシ</t>
    </rPh>
    <rPh sb="14" eb="15">
      <t>ツキ</t>
    </rPh>
    <rPh sb="16" eb="19">
      <t>ゼンゼンゲツ</t>
    </rPh>
    <rPh sb="22" eb="23">
      <t>ニチ</t>
    </rPh>
    <rPh sb="24" eb="26">
      <t>トウガイ</t>
    </rPh>
    <rPh sb="26" eb="27">
      <t>ビ</t>
    </rPh>
    <rPh sb="28" eb="30">
      <t>エンジ</t>
    </rPh>
    <rPh sb="33" eb="35">
      <t>バアイ</t>
    </rPh>
    <rPh sb="36" eb="38">
      <t>ゼンゴ</t>
    </rPh>
    <rPh sb="39" eb="40">
      <t>ヒ</t>
    </rPh>
    <rPh sb="42" eb="44">
      <t>ジドウ</t>
    </rPh>
    <rPh sb="45" eb="47">
      <t>トウエン</t>
    </rPh>
    <rPh sb="47" eb="49">
      <t>ジョウキョウ</t>
    </rPh>
    <rPh sb="50" eb="52">
      <t>ニュウリョク</t>
    </rPh>
    <rPh sb="60" eb="62">
      <t>シメイ</t>
    </rPh>
    <rPh sb="63" eb="65">
      <t>フヨウ</t>
    </rPh>
    <phoneticPr fontId="53"/>
  </si>
  <si>
    <t>計算書類（前年度決算分）</t>
    <rPh sb="5" eb="6">
      <t>マエ</t>
    </rPh>
    <rPh sb="6" eb="8">
      <t>ネンド</t>
    </rPh>
    <phoneticPr fontId="4"/>
  </si>
  <si>
    <t>　イ　子どもの状況に応じた保育を実施する
　　観点から、家庭や関係機関と連携した支
　　援のための計画を個別に作成するなど適
　　切な対応を図っていること。</t>
    <phoneticPr fontId="4"/>
  </si>
  <si>
    <t>(3)障害のある子どもの保育
　ア　一人一人の子どもの発達過程や障害の
　　状態を把握し、適切な環境の下で、障害
　　のある子どもが他の子どもとの生活を通
　　して共に成長できるよう指導計画の中に
　　位置づけていること。</t>
    <phoneticPr fontId="4"/>
  </si>
  <si>
    <t xml:space="preserve">〔留意事項〕
(1)発達過程に応じた保育
　ア　3歳未満児については、一人一人の子ど
　　もの生育歴、心身の発達、活動の実態等
　　に即して、個別的な計画を作成している
　　こと。
　イ　3歳以上児については、個の成長と、子
　　ども相互の関係や協同的な活動が促され
　　るよう配慮していること。
　ウ　異年齢で構成される組やグループでの
　　保育においては、一人一人の子どもの生
　　活や経験、発達過程などを把握し、適切
　　な援助や環境構成ができるよう配慮して
　　いること。
(2)発達過程、生活の連続性等、子どもの実態に即した具体的なねらい及び内容　
　事業所内保育事業所の生活における子どもの発達過程を見通し、生活の連続性、季節の変化などを考慮し、子どもの実態に即した具体的なねらい及び内容を設定していること。また、具体的なねらいが達成されるよう、子どもの生活する姿や発想を大切にして適切な環境を構成し、子どもが主体的に活動できるようにしていること。
</t>
    <phoneticPr fontId="4"/>
  </si>
  <si>
    <t>15　入所している子どもの保護者に対する子育て支援</t>
    <phoneticPr fontId="4"/>
  </si>
  <si>
    <t>(1)日常の保育に関連した様々な機会を活用し、子どもの日々の様子の伝達や収集、保育所保育の意図の説明などを通じて、保護者との相互理解を図るよう努めること。
(2)保育の活動に対する保護者の積極的な参加は、保護者の子育てを自ら実践する力の向上に寄与することから、これを促すこと。</t>
    <phoneticPr fontId="4"/>
  </si>
  <si>
    <t>21　教育・保育の提供の記録</t>
    <phoneticPr fontId="4"/>
  </si>
  <si>
    <t>22　情報の提供</t>
    <phoneticPr fontId="4"/>
  </si>
  <si>
    <t>23　その他</t>
    <phoneticPr fontId="4"/>
  </si>
  <si>
    <t>19　虐待等の禁止　</t>
    <phoneticPr fontId="4"/>
  </si>
  <si>
    <t xml:space="preserve">　虐待等の禁止
</t>
    <rPh sb="1" eb="3">
      <t>ギャクタイ</t>
    </rPh>
    <rPh sb="3" eb="4">
      <t>トウ</t>
    </rPh>
    <rPh sb="5" eb="7">
      <t>キンシ</t>
    </rPh>
    <phoneticPr fontId="2"/>
  </si>
  <si>
    <t xml:space="preserve">　職員は、教育・保育給付認定子どもに対し、児童福祉法第33条の10 第１項各号に掲げる行為その他当該教育・保育給付認定子どもの心身に有害な影響を与える行為をしていないこと。
【児童福祉法第３３条の１０第１項】
(1)身体に外傷が生じ、又は生じるおそれのある暴行を加えること。 
(2)わいせつな行為をすること又は入所児童等をしてわいせつな行為をさせること。 
(3)心身の正常な発達を妨げるような著しい減食又は長時間の放置、同居人若しくは生活を共にする他の児童による(1)、(2)又は(4)に掲げる行為の放置その他の施設職員等としての養育又は業務を著しく怠ること。 
(4)著しい暴言又は著しく拒絶的な対応その他の入所児童等に著しい心理的外傷を与える言動を行うこと。 
</t>
    <rPh sb="312" eb="313">
      <t>トウ</t>
    </rPh>
    <phoneticPr fontId="2"/>
  </si>
  <si>
    <t>20　職員の知識及び技能の向上等</t>
    <phoneticPr fontId="2"/>
  </si>
  <si>
    <t>　子どもの国籍、信条、社会的身分又は特定地域型保育の提供に要する費用を負担するか否かによって、差別的取扱いをしていないこと。</t>
    <phoneticPr fontId="4"/>
  </si>
  <si>
    <t>16　不適切な養育等への対応</t>
    <rPh sb="3" eb="6">
      <t>フテキセツ</t>
    </rPh>
    <rPh sb="7" eb="9">
      <t>ヨウイク</t>
    </rPh>
    <rPh sb="9" eb="10">
      <t>トウ</t>
    </rPh>
    <rPh sb="12" eb="14">
      <t>タイオウ</t>
    </rPh>
    <phoneticPr fontId="2"/>
  </si>
  <si>
    <t>17　地域社会との連携</t>
    <phoneticPr fontId="4"/>
  </si>
  <si>
    <t>18　利用乳幼児を平等に取り扱う原則</t>
    <phoneticPr fontId="4"/>
  </si>
  <si>
    <t>　子どもを平等に取り扱う原則</t>
    <phoneticPr fontId="2"/>
  </si>
  <si>
    <t>　保護者との連絡調整、家庭との連携の状況</t>
    <rPh sb="1" eb="4">
      <t>ホゴシャ</t>
    </rPh>
    <rPh sb="6" eb="8">
      <t>レンラク</t>
    </rPh>
    <rPh sb="8" eb="10">
      <t>チョウセイ</t>
    </rPh>
    <rPh sb="11" eb="13">
      <t>カテイ</t>
    </rPh>
    <rPh sb="15" eb="17">
      <t>レンケイ</t>
    </rPh>
    <rPh sb="18" eb="20">
      <t>ジョウキョウ</t>
    </rPh>
    <phoneticPr fontId="2"/>
  </si>
  <si>
    <t>　保護者との相互理解</t>
    <phoneticPr fontId="4"/>
  </si>
  <si>
    <t>　健康状態及び発育・発達状態の把握</t>
    <phoneticPr fontId="4"/>
  </si>
  <si>
    <t>　緊急時等の対応</t>
    <rPh sb="4" eb="5">
      <t>トウ</t>
    </rPh>
    <phoneticPr fontId="4"/>
  </si>
  <si>
    <t>　心身の状況の把握</t>
    <phoneticPr fontId="4"/>
  </si>
  <si>
    <t>　子どもの心身の状況、その置かれている環境、他の特定教育・保育施設等の利用状況等の把握に努めていること。</t>
    <phoneticPr fontId="4"/>
  </si>
  <si>
    <t>　令和７年度指導監査事前提出資料
相模原市指導監査基準事業所内保育事業編対応
　～利用者処遇～　</t>
    <rPh sb="1" eb="3">
      <t>レイワ</t>
    </rPh>
    <rPh sb="4" eb="6">
      <t>ネンド</t>
    </rPh>
    <rPh sb="17" eb="21">
      <t>サガミハラシ</t>
    </rPh>
    <rPh sb="21" eb="23">
      <t>シドウ</t>
    </rPh>
    <rPh sb="23" eb="25">
      <t>カンサ</t>
    </rPh>
    <rPh sb="25" eb="27">
      <t>キジュン</t>
    </rPh>
    <rPh sb="36" eb="38">
      <t>タイオウ</t>
    </rPh>
    <phoneticPr fontId="4"/>
  </si>
  <si>
    <t>令和7年度　指導監査事前提出資料</t>
    <rPh sb="0" eb="2">
      <t>レイワ</t>
    </rPh>
    <rPh sb="3" eb="5">
      <t>ネンド</t>
    </rPh>
    <rPh sb="4" eb="5">
      <t>ド</t>
    </rPh>
    <phoneticPr fontId="4"/>
  </si>
  <si>
    <t>会計「計算書類等提出確認表」</t>
    <rPh sb="0" eb="2">
      <t>カイケイ</t>
    </rPh>
    <rPh sb="3" eb="5">
      <t>ケイサン</t>
    </rPh>
    <rPh sb="5" eb="7">
      <t>ショルイ</t>
    </rPh>
    <rPh sb="7" eb="8">
      <t>トウ</t>
    </rPh>
    <rPh sb="8" eb="10">
      <t>テイシュツ</t>
    </rPh>
    <rPh sb="10" eb="12">
      <t>カクニン</t>
    </rPh>
    <rPh sb="12" eb="13">
      <t>ヒョウ</t>
    </rPh>
    <phoneticPr fontId="4"/>
  </si>
  <si>
    <r>
      <rPr>
        <sz val="11"/>
        <rFont val="ＭＳ 明朝"/>
        <family val="1"/>
        <charset val="128"/>
      </rPr>
      <t>公定価格加算等に係る申請書類（児童数報告書等書類一式）</t>
    </r>
    <r>
      <rPr>
        <sz val="11"/>
        <color rgb="FFFF0000"/>
        <rFont val="ＭＳ 明朝"/>
        <family val="1"/>
        <charset val="128"/>
      </rPr>
      <t xml:space="preserve">
（注）保育課に報告しているもので、指導監査実施月の前々月のものをご提出ください。</t>
    </r>
    <phoneticPr fontId="4"/>
  </si>
  <si>
    <t>・令和７年度の全体的な計画(指導計画)の写し</t>
    <phoneticPr fontId="4"/>
  </si>
  <si>
    <r>
      <t>・令和７年度の長期的な指導計画の写し
　０歳児、１歳児、２歳児分（異年齢の合同クラスの場合は１部）
・令和７年度の短期的な指導計画の写し(</t>
    </r>
    <r>
      <rPr>
        <sz val="11"/>
        <color rgb="FFFF0000"/>
        <rFont val="ＭＳ 明朝"/>
        <family val="1"/>
        <charset val="128"/>
      </rPr>
      <t>５</t>
    </r>
    <r>
      <rPr>
        <sz val="11"/>
        <rFont val="ＭＳ 明朝"/>
        <family val="1"/>
        <charset val="128"/>
      </rPr>
      <t>月の内容がわかるもの)
　０歳児、１歳児、２歳児分（異年齢の合同クラスの場合は１部）</t>
    </r>
    <rPh sb="47" eb="48">
      <t>ブ</t>
    </rPh>
    <rPh sb="110" eb="111">
      <t>ブ</t>
    </rPh>
    <phoneticPr fontId="4"/>
  </si>
  <si>
    <t>　経営情報等の報告</t>
    <rPh sb="5" eb="6">
      <t>トウ</t>
    </rPh>
    <phoneticPr fontId="4"/>
  </si>
  <si>
    <t>　毎事業年度終了後五月以内に、当該事業年度に係る特定教育・保育施設設置者等経営情報（特定教育・保育施設及び特定地域型保育事業所ごとの収益及び費用その他内閣府令で定める事項をいう。）を都道府県知事に報告していること。</t>
    <phoneticPr fontId="4"/>
  </si>
  <si>
    <t>している ・ いない</t>
  </si>
  <si>
    <t>【（ア）選択】</t>
    <rPh sb="4" eb="6">
      <t>センタク</t>
    </rPh>
    <phoneticPr fontId="4"/>
  </si>
  <si>
    <t>【（イ）選択】</t>
    <rPh sb="4" eb="6">
      <t>センタク</t>
    </rPh>
    <phoneticPr fontId="4"/>
  </si>
  <si>
    <t>合計＋1*</t>
    <rPh sb="0" eb="2">
      <t>ゴウケイ</t>
    </rPh>
    <phoneticPr fontId="2"/>
  </si>
  <si>
    <t>* ；保育所型は「＋1」しない</t>
    <rPh sb="3" eb="7">
      <t>ホイクショガタ</t>
    </rPh>
    <phoneticPr fontId="4"/>
  </si>
  <si>
    <t>※保育従事者のうち半数以上は保育士を配置していること。
　なお、小規模保育事業Ａ型の基準が適用される事業所は
すべて保育士であること。</t>
    <rPh sb="1" eb="3">
      <t>ホイク</t>
    </rPh>
    <rPh sb="3" eb="6">
      <t>ジュウジシャ</t>
    </rPh>
    <phoneticPr fontId="4"/>
  </si>
  <si>
    <t>◆前年度途中に入園した児童の年齢、入園日、内科、歯科健康診断の受診日をご記入ください。</t>
  </si>
  <si>
    <t>◆前年度、定期健康診断を受診できなかった理由を児童ごとにご記入ください。
例)〇歳児〇/〇、体調不良欠席、〇/〇～〇/〇登園なし等</t>
  </si>
  <si>
    <t>◆定期健康診断自体が実施できなかった場合、その理由をご記入ください。</t>
    <phoneticPr fontId="4"/>
  </si>
  <si>
    <t xml:space="preserve">　全体的な計画の作成に当たっては、次の事項に留意していること。
(1)事業所内保育事業所は保育の目標を達成するために、各事業所の保育の方針や目標に基づき、子どもの発達過程を踏まえて、保育の内容が組織的・計画的に構成され、事業所の生活全体を通して、総合的に展開されるよう、全体的な計画を作成すること。
(2)全体的な計画は、子どもや家庭の状況、地域の実態、保育時間などを考慮し、子どもの育ちに関する長期的見通しをもって適切に作成すること。
(3)全体的な計画は、事業所内保育事業所における保育の全体像を包括的に示すものとし、これに基づく指導計画、保健計画、食育計画等を通じて、各施設が創意工夫して保育できるよう作成すること。
</t>
    <phoneticPr fontId="4"/>
  </si>
  <si>
    <t>(1)事業所内保育事業は全体的な計画に基づき、具体的な保育が適切に展開されるよう、子どもの生活や発達を見通した長期的な指導計画と、それに関連しながら、より具体的な子どもの日々の生活に即した短期的な指導計画を作成すること。</t>
    <phoneticPr fontId="4"/>
  </si>
  <si>
    <t>(2)指導計画の作成に当たっては、保育所保育指針第2章及びその他の関連する章に示された事項のほか、子ども一人一人の発達過程や状況を十分に踏まえること。また、下記の〔留意事項〕に留意していること。</t>
    <phoneticPr fontId="4"/>
  </si>
  <si>
    <t xml:space="preserve">＜乳児保育に関わるねらい及び内容＞
　次の視点に留意しながら保育を行っていること。
(1)身体的発達に関する視点「健やかに伸び伸びと育つ」
(2)社会的発達に関する視点「身近な人と気持ちが通じ合う」
(3)精神的発達に関する視点「身近なものと関わり感性が育つ」
</t>
    <rPh sb="19" eb="20">
      <t>ツギ</t>
    </rPh>
    <rPh sb="21" eb="23">
      <t>シテン</t>
    </rPh>
    <rPh sb="24" eb="26">
      <t>リュウイ</t>
    </rPh>
    <rPh sb="30" eb="32">
      <t>ホイク</t>
    </rPh>
    <rPh sb="33" eb="34">
      <t>オコナ</t>
    </rPh>
    <rPh sb="46" eb="49">
      <t>シンタイテキ</t>
    </rPh>
    <rPh sb="49" eb="51">
      <t>ハッタツ</t>
    </rPh>
    <rPh sb="52" eb="53">
      <t>カン</t>
    </rPh>
    <rPh sb="55" eb="57">
      <t>シテン</t>
    </rPh>
    <rPh sb="58" eb="59">
      <t>スコ</t>
    </rPh>
    <rPh sb="62" eb="63">
      <t>ノ</t>
    </rPh>
    <rPh sb="64" eb="65">
      <t>ノ</t>
    </rPh>
    <rPh sb="67" eb="68">
      <t>ソダ</t>
    </rPh>
    <rPh sb="74" eb="77">
      <t>シャカイテキ</t>
    </rPh>
    <rPh sb="77" eb="79">
      <t>ハッタツ</t>
    </rPh>
    <rPh sb="80" eb="81">
      <t>カン</t>
    </rPh>
    <rPh sb="83" eb="85">
      <t>シテン</t>
    </rPh>
    <rPh sb="86" eb="88">
      <t>ミジカ</t>
    </rPh>
    <rPh sb="89" eb="90">
      <t>ヒト</t>
    </rPh>
    <rPh sb="91" eb="93">
      <t>キモ</t>
    </rPh>
    <rPh sb="95" eb="96">
      <t>ツウ</t>
    </rPh>
    <rPh sb="97" eb="98">
      <t>ア</t>
    </rPh>
    <rPh sb="104" eb="107">
      <t>セイシンテキ</t>
    </rPh>
    <rPh sb="107" eb="109">
      <t>ハッタツ</t>
    </rPh>
    <rPh sb="110" eb="111">
      <t>カン</t>
    </rPh>
    <rPh sb="113" eb="115">
      <t>シテン</t>
    </rPh>
    <rPh sb="116" eb="118">
      <t>ミジカ</t>
    </rPh>
    <rPh sb="122" eb="123">
      <t>カカ</t>
    </rPh>
    <rPh sb="125" eb="127">
      <t>カンセイ</t>
    </rPh>
    <rPh sb="128" eb="129">
      <t>ソダ</t>
    </rPh>
    <phoneticPr fontId="4"/>
  </si>
  <si>
    <t xml:space="preserve">＜1歳以上の保育に関わるねらい及び内容＞
　次の領域に留意しながら保育を行っていること。
(1)心身の健康に関する領域「健康」
(2)人との関わりに関する領域「人間関係」
(3)身近な環境との関わりに関する領域「環境」
(4)言葉の獲得に関する領域「言葉」
(5)感性と表現に関する領域「表現」
</t>
    <rPh sb="22" eb="23">
      <t>ツギ</t>
    </rPh>
    <rPh sb="24" eb="26">
      <t>リョウイキ</t>
    </rPh>
    <rPh sb="27" eb="29">
      <t>リュウイ</t>
    </rPh>
    <rPh sb="33" eb="35">
      <t>ホイク</t>
    </rPh>
    <rPh sb="36" eb="37">
      <t>オコナ</t>
    </rPh>
    <rPh sb="49" eb="51">
      <t>シンシン</t>
    </rPh>
    <rPh sb="52" eb="54">
      <t>ケンコウ</t>
    </rPh>
    <rPh sb="55" eb="56">
      <t>カン</t>
    </rPh>
    <rPh sb="58" eb="60">
      <t>リョウイキ</t>
    </rPh>
    <rPh sb="61" eb="63">
      <t>ケンコウ</t>
    </rPh>
    <rPh sb="68" eb="69">
      <t>ヒト</t>
    </rPh>
    <rPh sb="71" eb="72">
      <t>カカ</t>
    </rPh>
    <rPh sb="75" eb="76">
      <t>カン</t>
    </rPh>
    <rPh sb="78" eb="80">
      <t>リョウイキ</t>
    </rPh>
    <rPh sb="81" eb="83">
      <t>ニンゲン</t>
    </rPh>
    <rPh sb="83" eb="85">
      <t>カンケイ</t>
    </rPh>
    <rPh sb="90" eb="92">
      <t>ミジカ</t>
    </rPh>
    <rPh sb="93" eb="95">
      <t>カンキョウ</t>
    </rPh>
    <rPh sb="97" eb="98">
      <t>カカ</t>
    </rPh>
    <rPh sb="101" eb="102">
      <t>カン</t>
    </rPh>
    <rPh sb="104" eb="106">
      <t>リョウイキ</t>
    </rPh>
    <rPh sb="107" eb="109">
      <t>カンキョウ</t>
    </rPh>
    <rPh sb="114" eb="116">
      <t>コトバ</t>
    </rPh>
    <rPh sb="117" eb="119">
      <t>カクトク</t>
    </rPh>
    <rPh sb="120" eb="121">
      <t>カン</t>
    </rPh>
    <rPh sb="123" eb="125">
      <t>リョウイキ</t>
    </rPh>
    <rPh sb="126" eb="128">
      <t>コトバ</t>
    </rPh>
    <rPh sb="133" eb="135">
      <t>カンセイ</t>
    </rPh>
    <rPh sb="136" eb="138">
      <t>ヒョウゲン</t>
    </rPh>
    <rPh sb="139" eb="140">
      <t>カン</t>
    </rPh>
    <rPh sb="142" eb="144">
      <t>リョウイキ</t>
    </rPh>
    <rPh sb="145" eb="147">
      <t>ヒョウゲン</t>
    </rPh>
    <phoneticPr fontId="4"/>
  </si>
  <si>
    <t>　指導計画に基づく保育の実施については、次の事項に留意していること。
(1)施設長、保育士など全職員による適切な役割分担と協力体制を整えていること。
(2)子どもが行う具体的な活動は、生活の中で様々に変化することに留意して、子どもが望ましい方向に向かって自ら活動を展開できるよう必要な援助を行っていること。
(3)子どもの主体的な活動を促すためには、保育士等が多様な関わりを持つことが重要であることを踏まえ、子どもの情緒の安定や発達に必要な豊かな体験が得られるよう援助していること。
(4)保育士等は、子どもの実態や子どもを取り巻く状況の変化などに即して保育の過程を記録し、これらを踏まえ指導計画に基づく保育の内容の見直しを行い、改善を図っていること。</t>
    <rPh sb="48" eb="49">
      <t>ゼン</t>
    </rPh>
    <rPh sb="292" eb="293">
      <t>フ</t>
    </rPh>
    <phoneticPr fontId="4"/>
  </si>
  <si>
    <t>(1)事業所内保育事業者は、利用乳幼児に対し、利用開始時の健康診断、少なくとも1年に2回(うち1回は6月30日までに行う。)の定期健康診断及び臨時の健康診断を学校保健安全法に規定する健康診断に準じて行っていること。
　子どもの心身の健康状態や疾病等の把握のために、嘱託医等により定期的に健康診断を行い、その結果を記録し、保育に活用するとともに、保護者が子どもの状態を理解し、日常生活に活用できるようにしていること。
　なお、疾病その他やむを得ない事由によって当該期日に健康診断を受けることのできなかった児童に対しては、その事由のなくなった後すみやかに健康診断(歯科健診を含む。)を行っていること。　</t>
    <phoneticPr fontId="2"/>
  </si>
  <si>
    <r>
      <t>(2)職員の健康診断に当たっては、特に利用乳幼児の食事を調理する者につき、綿密な注意を払っていること。
　調理・調乳に従事する職員について、雇入れの際又は当該業務への配置替えの際、検便による健康診断を行っていること。並びに月に1回以上の検便を実施していること。検便検査には腸管出血性大腸菌O157の検査を含めていること。</t>
    </r>
    <r>
      <rPr>
        <strike/>
        <sz val="10"/>
        <rFont val="ＭＳ 明朝"/>
        <family val="1"/>
        <charset val="128"/>
      </rPr>
      <t xml:space="preserve">
</t>
    </r>
    <phoneticPr fontId="2"/>
  </si>
  <si>
    <t xml:space="preserve">　体調不良、食物アレルギー、障害のある子どもなど、一人ひとりの子どもの心身の状態等に応じ、嘱託医、かかりつけ医等の指示や協力の下に適切に対応すること。アレルギー疾患を有する子どもの保育については、保護者と連携し、医師の診断及び指示に基づき、適切な対応を行うこと。また、食物アレルギーに関して、関係機関と連携して、当該事業所の体制構築など、安全な環境の整備を行うこと。看護師や栄養士等が配置されている場合には、その専門性を生かした対応を図っていること。
(1)子どもの食物アレルギー等に配慮した食事の提供を行うとともに、食物アレルギー対策に取り組み、食物アレルギーを有する子どもの生活がより一層、安心・安全なものとなるよう誤配及び誤食等の発生予防に努めていること。
(2)生活管理指導表等を活用するなどして、状況を把握するよう留意するとともに、子どもの異変時の対応等に備え、平素より危機管理体制を構築していること。
</t>
    <rPh sb="158" eb="161">
      <t>ジギョウショ</t>
    </rPh>
    <phoneticPr fontId="2"/>
  </si>
  <si>
    <t>(5)　食を通じた利用乳幼児の健全育成を図る観点から、利用乳幼児の発育及び発達の過程に応じて食に関し配慮すべき事項を定めた食育に関する計画に基づき食事を提供するよう努めること。</t>
    <phoneticPr fontId="4"/>
  </si>
  <si>
    <t xml:space="preserve">　搬入施設は、次に掲げるいずれかの施設とすること。
(1)連携施設(小規模保育事業A型又はB型を行う者又は事業所内保育事業者が確保するものに限る。)
(2)当該事業所内保育事業者と同一の法人又は関連法人が運営する保育所、幼稚園、認定こども園、小規模保育事業若しくは事業所内保育事業を行う事業所、社会福祉施設、医療機関等(当該事業所内保育事業者が家庭的保育事業又は小規模保育事業C型を行う場合にあっては、当該事業所内保育事業所と近接する施設に限る。)
</t>
    <phoneticPr fontId="2"/>
  </si>
  <si>
    <t>(1)職員は、児童虐待を発見しやすい立場にあることを自覚し、児童虐待の早期発見に努めていること。
(2)児童虐待を受けたと思われる児童を発見した者は、速やかにこれを市町村、福祉事務所若しくは児童相談所に通告していること。</t>
    <phoneticPr fontId="4"/>
  </si>
  <si>
    <t>◆研修の機会の確保（今年度）</t>
    <rPh sb="1" eb="3">
      <t>ケンシュウ</t>
    </rPh>
    <rPh sb="4" eb="6">
      <t>キカイ</t>
    </rPh>
    <rPh sb="7" eb="9">
      <t>カクホ</t>
    </rPh>
    <rPh sb="10" eb="13">
      <t>コンネンド</t>
    </rPh>
    <phoneticPr fontId="2"/>
  </si>
  <si>
    <t>日付・内容（例 〇/〇・～研修　など）</t>
    <rPh sb="0" eb="2">
      <t>ヒヅケ</t>
    </rPh>
    <rPh sb="3" eb="5">
      <t>ナイヨウ</t>
    </rPh>
    <rPh sb="6" eb="7">
      <t>レイ</t>
    </rPh>
    <rPh sb="13" eb="15">
      <t>ケンシュウ</t>
    </rPh>
    <phoneticPr fontId="4"/>
  </si>
  <si>
    <t>　１歳児配置改善加算</t>
    <phoneticPr fontId="4"/>
  </si>
  <si>
    <t xml:space="preserve">配置基準 </t>
    <rPh sb="0" eb="2">
      <t>ハイチ</t>
    </rPh>
    <rPh sb="2" eb="4">
      <t>キジュン</t>
    </rPh>
    <phoneticPr fontId="4"/>
  </si>
  <si>
    <r>
      <t>÷</t>
    </r>
    <r>
      <rPr>
        <b/>
        <sz val="11"/>
        <color rgb="FFFF0000"/>
        <rFont val="ＭＳ 明朝"/>
        <family val="1"/>
        <charset val="128"/>
      </rPr>
      <t>５</t>
    </r>
    <r>
      <rPr>
        <sz val="11"/>
        <rFont val="ＭＳ 明朝"/>
        <family val="1"/>
        <charset val="128"/>
      </rPr>
      <t>＝</t>
    </r>
    <phoneticPr fontId="4"/>
  </si>
  <si>
    <t>÷６＝</t>
    <phoneticPr fontId="4"/>
  </si>
  <si>
    <t>（参考値）</t>
    <rPh sb="1" eb="3">
      <t>サンコウ</t>
    </rPh>
    <rPh sb="3" eb="4">
      <t>アタイ</t>
    </rPh>
    <phoneticPr fontId="4"/>
  </si>
  <si>
    <t>＜要件＞</t>
    <phoneticPr fontId="4"/>
  </si>
  <si>
    <t>ⅰ 処遇改善等加算（⑦、㉖）の区分1、区分2及び区分3のいずれも取得していること。</t>
    <rPh sb="2" eb="4">
      <t>ショグウ</t>
    </rPh>
    <rPh sb="4" eb="6">
      <t>カイゼン</t>
    </rPh>
    <rPh sb="6" eb="7">
      <t>トウ</t>
    </rPh>
    <rPh sb="7" eb="9">
      <t>カサン</t>
    </rPh>
    <rPh sb="15" eb="17">
      <t>クブン</t>
    </rPh>
    <rPh sb="19" eb="21">
      <t>クブン</t>
    </rPh>
    <rPh sb="22" eb="23">
      <t>オヨ</t>
    </rPh>
    <rPh sb="24" eb="26">
      <t>クブン</t>
    </rPh>
    <rPh sb="32" eb="34">
      <t>シュトク</t>
    </rPh>
    <phoneticPr fontId="4"/>
  </si>
  <si>
    <t>ⅱ 業務においてＩＣＴの活用を進めており、以下の①及び②～④のいずれか１つの機能以上の機器を導入し、業務に活用していること。</t>
    <rPh sb="2" eb="4">
      <t>ギョウム</t>
    </rPh>
    <rPh sb="12" eb="14">
      <t>カツヨウ</t>
    </rPh>
    <rPh sb="15" eb="16">
      <t>スス</t>
    </rPh>
    <rPh sb="21" eb="23">
      <t>イカ</t>
    </rPh>
    <rPh sb="25" eb="26">
      <t>オヨ</t>
    </rPh>
    <rPh sb="38" eb="40">
      <t>キノウ</t>
    </rPh>
    <rPh sb="40" eb="42">
      <t>イジョウ</t>
    </rPh>
    <rPh sb="43" eb="45">
      <t>キキ</t>
    </rPh>
    <rPh sb="46" eb="48">
      <t>ドウニュウ</t>
    </rPh>
    <rPh sb="50" eb="52">
      <t>ギョウム</t>
    </rPh>
    <rPh sb="53" eb="55">
      <t>カツヨウ</t>
    </rPh>
    <phoneticPr fontId="4"/>
  </si>
  <si>
    <t>① 園児の登園及び降園に管理に関する機能</t>
    <rPh sb="2" eb="4">
      <t>エンジ</t>
    </rPh>
    <rPh sb="5" eb="7">
      <t>トウエン</t>
    </rPh>
    <rPh sb="7" eb="8">
      <t>オヨ</t>
    </rPh>
    <rPh sb="9" eb="11">
      <t>コウエン</t>
    </rPh>
    <rPh sb="12" eb="14">
      <t>カンリ</t>
    </rPh>
    <rPh sb="15" eb="16">
      <t>カン</t>
    </rPh>
    <rPh sb="18" eb="20">
      <t>キノウ</t>
    </rPh>
    <phoneticPr fontId="4"/>
  </si>
  <si>
    <t>② 保育に係る計画・記録に関する機能</t>
    <phoneticPr fontId="4"/>
  </si>
  <si>
    <t>③ 保護者との連絡に関する機能</t>
    <phoneticPr fontId="4"/>
  </si>
  <si>
    <t>④ キャッシュレス決済に関する機能</t>
    <phoneticPr fontId="4"/>
  </si>
  <si>
    <t>ⅲ 「施設型給付費等に係る処遇改善等加算について」（令和7年4月11日こ成保296、7文科初第250号こども家庭庁成育局長、文部科学省初等中等教育局長連名通知）第4加算額の算定、2 区分1及び区分2の加算率の算定に示す方法により算定される「職員1人当たりの平均経験年数」が10年以上であること。</t>
    <phoneticPr fontId="4"/>
  </si>
  <si>
    <t>＜要件＞
ⅰ 処遇改善等加算（⑧、㉑）の区分１、区分２及び区分３のいずれも取得していること。
ⅱ 業務においてＩＣＴの活用を進めており、以下の①及び②～④のいずれか１つの機能以上の機器を導入し、業務に活用していること。
① 園児の登園及び降園の管理に関する機能
② 保育に係る計画・記録に関する機能（注）
（注）職員間で情報の共有や更新を行うことができる機能を有すること
➂ 保護者との連絡に関する機能（注）
（注）ＩＣＴを介さない個別メール・アプリにより保護者との連絡を行っている場合を除く
④ キャッシュレス決済に関する機能
ⅲ 「施設型給付費等に係る処遇改善等加算について」（令和７年４月11日こ成保２９６、７文科初第２５０号こども家庭庁成育局長、文部科学省初等中等教育局長連名通知）第４加算額の算定、２ 区分１及び区分２の加算率の算定に示す方法により算定される「職員１人当たりの平均経験年数」が10年以上であること。
※ 原則として加算年度の４月１日時点の「職員１人当たりの平均経験年数」で判断することとするが、年度途中において職員の採用・異動等により本要件を満たす場合には、本要件を満たすこととなった日の属する月の翌月から加算を適用すること。</t>
    <phoneticPr fontId="4"/>
  </si>
  <si>
    <t>＜算式＞
｛１、２歳児数（障害児を除く）×1/6（小数点第１位まで計算（小数点第２位以下切り捨て））｝＋｛乳児数（同）×1/3（同）｝＋｛障害児数×1/2（同）｝＋１（利用定員２０人以上の事業所の場合を除く）＝配置基準上保育士・保育従事者数（小数点以下四捨五入）</t>
    <phoneticPr fontId="4"/>
  </si>
  <si>
    <t>◆適用種別</t>
    <rPh sb="1" eb="3">
      <t>テキヨウ</t>
    </rPh>
    <rPh sb="3" eb="5">
      <t>シュベツ</t>
    </rPh>
    <phoneticPr fontId="2"/>
  </si>
  <si>
    <t>（ア）・（イ）</t>
  </si>
  <si>
    <t>※１歳児配置改善加算の適用がない場合</t>
    <phoneticPr fontId="4"/>
  </si>
  <si>
    <t>※１歳児配置改善加算の適用がある場合</t>
    <phoneticPr fontId="4"/>
  </si>
  <si>
    <r>
      <t>((障害児)÷</t>
    </r>
    <r>
      <rPr>
        <b/>
        <sz val="10"/>
        <color rgb="FFFF0000"/>
        <rFont val="ＭＳ 明朝"/>
        <family val="1"/>
        <charset val="128"/>
      </rPr>
      <t>2</t>
    </r>
    <r>
      <rPr>
        <sz val="10"/>
        <rFont val="ＭＳ 明朝"/>
        <family val="1"/>
        <charset val="128"/>
      </rPr>
      <t>)</t>
    </r>
    <phoneticPr fontId="4"/>
  </si>
  <si>
    <t>(障害児除く2歳)÷6</t>
    <rPh sb="1" eb="3">
      <t>ショウガイ</t>
    </rPh>
    <rPh sb="3" eb="4">
      <t>ジ</t>
    </rPh>
    <rPh sb="4" eb="5">
      <t>ノゾ</t>
    </rPh>
    <rPh sb="7" eb="8">
      <t>サイ</t>
    </rPh>
    <phoneticPr fontId="4"/>
  </si>
  <si>
    <t>　監査事項39の（ア）ⅰの年齢別配置基準のうち、１歳児に係る保育士配置基準を１歳児５人につき１人により実施し、以下の要件を満たす施設に加算する。なお、１歳児の実人数が５人を下回る場合であっても、以下の算式による配置基準上保育士数を満たす場合は、加算が適用される。</t>
    <phoneticPr fontId="4"/>
  </si>
  <si>
    <t xml:space="preserve">（イ）１歳児配置改善加算の適用がある場合
障害児（軽度障害児を含む。）（注）を受け入れる事業所において、当該障害児に係る保育従事者の配置基準を障害児２人につき１人とする場合に加算する。
その際の計算に当たっては、監査事項39の（ア）ⅰの年齢別配置基準について、以下の算式に置き替えて算定すること。
（注）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差し支えない。
</t>
    <phoneticPr fontId="4"/>
  </si>
  <si>
    <t xml:space="preserve">　事業所を利用する保育認定子どもについて、土曜日に係る保育の利用希望が無いなどの理由により、当該月の土曜日に閉所する日がある場合に加減調整していること。
また、開所していても保育を提供していない場合は、閉所しているものとして取り扱うこと。
なお、他の特定教育・保育施設、地域型保育事業所（居宅訪問型保育事業所は除く。）又は企業主導型保育施設と共同保育を実施することにより、事業所を利用する保育認定子どもの土曜日における保育が確保されている場合には、土曜日に開所しているものとして取り扱うこと。
</t>
    <phoneticPr fontId="4"/>
  </si>
  <si>
    <t>　監査事項39の(イ)ⅰの（注１）の要件を満たす管理者を配置※していない場合に加減調整していること。
※ ２以上の事業所又は他の事業と兼務し、管理者として職務を行っていない者は欠員とみなされ、要件を満たす管理者を配置したこととはならないこと。</t>
    <phoneticPr fontId="4"/>
  </si>
  <si>
    <t>＜小規模保育事業Ｂ型の基準が適用される事業所＞
　監査事項39の(ア)ⅰbの年齢別配置基準について、保育士資格を有する者の占める割合が3/4以上となっていること。
＜算式＞
配置基準上保育従事者数（小数点以下四捨五入）×3/4＝必要保育士数（小数点以下四捨五入）</t>
    <phoneticPr fontId="4"/>
  </si>
  <si>
    <t>（ア）１歳児配置改善加算の適用がない場合
　障害児（軽度障害児を含む。）（注）を受け入れる事業所において、当該障害児に係る保育従事者の配置基準を障害児２人につき１人としていること。
その際の計算に当たっては、監査事項39の（ア）ⅰの年齢別配置基準について、以下の算式に置き替えて算定すること。
（注）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差し支えない。</t>
    <phoneticPr fontId="4"/>
  </si>
  <si>
    <r>
      <t xml:space="preserve">特
</t>
    </r>
    <r>
      <rPr>
        <sz val="8"/>
        <rFont val="ＭＳ 明朝"/>
        <family val="1"/>
        <charset val="128"/>
      </rPr>
      <t>(AB)</t>
    </r>
    <phoneticPr fontId="4"/>
  </si>
  <si>
    <t>16　施設型給付費の額に係る通知</t>
    <rPh sb="8" eb="9">
      <t>ヒ</t>
    </rPh>
    <phoneticPr fontId="4"/>
  </si>
  <si>
    <t>　雇用する保育士について、拘禁刑以上の刑に処せられた者など児童福祉法第18条の5第2号若しくは第3号に該当すると認めたとき、又は当該保育士が児童生徒性暴力等を行つたと思料するときは、速やかにその旨を都道府県知事に報告していること。</t>
    <rPh sb="13" eb="16">
      <t>コウキンケイ</t>
    </rPh>
    <phoneticPr fontId="4"/>
  </si>
  <si>
    <t>11　内容及び手続きの説明及び同意等</t>
    <rPh sb="17" eb="18">
      <t>トウ</t>
    </rPh>
    <phoneticPr fontId="4"/>
  </si>
  <si>
    <t>前年度受付件数</t>
    <rPh sb="0" eb="1">
      <t>マエ</t>
    </rPh>
    <rPh sb="1" eb="3">
      <t>ネンド</t>
    </rPh>
    <rPh sb="3" eb="5">
      <t>ウケツケ</t>
    </rPh>
    <rPh sb="5" eb="7">
      <t>ケンスウ</t>
    </rPh>
    <phoneticPr fontId="4"/>
  </si>
  <si>
    <t>今年度受付件数</t>
    <rPh sb="0" eb="1">
      <t>イマ</t>
    </rPh>
    <rPh sb="1" eb="3">
      <t>ネンド</t>
    </rPh>
    <rPh sb="3" eb="5">
      <t>ウケツケ</t>
    </rPh>
    <rPh sb="5" eb="7">
      <t>ケンスウ</t>
    </rPh>
    <phoneticPr fontId="4"/>
  </si>
  <si>
    <t>　設備等を変更しようとする時は、変更届を相模原市長に提出していること。</t>
    <phoneticPr fontId="4"/>
  </si>
  <si>
    <t>令和７年度　指導監査事前提出資料
相模原市指導監査基準事業所内保育事業編対応
～　管理運営・会計　～</t>
    <rPh sb="0" eb="2">
      <t>レイワ</t>
    </rPh>
    <rPh sb="3" eb="5">
      <t>ネンド</t>
    </rPh>
    <rPh sb="4" eb="5">
      <t>ド</t>
    </rPh>
    <rPh sb="6" eb="8">
      <t>シドウ</t>
    </rPh>
    <rPh sb="8" eb="10">
      <t>カンサ</t>
    </rPh>
    <rPh sb="10" eb="12">
      <t>ジゼン</t>
    </rPh>
    <rPh sb="12" eb="14">
      <t>テイシュツ</t>
    </rPh>
    <rPh sb="14" eb="16">
      <t>シリョウ</t>
    </rPh>
    <rPh sb="17" eb="21">
      <t>サガミハラシ</t>
    </rPh>
    <rPh sb="21" eb="23">
      <t>シドウ</t>
    </rPh>
    <rPh sb="23" eb="25">
      <t>カンサ</t>
    </rPh>
    <rPh sb="25" eb="27">
      <t>キジュン</t>
    </rPh>
    <rPh sb="27" eb="30">
      <t>ジギョウショ</t>
    </rPh>
    <rPh sb="30" eb="31">
      <t>ナイ</t>
    </rPh>
    <rPh sb="31" eb="33">
      <t>ホイク</t>
    </rPh>
    <rPh sb="33" eb="35">
      <t>ジギョウ</t>
    </rPh>
    <rPh sb="35" eb="36">
      <t>ヘン</t>
    </rPh>
    <rPh sb="36" eb="38">
      <t>タイオウ</t>
    </rPh>
    <rPh sb="41" eb="42">
      <t>カン</t>
    </rPh>
    <rPh sb="42" eb="43">
      <t>リ</t>
    </rPh>
    <rPh sb="43" eb="45">
      <t>ウンエイ</t>
    </rPh>
    <rPh sb="46" eb="48">
      <t>カイケイ</t>
    </rPh>
    <phoneticPr fontId="4"/>
  </si>
  <si>
    <t xml:space="preserve">ⅱ その他
ａ 利用定員20人以上の事業所については１人
ｂ 保育標準時間認定を受けた子どもが利用する事業所について、利用定員19人以下の事業所は非常勤保育従事者１人（小規模保育事業Ａ型にあっては保育士）、利用定員20人以上の事業所は保育士１人（注）
</t>
    <phoneticPr fontId="4"/>
  </si>
  <si>
    <t xml:space="preserve">（注）事業所全体の利用定員に占める保育標準時間認定を受けた子どもの人数の割合が低い場合は非常勤の保育士としても差し支えないこと。
</t>
    <phoneticPr fontId="4"/>
  </si>
  <si>
    <t xml:space="preserve">ｂ 小規模保育事業Ｂ型の基準が適用される事業所
１、２歳児６人につき１人、乳児３人につき１人、左記に加えて１人
上記のうち、1/2以上は保育士であること。
</t>
    <phoneticPr fontId="4"/>
  </si>
  <si>
    <t>（注１）ここでいう「１、２歳児」、「乳児」とは、年度の初日の前日における満年齢によるものであること。
（注２）確認に当たっては以下の算式１（保育従事者数）、算式２（保育士数）によること。
＜算式１＞
｛１、２歳児数×1/6（小数点第１位まで計算（小数点第２位以下切り捨て））｝＋｛乳児数×1/3（同）｝＋１＝配置基準上保育従事者数（小数点以下四捨五入）
＜算式２＞
配置基準上保育従事者数×1/2＝配置基準上保育士数（小数点以下四捨五入）</t>
    <phoneticPr fontId="4"/>
  </si>
  <si>
    <t xml:space="preserve">　特定地域型保育が適正かつ確実に実施され、及び必要な教育・保育が継続的に提供されるよう、次に掲げる事項に係る連携協力を行う認定こども園、幼稚園又は保育所(以下「連携施設」という。)を適切に確保していること。
(1)特定地域型保育の提供を受けている満3歳未満保育認定子どもに集団保育を体験させるための機会の設定、特定地域型保育の適切な提供に必要な特定地域型保育事業者に対する相談、助言その他の保育の内容に関する支援を行うこと。
(2)必要に応じて、代替保育(特定地域型保育事業所の職員の病気、休暇等により特定地域型保育を提供することができない場合に、当該特定地域型保育事業者に代わって提供する特定教育・保育をいう。)を提供すること。
</t>
    <phoneticPr fontId="4"/>
  </si>
  <si>
    <t>(3)当該特定地域型保育事業者により特定地域型保育の提供を受けていた地域枠の満3歳未満保育認定子どもを、当該特定地域型保育の提供の終了に際して、当該地域枠の満3歳未満保育認定子どもに係る教育・保育給付認定保護者の希望に基づき、引き続き当該連携施設において受け入れて教育・保育を提供すること。
（注）特定地域型保育事業者は、連携施設の確保が著しく困難であって、子ども・子育て支援法第59条第4号に規定する事業による支援その他の必要な適切な支援を行うことができると市町村が認める場合は、第42条第1項本文の規定にかかわらず、令和12年3月31日までの間、連携施設を確保しないことができる。</t>
    <phoneticPr fontId="4"/>
  </si>
  <si>
    <t>(3)食品の種類及び調理方法について、栄養並びに利用乳幼児の身体的状況及び嗜好を考慮したものであること。</t>
    <phoneticPr fontId="4"/>
  </si>
  <si>
    <t>(2)献立は、できる限り変化に富み、利用乳幼児の健全な発育に必要な栄養量を含有するものであること。</t>
    <phoneticPr fontId="4"/>
  </si>
  <si>
    <t>(1)利用乳幼児に食事を提供するときは、事業所内保育事業所内で調理する方法で行わなければならないこと。</t>
    <phoneticPr fontId="4"/>
  </si>
  <si>
    <t xml:space="preserve">　食事の提供は次のとおり、適切に行っていること。(監査事項23の特例に該当する場合を除く。)          </t>
    <phoneticPr fontId="2"/>
  </si>
  <si>
    <t xml:space="preserve">(4)調理はあらかじめ作成された献立に従って行っていること。
</t>
    <phoneticPr fontId="4"/>
  </si>
  <si>
    <t>(5)利用乳幼児の健康な生活の基本としての食を営む力の育成に努めること。</t>
    <phoneticPr fontId="4"/>
  </si>
  <si>
    <t>(4)利用乳幼児の年齢及び発達の段階並びに健康状態に応じた食事の提供、アレルギー、アトピー等への配慮、必要な栄養素量の給与等、利用乳幼児の食事の内容、回数及び時機に適切に応じること。</t>
    <phoneticPr fontId="4"/>
  </si>
  <si>
    <t>(3)調理業務の受託者を、事業所内保育事業者による給食の趣旨を十分に認識し、衛生面、栄養面等、調理業務を適切に遂行できる能力を有する者とすること。</t>
  </si>
  <si>
    <t>(2)事業所内保育事業者又はその他の施設、保健所、市等の栄養士により、献立等について栄養の観点からの指導が受けられる体制にある等、栄養士による必要な配慮が行われること。</t>
  </si>
  <si>
    <t xml:space="preserve">　利用乳幼児に提供する食事を監査項目24の施設(以下「搬入施設」という。)から搬入する場合は、次に掲げる要件を満たしていること。
</t>
    <phoneticPr fontId="2"/>
  </si>
  <si>
    <t>(1)利用乳幼児に対する食事の提供の責任が事業所内保育事業者にあり、その管理者が、衛生面、栄養面等、業務上必要な注意を果たし得るような体制及び調理業務の受託者との契約内容が確保されていること。</t>
    <phoneticPr fontId="4"/>
  </si>
  <si>
    <t>施設外
研修</t>
    <rPh sb="0" eb="3">
      <t>シセツガイ</t>
    </rPh>
    <rPh sb="4" eb="6">
      <t>ケンシュウ</t>
    </rPh>
    <phoneticPr fontId="2"/>
  </si>
  <si>
    <t>施設内
研修</t>
    <rPh sb="0" eb="2">
      <t>シセツ</t>
    </rPh>
    <rPh sb="2" eb="3">
      <t>ナイ</t>
    </rPh>
    <rPh sb="4" eb="6">
      <t>ケンシュウ</t>
    </rPh>
    <phoneticPr fontId="2"/>
  </si>
  <si>
    <t>◆短時間</t>
    <rPh sb="1" eb="2">
      <t>タン</t>
    </rPh>
    <rPh sb="2" eb="4">
      <t>ジカン</t>
    </rPh>
    <phoneticPr fontId="4"/>
  </si>
  <si>
    <t>◆標準時間</t>
    <rPh sb="1" eb="3">
      <t>ヒョウジュン</t>
    </rPh>
    <rPh sb="3" eb="5">
      <t>ジカン</t>
    </rPh>
    <phoneticPr fontId="4"/>
  </si>
  <si>
    <t xml:space="preserve">　保育を必要とする乳児・幼児であって満3歳未満のものについて、次に掲げる施設において、保育を行っていること。
1　事業主がその雇用する労働者の監護する乳児若しくは幼児及びその他の乳児若しくは幼児を保育するために自ら設置する施設又は事業主から委託を受けて当該事業主が雇用する労働者の監護する乳児若しくは幼児及びその他の乳児若しくは幼児の保育を実施する施設
</t>
    <phoneticPr fontId="4"/>
  </si>
  <si>
    <t xml:space="preserve">2　事業主団体がその構成員である事業主の雇用する労働者の監護する乳児若しくは幼児及びその他の乳児若しくは幼児を保育するために自ら設置する施設又は事業主団体から委託を受けてその構成員である事業主の雇用する労働者の監護する乳児若しくは幼児及びその他の乳児若しくは幼児の保育を実施する施設
</t>
    <phoneticPr fontId="4"/>
  </si>
  <si>
    <t xml:space="preserve">3　地方公務員等共済組合法(昭和37年法律第152号)の規定に基づく共済組合その他の内閣府令で定める組合(以下「共済組合等」という。)が当該共済組合等の構成員として内閣府令で定める者(以下「共済組合等の構成員」という。)の監護する乳児若しくは幼児及びその他の乳児若しくは幼児を保育するために自ら設置する施設又は共済組合等から委託を受けて当該共済組合等の構成員の監護する乳児若しくは幼児及びその他の乳児若しくは幼児の保育を実施する施設
</t>
    <phoneticPr fontId="4"/>
  </si>
  <si>
    <t>　ただし、保育の体制の整備状況その他の地域の事情を勘案して、保育が必要と認められる場合は満3歳以上の幼児の入所もできる。</t>
    <phoneticPr fontId="4"/>
  </si>
  <si>
    <t xml:space="preserve">(2)健康増進
</t>
    <phoneticPr fontId="4"/>
  </si>
  <si>
    <t xml:space="preserve">◎いずれかを選択→                 </t>
    <rPh sb="6" eb="8">
      <t>センタク</t>
    </rPh>
    <phoneticPr fontId="4"/>
  </si>
  <si>
    <t>　監査事項34及び35（1）～（4）の費用の額の支払を受けた場合は、当該費用に係る領収証を当該費用の額を支払った教育・保育給付認定保護者に対し交付していること。</t>
    <phoneticPr fontId="4"/>
  </si>
  <si>
    <t xml:space="preserve">　監査事項34及び35（1）～（4）の金銭の支払を求める際は、あらかじめ、当該金銭の使途及び額並びに教育・保育給付認定保護者に金銭の支払を求める理由について書面によって明らかにするとともに、教育・保育給付認定保護者に対して説明を行い、文書による同意を得ていること。
※ただし、監査事項35（1）～（4）の規定による金銭の支払に係る同意については、文書によることを要しない。
</t>
    <phoneticPr fontId="4"/>
  </si>
  <si>
    <t>＜算式＞
｛２歳児数×1/6（小数点第１位まで計算（小数点第２位以下切り捨て））｝＋｛１歳児数×1/5（同）｝＋｛乳児数×1/3（同）｝＋１（利用定員２０人以上の事業所の場合を除く）
＝配置基準上保育士・保育従事者数（小数点以下四捨五入）</t>
    <rPh sb="102" eb="107">
      <t>ホイクジュウジシャ</t>
    </rPh>
    <phoneticPr fontId="4"/>
  </si>
  <si>
    <t>＜算式＞
｛２歳児数（障害児を除く）×1/6（小数点第１位まで計算（小数点第２位以下切り捨て））｝＋｛１歳児数（障害児を除く）×1/5（同）｝＋｛乳児数（同）×1/3（同）｝＋｛障害児数×1/2（同）｝＋１（利用定員２０人以上の事業所の場合を除く）＝配置基準上保育士・保育従事者数（小数点以下四捨五入）</t>
    <phoneticPr fontId="4"/>
  </si>
  <si>
    <t>小規模A型・小規模B型</t>
    <rPh sb="0" eb="3">
      <t>ショウキボ</t>
    </rPh>
    <rPh sb="4" eb="5">
      <t>ガタ</t>
    </rPh>
    <phoneticPr fontId="4"/>
  </si>
  <si>
    <r>
      <t>(障害児除く1歳)÷</t>
    </r>
    <r>
      <rPr>
        <b/>
        <sz val="11"/>
        <color rgb="FFFF0000"/>
        <rFont val="ＭＳ 明朝"/>
        <family val="1"/>
        <charset val="128"/>
      </rPr>
      <t>5</t>
    </r>
    <rPh sb="1" eb="3">
      <t>ショウガイ</t>
    </rPh>
    <rPh sb="3" eb="4">
      <t>ジ</t>
    </rPh>
    <rPh sb="4" eb="5">
      <t>ノゾ</t>
    </rPh>
    <rPh sb="7" eb="8">
      <t>サイ</t>
    </rPh>
    <phoneticPr fontId="4"/>
  </si>
  <si>
    <t>1歳児あり</t>
    <rPh sb="1" eb="3">
      <t>サイジ</t>
    </rPh>
    <phoneticPr fontId="4"/>
  </si>
  <si>
    <t>1歳児なし</t>
    <rPh sb="1" eb="3">
      <t>サイジ</t>
    </rPh>
    <phoneticPr fontId="4"/>
  </si>
  <si>
    <t>障害児保育加算あり</t>
    <rPh sb="0" eb="2">
      <t>ショウガイ</t>
    </rPh>
    <rPh sb="2" eb="3">
      <t>ジ</t>
    </rPh>
    <rPh sb="3" eb="5">
      <t>ホイク</t>
    </rPh>
    <rPh sb="5" eb="7">
      <t>カサン</t>
    </rPh>
    <phoneticPr fontId="4"/>
  </si>
  <si>
    <t>障害児保育加算なし</t>
    <rPh sb="0" eb="2">
      <t>ショウガイ</t>
    </rPh>
    <rPh sb="2" eb="3">
      <t>ジ</t>
    </rPh>
    <rPh sb="3" eb="5">
      <t>ホイク</t>
    </rPh>
    <rPh sb="5" eb="7">
      <t>カサン</t>
    </rPh>
    <phoneticPr fontId="4"/>
  </si>
  <si>
    <t>1歳児あり</t>
    <rPh sb="1" eb="3">
      <t>サイジ</t>
    </rPh>
    <phoneticPr fontId="4"/>
  </si>
  <si>
    <t>小規模</t>
    <rPh sb="0" eb="3">
      <t>ショウキボ</t>
    </rPh>
    <phoneticPr fontId="4"/>
  </si>
  <si>
    <t>A型</t>
    <phoneticPr fontId="4"/>
  </si>
  <si>
    <t>B型</t>
    <phoneticPr fontId="4"/>
  </si>
  <si>
    <t>保育</t>
    <rPh sb="0" eb="2">
      <t>ホイク</t>
    </rPh>
    <phoneticPr fontId="4"/>
  </si>
  <si>
    <t>所型</t>
    <phoneticPr fontId="4"/>
  </si>
  <si>
    <t>1歳児なし</t>
    <rPh sb="1" eb="3">
      <t>サイジ</t>
    </rPh>
    <phoneticPr fontId="4"/>
  </si>
  <si>
    <t>延長保育時間(午前・午後)</t>
    <rPh sb="0" eb="2">
      <t>エンチョウ</t>
    </rPh>
    <rPh sb="2" eb="4">
      <t>ホイク</t>
    </rPh>
    <rPh sb="4" eb="6">
      <t>ジカン</t>
    </rPh>
    <rPh sb="7" eb="9">
      <t>ゴゼン</t>
    </rPh>
    <rPh sb="10" eb="12">
      <t>ゴゴ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</si>
</sst>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_ "/>
    <numFmt numFmtId="177" formatCode="[$-411]ge\.m\.d;@"/>
    <numFmt numFmtId="178" formatCode="00"/>
    <numFmt numFmtId="179" formatCode="0_);[Red]\(0\)"/>
    <numFmt numFmtId="180" formatCode="0.0_ "/>
    <numFmt numFmtId="181" formatCode="0_ "/>
    <numFmt numFmtId="182" formatCode="0.00_);[Red]\(0.00\)"/>
    <numFmt numFmtId="183" formatCode="h:mm;@"/>
    <numFmt numFmtId="184" formatCode="#"/>
    <numFmt numFmtId="185" formatCode="0.0"/>
    <numFmt numFmtId="186" formatCode="#,##0&quot;人&quot;"/>
  </numFmts>
  <fonts count="96">
    <font>
      <sz val="11"/>
      <name val="ＭＳ Ｐゴシック"/>
      <family val="3"/>
      <charset val="128"/>
    </font>
    <font>
      <sz val="11"/>
      <name val="ＭＳ Ｐゴシック"/>
      <family val="3"/>
      <charset val="128"/>
    </font>
    <font>
      <sz val="22"/>
      <name val="ＭＳ 明朝"/>
      <family val="1"/>
      <charset val="128"/>
    </font>
    <font>
      <sz val="12"/>
      <name val="ＭＳ 明朝"/>
      <family val="1"/>
      <charset val="128"/>
    </font>
    <font>
      <sz val="6"/>
      <name val="ＭＳ Ｐゴシック"/>
      <family val="3"/>
      <charset val="128"/>
    </font>
    <font>
      <sz val="10"/>
      <name val="ＭＳ 明朝"/>
      <family val="1"/>
      <charset val="128"/>
    </font>
    <font>
      <sz val="24"/>
      <name val="ＭＳ 明朝"/>
      <family val="1"/>
      <charset val="128"/>
    </font>
    <font>
      <sz val="16"/>
      <name val="ＭＳ 明朝"/>
      <family val="1"/>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6"/>
      <name val="ＭＳ 明朝"/>
      <family val="1"/>
      <charset val="128"/>
    </font>
    <font>
      <b/>
      <sz val="12"/>
      <name val="ＭＳ 明朝"/>
      <family val="1"/>
      <charset val="128"/>
    </font>
    <font>
      <sz val="11"/>
      <color theme="1"/>
      <name val="ＭＳ Ｐゴシック"/>
      <family val="3"/>
      <charset val="128"/>
      <scheme val="minor"/>
    </font>
    <font>
      <sz val="11"/>
      <name val="ＭＳ 明朝"/>
      <family val="1"/>
      <charset val="128"/>
    </font>
    <font>
      <sz val="11"/>
      <color rgb="FFFF0000"/>
      <name val="ＭＳ 明朝"/>
      <family val="1"/>
      <charset val="128"/>
    </font>
    <font>
      <sz val="10"/>
      <color rgb="FFFF0000"/>
      <name val="ＭＳ 明朝"/>
      <family val="1"/>
      <charset val="128"/>
    </font>
    <font>
      <u/>
      <sz val="11"/>
      <name val="ＭＳ 明朝"/>
      <family val="1"/>
      <charset val="128"/>
    </font>
    <font>
      <b/>
      <sz val="11"/>
      <color rgb="FFFF0000"/>
      <name val="ＭＳ 明朝"/>
      <family val="1"/>
      <charset val="128"/>
    </font>
    <font>
      <b/>
      <sz val="10"/>
      <color rgb="FFFF0000"/>
      <name val="ＭＳ 明朝"/>
      <family val="1"/>
      <charset val="128"/>
    </font>
    <font>
      <sz val="11"/>
      <color rgb="FF00B0F0"/>
      <name val="ＭＳ 明朝"/>
      <family val="1"/>
      <charset val="128"/>
    </font>
    <font>
      <sz val="11"/>
      <color theme="0"/>
      <name val="ＭＳ 明朝"/>
      <family val="1"/>
      <charset val="128"/>
    </font>
    <font>
      <sz val="9"/>
      <name val="ＭＳ 明朝"/>
      <family val="1"/>
      <charset val="128"/>
    </font>
    <font>
      <u/>
      <sz val="10"/>
      <color rgb="FFFF0000"/>
      <name val="ＭＳ 明朝"/>
      <family val="1"/>
      <charset val="128"/>
    </font>
    <font>
      <sz val="8"/>
      <name val="ＭＳ 明朝"/>
      <family val="1"/>
      <charset val="128"/>
    </font>
    <font>
      <sz val="28"/>
      <name val="ＭＳ 明朝"/>
      <family val="1"/>
      <charset val="128"/>
    </font>
    <font>
      <sz val="10"/>
      <color theme="0" tint="-0.34998626667073579"/>
      <name val="ＭＳ 明朝"/>
      <family val="1"/>
      <charset val="128"/>
    </font>
    <font>
      <sz val="11"/>
      <color theme="0" tint="-0.34998626667073579"/>
      <name val="ＭＳ 明朝"/>
      <family val="1"/>
      <charset val="128"/>
    </font>
    <font>
      <u/>
      <sz val="10"/>
      <name val="ＭＳ 明朝"/>
      <family val="1"/>
      <charset val="128"/>
    </font>
    <font>
      <sz val="14"/>
      <name val="ＭＳ 明朝"/>
      <family val="1"/>
      <charset val="128"/>
    </font>
    <font>
      <strike/>
      <sz val="10"/>
      <name val="ＭＳ 明朝"/>
      <family val="1"/>
      <charset val="128"/>
    </font>
    <font>
      <b/>
      <sz val="12"/>
      <color rgb="FFFF0000"/>
      <name val="ＭＳ 明朝"/>
      <family val="1"/>
      <charset val="128"/>
    </font>
    <font>
      <sz val="12"/>
      <color rgb="FFFF0000"/>
      <name val="ＭＳ 明朝"/>
      <family val="1"/>
      <charset val="128"/>
    </font>
    <font>
      <sz val="11"/>
      <color theme="3"/>
      <name val="HGｺﾞｼｯｸM"/>
      <family val="3"/>
      <charset val="128"/>
    </font>
    <font>
      <u/>
      <sz val="24"/>
      <name val="ＭＳ 明朝"/>
      <family val="1"/>
      <charset val="128"/>
    </font>
    <font>
      <u/>
      <sz val="11"/>
      <name val="ＭＳ Ｐゴシック"/>
      <family val="3"/>
      <charset val="128"/>
    </font>
    <font>
      <sz val="11"/>
      <color theme="1"/>
      <name val="Meiryo UI"/>
      <family val="2"/>
      <charset val="128"/>
    </font>
    <font>
      <b/>
      <sz val="12"/>
      <color theme="1"/>
      <name val="Meiryo UI"/>
      <family val="3"/>
      <charset val="128"/>
    </font>
    <font>
      <b/>
      <sz val="14"/>
      <color theme="1"/>
      <name val="Meiryo UI"/>
      <family val="3"/>
      <charset val="128"/>
    </font>
    <font>
      <sz val="6"/>
      <name val="Meiryo UI"/>
      <family val="2"/>
      <charset val="128"/>
    </font>
    <font>
      <sz val="8"/>
      <color theme="1"/>
      <name val="Meiryo UI"/>
      <family val="3"/>
      <charset val="128"/>
    </font>
    <font>
      <sz val="10"/>
      <color theme="1"/>
      <name val="Meiryo UI"/>
      <family val="3"/>
      <charset val="128"/>
    </font>
    <font>
      <sz val="11"/>
      <color rgb="FFFF0000"/>
      <name val="Meiryo UI"/>
      <family val="2"/>
      <charset val="128"/>
    </font>
    <font>
      <sz val="11"/>
      <color rgb="FFFF0000"/>
      <name val="Meiryo UI"/>
      <family val="3"/>
      <charset val="128"/>
    </font>
    <font>
      <sz val="8"/>
      <color rgb="FFFF0000"/>
      <name val="Meiryo UI"/>
      <family val="3"/>
      <charset val="128"/>
    </font>
    <font>
      <sz val="10"/>
      <color theme="3"/>
      <name val="HGSｺﾞｼｯｸM"/>
      <family val="3"/>
      <charset val="128"/>
    </font>
    <font>
      <b/>
      <u/>
      <sz val="11"/>
      <color indexed="10"/>
      <name val="ＭＳ 明朝"/>
      <family val="1"/>
      <charset val="128"/>
    </font>
    <font>
      <sz val="11"/>
      <color theme="3"/>
      <name val="ＭＳ 明朝"/>
      <family val="1"/>
      <charset val="128"/>
    </font>
    <font>
      <sz val="10"/>
      <name val="HGSｺﾞｼｯｸM"/>
      <family val="3"/>
      <charset val="128"/>
    </font>
    <font>
      <sz val="10"/>
      <color rgb="FF00B050"/>
      <name val="ＭＳ 明朝"/>
      <family val="1"/>
      <charset val="128"/>
    </font>
    <font>
      <b/>
      <sz val="11"/>
      <name val="ＭＳ 明朝"/>
      <family val="1"/>
      <charset val="128"/>
    </font>
    <font>
      <sz val="11"/>
      <color theme="1"/>
      <name val="ＭＳ 明朝"/>
      <family val="1"/>
      <charset val="128"/>
    </font>
    <font>
      <u/>
      <sz val="11"/>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1"/>
      <color indexed="10"/>
      <name val="ＭＳ 明朝"/>
      <family val="1"/>
      <charset val="128"/>
    </font>
    <font>
      <b/>
      <u/>
      <sz val="11"/>
      <name val="ＭＳ 明朝"/>
      <family val="1"/>
      <charset val="128"/>
    </font>
    <font>
      <sz val="9"/>
      <name val="ＭＳ Ｐ明朝"/>
      <family val="1"/>
      <charset val="128"/>
    </font>
    <font>
      <b/>
      <sz val="9"/>
      <color indexed="81"/>
      <name val="MS P ゴシック"/>
      <family val="3"/>
      <charset val="128"/>
    </font>
    <font>
      <b/>
      <sz val="11"/>
      <color rgb="FFFF0000"/>
      <name val="ＭＳ Ｐ明朝"/>
      <family val="1"/>
      <charset val="128"/>
    </font>
    <font>
      <b/>
      <sz val="10"/>
      <color rgb="FFFF0000"/>
      <name val="ＭＳ Ｐ明朝"/>
      <family val="1"/>
      <charset val="128"/>
    </font>
    <font>
      <sz val="10"/>
      <color rgb="FFFF0000"/>
      <name val="ＭＳ Ｐ明朝"/>
      <family val="1"/>
      <charset val="128"/>
    </font>
    <font>
      <sz val="10.5"/>
      <name val="ＭＳ 明朝"/>
      <family val="1"/>
      <charset val="128"/>
    </font>
    <font>
      <sz val="10.5"/>
      <color rgb="FFFF0000"/>
      <name val="ＭＳ 明朝"/>
      <family val="1"/>
      <charset val="128"/>
    </font>
    <font>
      <sz val="11"/>
      <color rgb="FFFF0000"/>
      <name val="ＭＳ Ｐ明朝"/>
      <family val="1"/>
      <charset val="128"/>
    </font>
    <font>
      <b/>
      <sz val="10"/>
      <color rgb="FF0070C0"/>
      <name val="ＭＳ Ｐ明朝"/>
      <family val="1"/>
      <charset val="128"/>
    </font>
    <font>
      <sz val="8.5"/>
      <color rgb="FF0070C0"/>
      <name val="ＭＳ Ｐ明朝"/>
      <family val="1"/>
      <charset val="128"/>
    </font>
    <font>
      <sz val="8"/>
      <color rgb="FF0070C0"/>
      <name val="ＭＳ Ｐ明朝"/>
      <family val="1"/>
      <charset val="128"/>
    </font>
    <font>
      <sz val="10"/>
      <color rgb="FF0070C0"/>
      <name val="ＭＳ Ｐ明朝"/>
      <family val="1"/>
      <charset val="128"/>
    </font>
    <font>
      <sz val="9"/>
      <color rgb="FF0070C0"/>
      <name val="ＭＳ Ｐ明朝"/>
      <family val="1"/>
      <charset val="128"/>
    </font>
    <font>
      <b/>
      <sz val="11"/>
      <color indexed="10"/>
      <name val="MS P ゴシック"/>
      <family val="3"/>
      <charset val="128"/>
    </font>
    <font>
      <b/>
      <sz val="9"/>
      <color indexed="10"/>
      <name val="MS P ゴシック"/>
      <family val="3"/>
      <charset val="128"/>
    </font>
    <font>
      <sz val="9"/>
      <color indexed="10"/>
      <name val="MS P ゴシック"/>
      <family val="3"/>
      <charset val="128"/>
    </font>
    <font>
      <sz val="10"/>
      <color rgb="FF0000FF"/>
      <name val="ＭＳ 明朝"/>
      <family val="1"/>
      <charset val="128"/>
    </font>
    <font>
      <strike/>
      <sz val="10"/>
      <color rgb="FFFF0000"/>
      <name val="ＭＳ 明朝"/>
      <family val="1"/>
      <charset val="128"/>
    </font>
    <font>
      <b/>
      <u/>
      <sz val="11"/>
      <color rgb="FF0000FF"/>
      <name val="ＭＳ 明朝"/>
      <family val="1"/>
      <charset val="128"/>
    </font>
    <font>
      <u/>
      <sz val="11"/>
      <color rgb="FF0000FF"/>
      <name val="ＭＳ 明朝"/>
      <family val="1"/>
      <charset val="128"/>
    </font>
    <font>
      <sz val="10"/>
      <name val="ＭＳ Ｐゴシック"/>
      <family val="3"/>
      <charset val="128"/>
    </font>
    <font>
      <strike/>
      <sz val="11"/>
      <color rgb="FFFF0000"/>
      <name val="ＭＳ 明朝"/>
      <family val="1"/>
      <charset val="128"/>
    </font>
    <font>
      <strike/>
      <sz val="11"/>
      <color rgb="FFFF0000"/>
      <name val="ＭＳ Ｐゴシック"/>
      <family val="3"/>
      <charset val="128"/>
    </font>
    <font>
      <sz val="9.5"/>
      <name val="ＭＳ 明朝"/>
      <family val="1"/>
      <charset val="128"/>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CCCC"/>
        <bgColor indexed="64"/>
      </patternFill>
    </fill>
    <fill>
      <patternFill patternType="solid">
        <fgColor rgb="FFFFFF00"/>
        <bgColor indexed="64"/>
      </patternFill>
    </fill>
    <fill>
      <patternFill patternType="solid">
        <fgColor rgb="FFCCFFFF"/>
        <bgColor indexed="64"/>
      </patternFill>
    </fill>
    <fill>
      <patternFill patternType="solid">
        <fgColor theme="0"/>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indexed="41"/>
        <bgColor indexed="64"/>
      </patternFill>
    </fill>
    <fill>
      <patternFill patternType="solid">
        <fgColor rgb="FFBFBFBF"/>
        <bgColor indexed="64"/>
      </patternFill>
    </fill>
    <fill>
      <patternFill patternType="solid">
        <fgColor rgb="FFB2B2B2"/>
        <bgColor indexed="64"/>
      </patternFill>
    </fill>
    <fill>
      <patternFill patternType="solid">
        <fgColor rgb="FFFFCCFF"/>
        <bgColor indexed="64"/>
      </patternFill>
    </fill>
  </fills>
  <borders count="31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indexed="64"/>
      </right>
      <top style="thin">
        <color auto="1"/>
      </top>
      <bottom style="hair">
        <color auto="1"/>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style="thin">
        <color auto="1"/>
      </right>
      <top style="thin">
        <color auto="1"/>
      </top>
      <bottom/>
      <diagonal/>
    </border>
    <border>
      <left style="thin">
        <color auto="1"/>
      </left>
      <right/>
      <top style="thin">
        <color auto="1"/>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Down="1">
      <left style="medium">
        <color indexed="64"/>
      </left>
      <right/>
      <top style="medium">
        <color indexed="64"/>
      </top>
      <bottom style="medium">
        <color indexed="64"/>
      </bottom>
      <diagonal style="thin">
        <color indexed="64"/>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uble">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thin">
        <color auto="1"/>
      </left>
      <right style="thin">
        <color auto="1"/>
      </right>
      <top style="thin">
        <color auto="1"/>
      </top>
      <bottom style="double">
        <color indexed="64"/>
      </bottom>
      <diagonal/>
    </border>
    <border>
      <left/>
      <right/>
      <top style="thin">
        <color auto="1"/>
      </top>
      <bottom style="double">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indexed="64"/>
      </bottom>
      <diagonal/>
    </border>
    <border>
      <left/>
      <right/>
      <top style="thin">
        <color auto="1"/>
      </top>
      <bottom/>
      <diagonal/>
    </border>
    <border diagonalDown="1">
      <left style="thin">
        <color indexed="64"/>
      </left>
      <right/>
      <top style="hair">
        <color indexed="64"/>
      </top>
      <bottom style="thin">
        <color indexed="64"/>
      </bottom>
      <diagonal style="thin">
        <color indexed="64"/>
      </diagonal>
    </border>
    <border diagonalDown="1">
      <left/>
      <right/>
      <top style="hair">
        <color indexed="64"/>
      </top>
      <bottom style="thin">
        <color indexed="64"/>
      </bottom>
      <diagonal style="thin">
        <color indexed="64"/>
      </diagonal>
    </border>
    <border diagonalDown="1">
      <left/>
      <right style="thin">
        <color indexed="64"/>
      </right>
      <top style="hair">
        <color indexed="64"/>
      </top>
      <bottom style="thin">
        <color indexed="64"/>
      </bottom>
      <diagonal style="thin">
        <color indexed="64"/>
      </diagonal>
    </border>
    <border diagonalDown="1">
      <left style="thin">
        <color indexed="64"/>
      </left>
      <right/>
      <top style="thin">
        <color indexed="64"/>
      </top>
      <bottom style="hair">
        <color indexed="64"/>
      </bottom>
      <diagonal style="thin">
        <color indexed="64"/>
      </diagonal>
    </border>
    <border diagonalDown="1">
      <left/>
      <right/>
      <top style="thin">
        <color indexed="64"/>
      </top>
      <bottom style="hair">
        <color indexed="64"/>
      </bottom>
      <diagonal style="thin">
        <color indexed="64"/>
      </diagonal>
    </border>
    <border diagonalDown="1">
      <left/>
      <right style="thin">
        <color indexed="64"/>
      </right>
      <top style="thin">
        <color indexed="64"/>
      </top>
      <bottom style="hair">
        <color indexed="64"/>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style="thin">
        <color auto="1"/>
      </left>
      <right style="thin">
        <color auto="1"/>
      </right>
      <top style="thin">
        <color auto="1"/>
      </top>
      <bottom style="thin">
        <color indexed="64"/>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style="thin">
        <color auto="1"/>
      </right>
      <top style="thin">
        <color auto="1"/>
      </top>
      <bottom/>
      <diagonal/>
    </border>
    <border>
      <left style="thin">
        <color auto="1"/>
      </left>
      <right/>
      <top style="thin">
        <color auto="1"/>
      </top>
      <bottom style="hair">
        <color auto="1"/>
      </bottom>
      <diagonal/>
    </border>
    <border>
      <left/>
      <right style="thin">
        <color indexed="64"/>
      </right>
      <top style="thin">
        <color auto="1"/>
      </top>
      <bottom style="hair">
        <color auto="1"/>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auto="1"/>
      </left>
      <right style="thin">
        <color auto="1"/>
      </right>
      <top style="thin">
        <color auto="1"/>
      </top>
      <bottom style="thin">
        <color indexed="64"/>
      </bottom>
      <diagonal/>
    </border>
    <border>
      <left/>
      <right/>
      <top style="thin">
        <color auto="1"/>
      </top>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indexed="64"/>
      </left>
      <right/>
      <top style="thin">
        <color indexed="64"/>
      </top>
      <bottom/>
      <diagonal/>
    </border>
    <border>
      <left/>
      <right style="thin">
        <color indexed="64"/>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
      <left/>
      <right/>
      <top style="thin">
        <color auto="1"/>
      </top>
      <bottom style="thin">
        <color indexed="64"/>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right/>
      <top style="thin">
        <color auto="1"/>
      </top>
      <bottom/>
      <diagonal/>
    </border>
    <border>
      <left style="thin">
        <color auto="1"/>
      </left>
      <right style="thin">
        <color auto="1"/>
      </right>
      <top style="thin">
        <color auto="1"/>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64"/>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style="thin">
        <color auto="1"/>
      </right>
      <top style="thin">
        <color auto="1"/>
      </top>
      <bottom/>
      <diagonal/>
    </border>
    <border>
      <left/>
      <right style="hair">
        <color indexed="64"/>
      </right>
      <top style="thin">
        <color indexed="64"/>
      </top>
      <bottom style="thin">
        <color indexed="64"/>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bottom style="medium">
        <color rgb="FFFF0000"/>
      </bottom>
      <diagonal/>
    </border>
    <border>
      <left style="thin">
        <color auto="1"/>
      </left>
      <right/>
      <top style="thin">
        <color auto="1"/>
      </top>
      <bottom/>
      <diagonal/>
    </border>
    <border>
      <left style="medium">
        <color rgb="FFFF0000"/>
      </left>
      <right/>
      <top style="medium">
        <color rgb="FFFF0000"/>
      </top>
      <bottom style="thin">
        <color auto="1"/>
      </bottom>
      <diagonal/>
    </border>
    <border>
      <left style="thin">
        <color indexed="64"/>
      </left>
      <right/>
      <top style="medium">
        <color rgb="FFFF0000"/>
      </top>
      <bottom style="thin">
        <color auto="1"/>
      </bottom>
      <diagonal/>
    </border>
    <border>
      <left/>
      <right style="thin">
        <color indexed="64"/>
      </right>
      <top style="medium">
        <color rgb="FFFF0000"/>
      </top>
      <bottom style="thin">
        <color auto="1"/>
      </bottom>
      <diagonal/>
    </border>
    <border>
      <left/>
      <right style="medium">
        <color rgb="FFFF0000"/>
      </right>
      <top style="medium">
        <color rgb="FFFF0000"/>
      </top>
      <bottom style="thin">
        <color auto="1"/>
      </bottom>
      <diagonal/>
    </border>
    <border>
      <left style="medium">
        <color rgb="FFFF0000"/>
      </left>
      <right/>
      <top style="thin">
        <color auto="1"/>
      </top>
      <bottom style="thin">
        <color auto="1"/>
      </bottom>
      <diagonal/>
    </border>
    <border>
      <left/>
      <right style="medium">
        <color rgb="FFFF0000"/>
      </right>
      <top style="thin">
        <color indexed="64"/>
      </top>
      <bottom style="thin">
        <color indexed="64"/>
      </bottom>
      <diagonal/>
    </border>
    <border>
      <left/>
      <right style="medium">
        <color rgb="FFFF0000"/>
      </right>
      <top/>
      <bottom style="thin">
        <color indexed="64"/>
      </bottom>
      <diagonal/>
    </border>
    <border>
      <left style="medium">
        <color rgb="FFFF0000"/>
      </left>
      <right/>
      <top style="thin">
        <color auto="1"/>
      </top>
      <bottom style="medium">
        <color rgb="FFFF0000"/>
      </bottom>
      <diagonal/>
    </border>
    <border>
      <left style="thin">
        <color indexed="64"/>
      </left>
      <right/>
      <top style="thin">
        <color auto="1"/>
      </top>
      <bottom style="medium">
        <color rgb="FFFF0000"/>
      </bottom>
      <diagonal/>
    </border>
    <border>
      <left/>
      <right style="thin">
        <color indexed="64"/>
      </right>
      <top style="thin">
        <color auto="1"/>
      </top>
      <bottom style="medium">
        <color rgb="FFFF0000"/>
      </bottom>
      <diagonal/>
    </border>
    <border>
      <left/>
      <right style="medium">
        <color rgb="FFFF0000"/>
      </right>
      <top style="thin">
        <color auto="1"/>
      </top>
      <bottom style="medium">
        <color rgb="FFFF0000"/>
      </bottom>
      <diagonal/>
    </border>
    <border>
      <left/>
      <right style="thin">
        <color auto="1"/>
      </right>
      <top style="thin">
        <color auto="1"/>
      </top>
      <bottom/>
      <diagonal/>
    </border>
    <border>
      <left/>
      <right/>
      <top style="thin">
        <color auto="1"/>
      </top>
      <bottom/>
      <diagonal/>
    </border>
    <border>
      <left/>
      <right/>
      <top style="double">
        <color indexed="64"/>
      </top>
      <bottom style="thin">
        <color indexed="64"/>
      </bottom>
      <diagonal/>
    </border>
    <border>
      <left/>
      <right style="hair">
        <color indexed="64"/>
      </right>
      <top/>
      <bottom style="thin">
        <color indexed="64"/>
      </bottom>
      <diagonal/>
    </border>
    <border>
      <left style="thin">
        <color auto="1"/>
      </left>
      <right style="thin">
        <color auto="1"/>
      </right>
      <top style="thin">
        <color auto="1"/>
      </top>
      <bottom style="thin">
        <color indexed="64"/>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right style="medium">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indexed="64"/>
      </right>
      <top style="thin">
        <color auto="1"/>
      </top>
      <bottom/>
      <diagonal/>
    </border>
    <border>
      <left/>
      <right/>
      <top style="thin">
        <color auto="1"/>
      </top>
      <bottom/>
      <diagonal/>
    </border>
    <border>
      <left style="thin">
        <color auto="1"/>
      </left>
      <right/>
      <top style="thin">
        <color auto="1"/>
      </top>
      <bottom style="thin">
        <color indexed="64"/>
      </bottom>
      <diagonal/>
    </border>
    <border>
      <left/>
      <right/>
      <top style="thin">
        <color auto="1"/>
      </top>
      <bottom style="thin">
        <color indexed="64"/>
      </bottom>
      <diagonal/>
    </border>
    <border>
      <left style="medium">
        <color rgb="FFFF0000"/>
      </left>
      <right style="thin">
        <color indexed="64"/>
      </right>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top style="thin">
        <color auto="1"/>
      </top>
      <bottom/>
      <diagonal/>
    </border>
    <border>
      <left/>
      <right style="thin">
        <color indexed="64"/>
      </right>
      <top style="thin">
        <color auto="1"/>
      </top>
      <bottom/>
      <diagonal/>
    </border>
    <border>
      <left style="thin">
        <color auto="1"/>
      </left>
      <right/>
      <top style="thin">
        <color auto="1"/>
      </top>
      <bottom/>
      <diagonal/>
    </border>
    <border>
      <left/>
      <right style="medium">
        <color rgb="FFFF0000"/>
      </right>
      <top style="thin">
        <color auto="1"/>
      </top>
      <bottom/>
      <diagonal/>
    </border>
    <border>
      <left style="medium">
        <color rgb="FFFF0000"/>
      </left>
      <right/>
      <top style="thin">
        <color auto="1"/>
      </top>
      <bottom style="medium">
        <color rgb="FFFF0000"/>
      </bottom>
      <diagonal/>
    </border>
    <border>
      <left/>
      <right style="thin">
        <color indexed="64"/>
      </right>
      <top style="thin">
        <color auto="1"/>
      </top>
      <bottom style="medium">
        <color rgb="FFFF0000"/>
      </bottom>
      <diagonal/>
    </border>
    <border>
      <left style="thin">
        <color indexed="64"/>
      </left>
      <right/>
      <top style="thin">
        <color auto="1"/>
      </top>
      <bottom style="medium">
        <color rgb="FFFF0000"/>
      </bottom>
      <diagonal/>
    </border>
    <border>
      <left/>
      <right style="medium">
        <color rgb="FFFF0000"/>
      </right>
      <top style="thin">
        <color auto="1"/>
      </top>
      <bottom style="medium">
        <color rgb="FFFF0000"/>
      </bottom>
      <diagonal/>
    </border>
    <border>
      <left/>
      <right style="thin">
        <color auto="1"/>
      </right>
      <top style="thin">
        <color auto="1"/>
      </top>
      <bottom style="thin">
        <color indexed="64"/>
      </bottom>
      <diagonal/>
    </border>
    <border>
      <left/>
      <right/>
      <top style="thin">
        <color auto="1"/>
      </top>
      <bottom/>
      <diagonal/>
    </border>
    <border>
      <left/>
      <right/>
      <top style="thin">
        <color auto="1"/>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auto="1"/>
      </left>
      <right/>
      <top style="thin">
        <color auto="1"/>
      </top>
      <bottom style="thin">
        <color indexed="64"/>
      </bottom>
      <diagonal/>
    </border>
    <border>
      <left/>
      <right/>
      <top style="thin">
        <color auto="1"/>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style="thin">
        <color auto="1"/>
      </left>
      <right style="thin">
        <color auto="1"/>
      </right>
      <top style="thin">
        <color auto="1"/>
      </top>
      <bottom style="thin">
        <color indexed="64"/>
      </bottom>
      <diagonal/>
    </border>
    <border>
      <left/>
      <right style="thin">
        <color auto="1"/>
      </right>
      <top style="thin">
        <color auto="1"/>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64"/>
      </bottom>
      <diagonal/>
    </border>
    <border>
      <left style="thin">
        <color auto="1"/>
      </left>
      <right/>
      <top style="thin">
        <color auto="1"/>
      </top>
      <bottom style="thin">
        <color indexed="64"/>
      </bottom>
      <diagonal/>
    </border>
    <border>
      <left/>
      <right style="thin">
        <color indexed="64"/>
      </right>
      <top style="thin">
        <color auto="1"/>
      </top>
      <bottom style="thin">
        <color indexed="64"/>
      </bottom>
      <diagonal/>
    </border>
    <border>
      <left/>
      <right/>
      <top style="thin">
        <color auto="1"/>
      </top>
      <bottom style="thin">
        <color auto="1"/>
      </bottom>
      <diagonal/>
    </border>
    <border>
      <left/>
      <right style="thin">
        <color auto="1"/>
      </right>
      <top style="thin">
        <color indexed="64"/>
      </top>
      <bottom/>
      <diagonal/>
    </border>
    <border>
      <left/>
      <right/>
      <top style="thin">
        <color indexed="64"/>
      </top>
      <bottom/>
      <diagonal/>
    </border>
    <border>
      <left style="thin">
        <color indexed="64"/>
      </left>
      <right/>
      <top style="thin">
        <color indexed="64"/>
      </top>
      <bottom/>
      <diagonal/>
    </border>
    <border>
      <left style="thin">
        <color auto="1"/>
      </left>
      <right style="thin">
        <color auto="1"/>
      </right>
      <top style="thin">
        <color auto="1"/>
      </top>
      <bottom style="thin">
        <color indexed="64"/>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right/>
      <top style="thin">
        <color auto="1"/>
      </top>
      <bottom/>
      <diagonal/>
    </border>
    <border>
      <left style="thin">
        <color indexed="64"/>
      </left>
      <right/>
      <top style="thin">
        <color indexed="64"/>
      </top>
      <bottom/>
      <diagonal/>
    </border>
    <border>
      <left/>
      <right style="thin">
        <color indexed="64"/>
      </right>
      <top style="thin">
        <color auto="1"/>
      </top>
      <bottom/>
      <diagonal/>
    </border>
    <border>
      <left style="thin">
        <color indexed="64"/>
      </left>
      <right style="thin">
        <color indexed="64"/>
      </right>
      <top style="thin">
        <color indexed="64"/>
      </top>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style="thin">
        <color auto="1"/>
      </top>
      <bottom style="thin">
        <color indexed="64"/>
      </bottom>
      <diagonal/>
    </border>
    <border>
      <left/>
      <right/>
      <top style="thin">
        <color auto="1"/>
      </top>
      <bottom style="thin">
        <color indexed="64"/>
      </bottom>
      <diagonal/>
    </border>
    <border>
      <left/>
      <right/>
      <top style="thin">
        <color indexed="64"/>
      </top>
      <bottom/>
      <diagonal/>
    </border>
    <border>
      <left/>
      <right style="thin">
        <color auto="1"/>
      </right>
      <top style="thin">
        <color indexed="64"/>
      </top>
      <bottom/>
      <diagonal/>
    </border>
    <border>
      <left/>
      <right style="thin">
        <color indexed="64"/>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auto="1"/>
      </left>
      <right/>
      <top style="thin">
        <color auto="1"/>
      </top>
      <bottom style="thin">
        <color indexed="64"/>
      </bottom>
      <diagonal/>
    </border>
    <border>
      <left/>
      <right style="thin">
        <color indexed="64"/>
      </right>
      <top style="thin">
        <color auto="1"/>
      </top>
      <bottom style="thin">
        <color indexed="64"/>
      </bottom>
      <diagonal/>
    </border>
    <border>
      <left/>
      <right/>
      <top style="thin">
        <color auto="1"/>
      </top>
      <bottom style="thin">
        <color auto="1"/>
      </bottom>
      <diagonal/>
    </border>
    <border>
      <left/>
      <right/>
      <top style="thin">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style="thin">
        <color auto="1"/>
      </left>
      <right style="thin">
        <color auto="1"/>
      </right>
      <top style="thin">
        <color auto="1"/>
      </top>
      <bottom style="thin">
        <color indexed="64"/>
      </bottom>
      <diagonal/>
    </border>
    <border>
      <left style="thin">
        <color auto="1"/>
      </left>
      <right style="thin">
        <color auto="1"/>
      </right>
      <top style="thin">
        <color auto="1"/>
      </top>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
      <left/>
      <right/>
      <top style="thin">
        <color auto="1"/>
      </top>
      <bottom style="thin">
        <color indexed="64"/>
      </bottom>
      <diagonal/>
    </border>
    <border>
      <left style="thin">
        <color auto="1"/>
      </left>
      <right style="thin">
        <color auto="1"/>
      </right>
      <top style="thin">
        <color auto="1"/>
      </top>
      <bottom style="double">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auto="1"/>
      </left>
      <right style="thin">
        <color auto="1"/>
      </right>
      <top style="thin">
        <color auto="1"/>
      </top>
      <bottom style="thin">
        <color indexed="64"/>
      </bottom>
      <diagonal/>
    </border>
    <border>
      <left style="thin">
        <color auto="1"/>
      </left>
      <right/>
      <top style="thin">
        <color auto="1"/>
      </top>
      <bottom style="thin">
        <color indexed="64"/>
      </bottom>
      <diagonal/>
    </border>
    <border>
      <left/>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style="thin">
        <color auto="1"/>
      </left>
      <right style="thin">
        <color auto="1"/>
      </right>
      <top style="thin">
        <color auto="1"/>
      </top>
      <bottom/>
      <diagonal/>
    </border>
    <border>
      <left/>
      <right style="thin">
        <color auto="1"/>
      </right>
      <top style="thin">
        <color auto="1"/>
      </top>
      <bottom style="thin">
        <color indexed="64"/>
      </bottom>
      <diagonal/>
    </border>
    <border>
      <left style="thin">
        <color auto="1"/>
      </left>
      <right style="thin">
        <color auto="1"/>
      </right>
      <top style="thin">
        <color auto="1"/>
      </top>
      <bottom style="double">
        <color indexed="64"/>
      </bottom>
      <diagonal/>
    </border>
    <border>
      <left/>
      <right/>
      <top style="thin">
        <color auto="1"/>
      </top>
      <bottom/>
      <diagonal/>
    </border>
    <border>
      <left style="thin">
        <color auto="1"/>
      </left>
      <right style="thin">
        <color auto="1"/>
      </right>
      <top style="thin">
        <color auto="1"/>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style="thin">
        <color auto="1"/>
      </top>
      <bottom style="thin">
        <color indexed="64"/>
      </bottom>
      <diagonal/>
    </border>
    <border>
      <left/>
      <right/>
      <top style="thin">
        <color auto="1"/>
      </top>
      <bottom style="thin">
        <color auto="1"/>
      </bottom>
      <diagonal/>
    </border>
    <border>
      <left/>
      <right style="thin">
        <color indexed="64"/>
      </right>
      <top style="thin">
        <color auto="1"/>
      </top>
      <bottom style="thin">
        <color indexed="64"/>
      </bottom>
      <diagonal/>
    </border>
    <border>
      <left/>
      <right/>
      <top style="thin">
        <color auto="1"/>
      </top>
      <bottom style="thin">
        <color indexed="64"/>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style="thin">
        <color auto="1"/>
      </top>
      <bottom style="thin">
        <color indexed="64"/>
      </bottom>
      <diagonal/>
    </border>
    <border>
      <left/>
      <right/>
      <top style="thin">
        <color auto="1"/>
      </top>
      <bottom style="thin">
        <color indexed="64"/>
      </bottom>
      <diagonal/>
    </border>
    <border>
      <left style="thin">
        <color auto="1"/>
      </left>
      <right style="thin">
        <color auto="1"/>
      </right>
      <top style="thin">
        <color auto="1"/>
      </top>
      <bottom/>
      <diagonal/>
    </border>
    <border>
      <left/>
      <right style="thin">
        <color auto="1"/>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indexed="64"/>
      </bottom>
      <diagonal/>
    </border>
    <border>
      <left/>
      <right/>
      <top style="thin">
        <color auto="1"/>
      </top>
      <bottom style="thin">
        <color indexed="64"/>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s>
  <cellStyleXfs count="47">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1"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8" fillId="0" borderId="0" applyNumberFormat="0" applyFill="0" applyBorder="0" applyAlignment="0" applyProtection="0">
      <alignment vertical="center"/>
    </xf>
    <xf numFmtId="38" fontId="1"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alignment vertical="center"/>
    </xf>
    <xf numFmtId="0" fontId="27" fillId="0" borderId="0">
      <alignment vertical="center"/>
    </xf>
    <xf numFmtId="0" fontId="24" fillId="4" borderId="0" applyNumberFormat="0" applyBorder="0" applyAlignment="0" applyProtection="0">
      <alignment vertical="center"/>
    </xf>
    <xf numFmtId="38" fontId="1" fillId="0" borderId="0" applyFont="0" applyFill="0" applyBorder="0" applyAlignment="0" applyProtection="0">
      <alignment vertical="center"/>
    </xf>
    <xf numFmtId="0" fontId="50" fillId="0" borderId="0">
      <alignment vertical="center"/>
    </xf>
  </cellStyleXfs>
  <cellXfs count="2049">
    <xf numFmtId="0" fontId="0" fillId="0" borderId="0" xfId="0">
      <alignment vertical="center"/>
    </xf>
    <xf numFmtId="0" fontId="28" fillId="0" borderId="51" xfId="0" applyFont="1" applyBorder="1" applyProtection="1">
      <alignment vertical="center"/>
      <protection locked="0"/>
    </xf>
    <xf numFmtId="0" fontId="5" fillId="0" borderId="51" xfId="0" applyFont="1" applyBorder="1" applyAlignment="1" applyProtection="1">
      <alignment vertical="center" shrinkToFit="1"/>
      <protection locked="0"/>
    </xf>
    <xf numFmtId="0" fontId="50" fillId="0" borderId="59" xfId="46" applyBorder="1" applyProtection="1">
      <alignment vertical="center"/>
      <protection locked="0"/>
    </xf>
    <xf numFmtId="181" fontId="50" fillId="0" borderId="61" xfId="46" applyNumberFormat="1" applyBorder="1" applyAlignment="1" applyProtection="1">
      <alignment horizontal="center" vertical="center"/>
      <protection locked="0"/>
    </xf>
    <xf numFmtId="183" fontId="50" fillId="0" borderId="62" xfId="46" applyNumberFormat="1" applyBorder="1" applyAlignment="1" applyProtection="1">
      <alignment horizontal="center" vertical="center"/>
      <protection locked="0"/>
    </xf>
    <xf numFmtId="0" fontId="50" fillId="0" borderId="63" xfId="46" applyBorder="1" applyProtection="1">
      <alignment vertical="center"/>
      <protection locked="0"/>
    </xf>
    <xf numFmtId="181" fontId="50" fillId="0" borderId="64" xfId="46" applyNumberFormat="1" applyBorder="1" applyAlignment="1" applyProtection="1">
      <alignment horizontal="center" vertical="center"/>
      <protection locked="0"/>
    </xf>
    <xf numFmtId="183" fontId="50" fillId="0" borderId="45" xfId="46" applyNumberFormat="1" applyBorder="1" applyAlignment="1" applyProtection="1">
      <alignment horizontal="center" vertical="center"/>
      <protection locked="0"/>
    </xf>
    <xf numFmtId="0" fontId="50" fillId="0" borderId="65" xfId="46" applyBorder="1" applyProtection="1">
      <alignment vertical="center"/>
      <protection locked="0"/>
    </xf>
    <xf numFmtId="181" fontId="50" fillId="0" borderId="67" xfId="46" applyNumberFormat="1" applyBorder="1" applyAlignment="1" applyProtection="1">
      <alignment horizontal="center" vertical="center"/>
      <protection locked="0"/>
    </xf>
    <xf numFmtId="183" fontId="50" fillId="0" borderId="68" xfId="46" applyNumberFormat="1" applyBorder="1" applyAlignment="1" applyProtection="1">
      <alignment horizontal="center" vertical="center"/>
      <protection locked="0"/>
    </xf>
    <xf numFmtId="0" fontId="50" fillId="0" borderId="69" xfId="46" applyBorder="1" applyProtection="1">
      <alignment vertical="center"/>
      <protection locked="0"/>
    </xf>
    <xf numFmtId="0" fontId="50" fillId="32" borderId="19" xfId="46" applyFill="1" applyBorder="1" applyAlignment="1">
      <alignment horizontal="center" vertical="center"/>
    </xf>
    <xf numFmtId="0" fontId="50" fillId="0" borderId="0" xfId="46" applyAlignment="1">
      <alignment horizontal="center" vertical="center"/>
    </xf>
    <xf numFmtId="181" fontId="50" fillId="0" borderId="62" xfId="46" applyNumberFormat="1" applyBorder="1" applyAlignment="1" applyProtection="1">
      <alignment horizontal="center" vertical="center"/>
      <protection locked="0"/>
    </xf>
    <xf numFmtId="181" fontId="50" fillId="0" borderId="62" xfId="46" applyNumberFormat="1" applyBorder="1" applyAlignment="1" applyProtection="1">
      <alignment horizontal="center" vertical="center" shrinkToFit="1"/>
      <protection locked="0"/>
    </xf>
    <xf numFmtId="0" fontId="50" fillId="0" borderId="63" xfId="46" applyBorder="1" applyAlignment="1" applyProtection="1">
      <alignment vertical="center" shrinkToFit="1"/>
      <protection locked="0"/>
    </xf>
    <xf numFmtId="181" fontId="50" fillId="0" borderId="45" xfId="46" applyNumberFormat="1" applyBorder="1" applyAlignment="1" applyProtection="1">
      <alignment horizontal="center" vertical="center"/>
      <protection locked="0"/>
    </xf>
    <xf numFmtId="181" fontId="50" fillId="0" borderId="45" xfId="46" applyNumberFormat="1" applyBorder="1" applyAlignment="1" applyProtection="1">
      <alignment horizontal="center" vertical="center" shrinkToFit="1"/>
      <protection locked="0"/>
    </xf>
    <xf numFmtId="0" fontId="50" fillId="0" borderId="65" xfId="46" applyBorder="1" applyAlignment="1" applyProtection="1">
      <alignment vertical="center" shrinkToFit="1"/>
      <protection locked="0"/>
    </xf>
    <xf numFmtId="181" fontId="50" fillId="0" borderId="68" xfId="46" applyNumberFormat="1" applyBorder="1" applyAlignment="1" applyProtection="1">
      <alignment horizontal="center" vertical="center"/>
      <protection locked="0"/>
    </xf>
    <xf numFmtId="181" fontId="50" fillId="0" borderId="68" xfId="46" applyNumberFormat="1" applyBorder="1" applyAlignment="1" applyProtection="1">
      <alignment horizontal="center" vertical="center" shrinkToFit="1"/>
      <protection locked="0"/>
    </xf>
    <xf numFmtId="0" fontId="50" fillId="0" borderId="69" xfId="46" applyBorder="1" applyAlignment="1" applyProtection="1">
      <alignment vertical="center" shrinkToFit="1"/>
      <protection locked="0"/>
    </xf>
    <xf numFmtId="181" fontId="50" fillId="0" borderId="61" xfId="46" applyNumberFormat="1" applyBorder="1" applyAlignment="1" applyProtection="1">
      <alignment horizontal="center" vertical="center" shrinkToFit="1"/>
      <protection locked="0"/>
    </xf>
    <xf numFmtId="181" fontId="50" fillId="0" borderId="70" xfId="46" applyNumberFormat="1" applyBorder="1" applyAlignment="1" applyProtection="1">
      <alignment horizontal="center" vertical="center" shrinkToFit="1"/>
      <protection locked="0"/>
    </xf>
    <xf numFmtId="183" fontId="50" fillId="0" borderId="62" xfId="46" applyNumberFormat="1" applyBorder="1" applyAlignment="1" applyProtection="1">
      <alignment horizontal="center" vertical="center" shrinkToFit="1"/>
      <protection locked="0"/>
    </xf>
    <xf numFmtId="181" fontId="50" fillId="0" borderId="64" xfId="46" applyNumberFormat="1" applyBorder="1" applyAlignment="1" applyProtection="1">
      <alignment horizontal="center" vertical="center" shrinkToFit="1"/>
      <protection locked="0"/>
    </xf>
    <xf numFmtId="181" fontId="50" fillId="0" borderId="54" xfId="46" applyNumberFormat="1" applyBorder="1" applyAlignment="1" applyProtection="1">
      <alignment horizontal="center" vertical="center" shrinkToFit="1"/>
      <protection locked="0"/>
    </xf>
    <xf numFmtId="183" fontId="50" fillId="0" borderId="45" xfId="46" applyNumberFormat="1" applyBorder="1" applyAlignment="1" applyProtection="1">
      <alignment horizontal="center" vertical="center" shrinkToFit="1"/>
      <protection locked="0"/>
    </xf>
    <xf numFmtId="181" fontId="50" fillId="0" borderId="67" xfId="46" applyNumberFormat="1" applyBorder="1" applyAlignment="1" applyProtection="1">
      <alignment horizontal="center" vertical="center" shrinkToFit="1"/>
      <protection locked="0"/>
    </xf>
    <xf numFmtId="181" fontId="50" fillId="0" borderId="71" xfId="46" applyNumberFormat="1" applyBorder="1" applyAlignment="1" applyProtection="1">
      <alignment horizontal="center" vertical="center" shrinkToFit="1"/>
      <protection locked="0"/>
    </xf>
    <xf numFmtId="183" fontId="50" fillId="0" borderId="68" xfId="46" applyNumberFormat="1" applyBorder="1" applyAlignment="1" applyProtection="1">
      <alignment horizontal="center" vertical="center" shrinkToFit="1"/>
      <protection locked="0"/>
    </xf>
    <xf numFmtId="0" fontId="28" fillId="0" borderId="0" xfId="0" applyFont="1">
      <alignment vertical="center"/>
    </xf>
    <xf numFmtId="0" fontId="28" fillId="0" borderId="15" xfId="0" applyFont="1" applyBorder="1">
      <alignment vertical="center"/>
    </xf>
    <xf numFmtId="0" fontId="5" fillId="31" borderId="15" xfId="0" applyFont="1" applyFill="1" applyBorder="1" applyAlignment="1">
      <alignment vertical="top" wrapText="1" shrinkToFit="1"/>
    </xf>
    <xf numFmtId="0" fontId="5" fillId="31" borderId="0" xfId="0" applyFont="1" applyFill="1" applyAlignment="1">
      <alignment vertical="top" wrapText="1" shrinkToFit="1"/>
    </xf>
    <xf numFmtId="0" fontId="5" fillId="31" borderId="16" xfId="0" applyFont="1" applyFill="1" applyBorder="1" applyAlignment="1">
      <alignment vertical="top" wrapText="1" shrinkToFit="1"/>
    </xf>
    <xf numFmtId="0" fontId="5" fillId="0" borderId="16" xfId="0" applyFont="1" applyBorder="1" applyAlignment="1">
      <alignment horizontal="left" vertical="top" wrapText="1"/>
    </xf>
    <xf numFmtId="0" fontId="5" fillId="0" borderId="15" xfId="0" applyFont="1" applyBorder="1" applyAlignment="1">
      <alignment horizontal="right" vertical="top" wrapText="1"/>
    </xf>
    <xf numFmtId="0" fontId="28" fillId="0" borderId="0" xfId="0" applyFont="1" applyAlignment="1">
      <alignment horizontal="left" vertical="center" wrapText="1"/>
    </xf>
    <xf numFmtId="0" fontId="5" fillId="0" borderId="0" xfId="0" applyFont="1">
      <alignment vertical="center"/>
    </xf>
    <xf numFmtId="0" fontId="28" fillId="0" borderId="0" xfId="0" applyFont="1" applyAlignment="1">
      <alignment horizontal="left" vertical="top" wrapText="1"/>
    </xf>
    <xf numFmtId="0" fontId="28" fillId="0" borderId="14" xfId="0" applyFont="1" applyBorder="1" applyAlignment="1">
      <alignment horizontal="right" vertical="top" wrapText="1"/>
    </xf>
    <xf numFmtId="0" fontId="28" fillId="0" borderId="21" xfId="0" applyFont="1" applyBorder="1" applyAlignment="1">
      <alignment horizontal="left" vertical="top" wrapText="1"/>
    </xf>
    <xf numFmtId="0" fontId="28" fillId="0" borderId="15" xfId="0" applyFont="1" applyBorder="1" applyAlignment="1">
      <alignment vertical="center" wrapText="1"/>
    </xf>
    <xf numFmtId="0" fontId="28" fillId="0" borderId="16" xfId="0" applyFont="1" applyBorder="1">
      <alignment vertical="center"/>
    </xf>
    <xf numFmtId="0" fontId="28" fillId="0" borderId="0" xfId="0" applyFont="1" applyAlignment="1">
      <alignment horizontal="center" vertical="center"/>
    </xf>
    <xf numFmtId="0" fontId="5" fillId="0" borderId="18" xfId="0" applyFont="1" applyBorder="1" applyAlignment="1">
      <alignment vertical="top" wrapText="1"/>
    </xf>
    <xf numFmtId="0" fontId="5" fillId="0" borderId="16" xfId="0" applyFont="1" applyBorder="1" applyAlignment="1">
      <alignment vertical="top" wrapText="1"/>
    </xf>
    <xf numFmtId="0" fontId="5" fillId="0" borderId="18" xfId="0" applyFont="1" applyBorder="1" applyAlignment="1">
      <alignment horizontal="left" vertical="top" wrapText="1"/>
    </xf>
    <xf numFmtId="0" fontId="28" fillId="27" borderId="112" xfId="0" applyFont="1" applyFill="1" applyBorder="1" applyAlignment="1" applyProtection="1">
      <alignment horizontal="center" vertical="center" wrapText="1"/>
      <protection locked="0"/>
    </xf>
    <xf numFmtId="179" fontId="36" fillId="0" borderId="124" xfId="0" applyNumberFormat="1" applyFont="1" applyBorder="1" applyAlignment="1" applyProtection="1">
      <alignment vertical="center" shrinkToFit="1"/>
      <protection locked="0"/>
    </xf>
    <xf numFmtId="178" fontId="36" fillId="0" borderId="125" xfId="0" applyNumberFormat="1" applyFont="1" applyBorder="1" applyAlignment="1" applyProtection="1">
      <alignment vertical="center" shrinkToFit="1"/>
      <protection locked="0"/>
    </xf>
    <xf numFmtId="0" fontId="28" fillId="27" borderId="123" xfId="0" applyFont="1" applyFill="1" applyBorder="1" applyAlignment="1" applyProtection="1">
      <alignment horizontal="center" vertical="center"/>
      <protection locked="0"/>
    </xf>
    <xf numFmtId="0" fontId="28" fillId="27" borderId="123" xfId="0" applyFont="1" applyFill="1" applyBorder="1" applyProtection="1">
      <alignment vertical="center"/>
      <protection locked="0"/>
    </xf>
    <xf numFmtId="179" fontId="38" fillId="0" borderId="124" xfId="0" applyNumberFormat="1" applyFont="1" applyBorder="1" applyAlignment="1" applyProtection="1">
      <alignment horizontal="right" shrinkToFit="1"/>
      <protection locked="0"/>
    </xf>
    <xf numFmtId="179" fontId="38" fillId="0" borderId="125" xfId="0" applyNumberFormat="1" applyFont="1" applyBorder="1" applyAlignment="1" applyProtection="1">
      <alignment horizontal="right" shrinkToFit="1"/>
      <protection locked="0"/>
    </xf>
    <xf numFmtId="0" fontId="5" fillId="0" borderId="15" xfId="0" applyFont="1" applyBorder="1" applyAlignment="1">
      <alignment vertical="top" wrapText="1"/>
    </xf>
    <xf numFmtId="0" fontId="5" fillId="0" borderId="18" xfId="0" applyFont="1" applyBorder="1" applyAlignment="1">
      <alignment horizontal="center" vertical="top" wrapText="1"/>
    </xf>
    <xf numFmtId="0" fontId="28" fillId="0" borderId="20" xfId="0" applyFont="1" applyBorder="1">
      <alignment vertical="center"/>
    </xf>
    <xf numFmtId="0" fontId="5" fillId="0" borderId="14" xfId="0" applyFont="1" applyBorder="1" applyAlignment="1">
      <alignment horizontal="center" vertical="center" wrapText="1"/>
    </xf>
    <xf numFmtId="0" fontId="28" fillId="0" borderId="21" xfId="0" applyFont="1" applyBorder="1">
      <alignment vertical="center"/>
    </xf>
    <xf numFmtId="0" fontId="5" fillId="31" borderId="20" xfId="0" applyFont="1" applyFill="1" applyBorder="1" applyAlignment="1">
      <alignment vertical="top" wrapText="1" shrinkToFit="1"/>
    </xf>
    <xf numFmtId="0" fontId="5" fillId="31" borderId="14" xfId="0" applyFont="1" applyFill="1" applyBorder="1" applyAlignment="1">
      <alignment vertical="top" wrapText="1" shrinkToFit="1"/>
    </xf>
    <xf numFmtId="0" fontId="5" fillId="31" borderId="21" xfId="0" applyFont="1" applyFill="1" applyBorder="1" applyAlignment="1">
      <alignment vertical="top" wrapText="1" shrinkToFit="1"/>
    </xf>
    <xf numFmtId="0" fontId="50" fillId="0" borderId="0" xfId="46">
      <alignment vertical="center"/>
    </xf>
    <xf numFmtId="0" fontId="50" fillId="28" borderId="45" xfId="46" applyFill="1" applyBorder="1">
      <alignment vertical="center"/>
    </xf>
    <xf numFmtId="0" fontId="50" fillId="0" borderId="58" xfId="46" applyBorder="1">
      <alignment vertical="center"/>
    </xf>
    <xf numFmtId="0" fontId="50" fillId="28" borderId="49" xfId="46" applyFill="1" applyBorder="1">
      <alignment vertical="center"/>
    </xf>
    <xf numFmtId="0" fontId="50" fillId="28" borderId="49" xfId="46" applyFill="1" applyBorder="1" applyAlignment="1">
      <alignment vertical="center" shrinkToFit="1"/>
    </xf>
    <xf numFmtId="0" fontId="50" fillId="0" borderId="60" xfId="46" applyBorder="1">
      <alignment vertical="center"/>
    </xf>
    <xf numFmtId="0" fontId="56" fillId="28" borderId="53" xfId="46" applyFont="1" applyFill="1" applyBorder="1">
      <alignment vertical="center"/>
    </xf>
    <xf numFmtId="0" fontId="50" fillId="28" borderId="53" xfId="46" applyFill="1" applyBorder="1">
      <alignment vertical="center"/>
    </xf>
    <xf numFmtId="0" fontId="50" fillId="28" borderId="45" xfId="46" applyFill="1" applyBorder="1" applyAlignment="1">
      <alignment vertical="center" shrinkToFit="1"/>
    </xf>
    <xf numFmtId="0" fontId="56" fillId="28" borderId="53" xfId="46" applyFont="1" applyFill="1" applyBorder="1" applyAlignment="1">
      <alignment vertical="center" shrinkToFit="1"/>
    </xf>
    <xf numFmtId="0" fontId="50" fillId="28" borderId="53" xfId="46" applyFill="1" applyBorder="1" applyAlignment="1">
      <alignment vertical="center" shrinkToFit="1"/>
    </xf>
    <xf numFmtId="181" fontId="57" fillId="0" borderId="45" xfId="46" applyNumberFormat="1" applyFont="1" applyBorder="1" applyAlignment="1" applyProtection="1">
      <alignment horizontal="center" vertical="center" shrinkToFit="1"/>
      <protection locked="0"/>
    </xf>
    <xf numFmtId="183" fontId="57" fillId="0" borderId="45" xfId="46" applyNumberFormat="1" applyFont="1" applyBorder="1" applyAlignment="1" applyProtection="1">
      <alignment horizontal="center" vertical="center" shrinkToFit="1"/>
      <protection locked="0"/>
    </xf>
    <xf numFmtId="0" fontId="57" fillId="0" borderId="45" xfId="46" applyFont="1" applyBorder="1" applyAlignment="1" applyProtection="1">
      <alignment vertical="center" shrinkToFit="1"/>
      <protection locked="0"/>
    </xf>
    <xf numFmtId="181" fontId="57" fillId="0" borderId="49" xfId="46" applyNumberFormat="1" applyFont="1" applyBorder="1" applyAlignment="1" applyProtection="1">
      <alignment horizontal="center" vertical="center" shrinkToFit="1"/>
      <protection locked="0"/>
    </xf>
    <xf numFmtId="183" fontId="57" fillId="0" borderId="49" xfId="46" applyNumberFormat="1" applyFont="1" applyBorder="1" applyAlignment="1" applyProtection="1">
      <alignment horizontal="center" vertical="center" shrinkToFit="1"/>
      <protection locked="0"/>
    </xf>
    <xf numFmtId="0" fontId="57" fillId="0" borderId="49" xfId="46" applyFont="1" applyBorder="1" applyAlignment="1" applyProtection="1">
      <alignment vertical="center" shrinkToFit="1"/>
      <protection locked="0"/>
    </xf>
    <xf numFmtId="181" fontId="57" fillId="0" borderId="49" xfId="46" applyNumberFormat="1" applyFont="1" applyBorder="1" applyAlignment="1" applyProtection="1">
      <alignment horizontal="center" vertical="center"/>
      <protection locked="0"/>
    </xf>
    <xf numFmtId="183" fontId="57" fillId="0" borderId="49" xfId="46" applyNumberFormat="1" applyFont="1" applyBorder="1" applyAlignment="1" applyProtection="1">
      <alignment horizontal="center" vertical="center"/>
      <protection locked="0"/>
    </xf>
    <xf numFmtId="0" fontId="51" fillId="0" borderId="0" xfId="46" applyFont="1">
      <alignment vertical="center"/>
    </xf>
    <xf numFmtId="0" fontId="50" fillId="0" borderId="60" xfId="46" applyBorder="1" applyAlignment="1">
      <alignment vertical="center" wrapText="1"/>
    </xf>
    <xf numFmtId="0" fontId="58" fillId="0" borderId="49" xfId="46" applyFont="1" applyBorder="1" applyAlignment="1" applyProtection="1">
      <alignment vertical="center" shrinkToFit="1"/>
      <protection locked="0"/>
    </xf>
    <xf numFmtId="0" fontId="54" fillId="28" borderId="19" xfId="46" applyFont="1" applyFill="1" applyBorder="1" applyAlignment="1">
      <alignment vertical="center" shrinkToFit="1"/>
    </xf>
    <xf numFmtId="0" fontId="56" fillId="28" borderId="45" xfId="46" applyFont="1" applyFill="1" applyBorder="1">
      <alignment vertical="center"/>
    </xf>
    <xf numFmtId="0" fontId="50" fillId="0" borderId="66" xfId="46" applyBorder="1">
      <alignment vertical="center"/>
    </xf>
    <xf numFmtId="0" fontId="57" fillId="0" borderId="49" xfId="46" applyFont="1" applyBorder="1" applyProtection="1">
      <alignment vertical="center"/>
      <protection locked="0"/>
    </xf>
    <xf numFmtId="0" fontId="68" fillId="0" borderId="23" xfId="0" applyFont="1" applyBorder="1" applyAlignment="1" applyProtection="1">
      <alignment horizontal="left" vertical="center" shrinkToFit="1"/>
      <protection locked="0"/>
    </xf>
    <xf numFmtId="0" fontId="68" fillId="0" borderId="24" xfId="0" applyFont="1" applyBorder="1" applyAlignment="1" applyProtection="1">
      <alignment horizontal="left" vertical="center" shrinkToFit="1"/>
      <protection locked="0"/>
    </xf>
    <xf numFmtId="0" fontId="68" fillId="0" borderId="23" xfId="0" applyFont="1" applyBorder="1" applyAlignment="1" applyProtection="1">
      <alignment horizontal="center" vertical="center" shrinkToFit="1"/>
      <protection locked="0"/>
    </xf>
    <xf numFmtId="0" fontId="67" fillId="0" borderId="0" xfId="0" applyFont="1">
      <alignment vertical="center"/>
    </xf>
    <xf numFmtId="0" fontId="68" fillId="0" borderId="0" xfId="0" applyFont="1">
      <alignment vertical="center"/>
    </xf>
    <xf numFmtId="0" fontId="68" fillId="25" borderId="23" xfId="0" applyFont="1" applyFill="1" applyBorder="1" applyAlignment="1">
      <alignment horizontal="center" vertical="center" wrapText="1"/>
    </xf>
    <xf numFmtId="0" fontId="68" fillId="25" borderId="24" xfId="0" applyFont="1" applyFill="1" applyBorder="1" applyAlignment="1">
      <alignment horizontal="center" vertical="center" wrapText="1"/>
    </xf>
    <xf numFmtId="0" fontId="26" fillId="0" borderId="0" xfId="0" applyFont="1">
      <alignment vertical="center"/>
    </xf>
    <xf numFmtId="0" fontId="5" fillId="0" borderId="113" xfId="0" applyFont="1" applyBorder="1" applyAlignment="1">
      <alignment vertical="center" wrapText="1"/>
    </xf>
    <xf numFmtId="0" fontId="5" fillId="0" borderId="0" xfId="0" applyFont="1" applyAlignment="1">
      <alignment vertical="center" wrapText="1"/>
    </xf>
    <xf numFmtId="0" fontId="28" fillId="0" borderId="0" xfId="0" applyFont="1" applyAlignment="1">
      <alignment vertical="top" wrapText="1"/>
    </xf>
    <xf numFmtId="0" fontId="28" fillId="34" borderId="112" xfId="0" applyFont="1" applyFill="1" applyBorder="1" applyAlignment="1">
      <alignment horizontal="center" vertical="center" wrapText="1"/>
    </xf>
    <xf numFmtId="49" fontId="28" fillId="0" borderId="111" xfId="0" applyNumberFormat="1" applyFont="1" applyBorder="1" applyAlignment="1">
      <alignment horizontal="center" vertical="center" wrapText="1"/>
    </xf>
    <xf numFmtId="0" fontId="28" fillId="0" borderId="110" xfId="0" applyFont="1" applyBorder="1" applyAlignment="1">
      <alignment vertical="center" wrapText="1"/>
    </xf>
    <xf numFmtId="0" fontId="28" fillId="0" borderId="0" xfId="0" applyFont="1" applyAlignment="1">
      <alignment vertical="center" wrapText="1"/>
    </xf>
    <xf numFmtId="0" fontId="5" fillId="29" borderId="112" xfId="0" applyFont="1" applyFill="1" applyBorder="1" applyAlignment="1">
      <alignment vertical="center" wrapText="1"/>
    </xf>
    <xf numFmtId="0" fontId="5" fillId="35" borderId="112" xfId="0" applyFont="1" applyFill="1" applyBorder="1" applyAlignment="1">
      <alignment vertical="center" wrapText="1"/>
    </xf>
    <xf numFmtId="0" fontId="2" fillId="0" borderId="0" xfId="0" applyFont="1">
      <alignment vertical="center"/>
    </xf>
    <xf numFmtId="0" fontId="7" fillId="0" borderId="0" xfId="0" applyFont="1">
      <alignment vertical="center"/>
    </xf>
    <xf numFmtId="0" fontId="28" fillId="26" borderId="51" xfId="0" applyFont="1" applyFill="1" applyBorder="1">
      <alignment vertical="center"/>
    </xf>
    <xf numFmtId="0" fontId="28" fillId="26" borderId="51" xfId="0" applyFont="1" applyFill="1" applyBorder="1" applyAlignment="1">
      <alignment horizontal="left" vertical="center"/>
    </xf>
    <xf numFmtId="0" fontId="28" fillId="26" borderId="52" xfId="0" applyFont="1" applyFill="1" applyBorder="1">
      <alignment vertical="center"/>
    </xf>
    <xf numFmtId="0" fontId="28" fillId="0" borderId="14" xfId="0" applyFont="1" applyBorder="1">
      <alignment vertical="center"/>
    </xf>
    <xf numFmtId="0" fontId="3" fillId="0" borderId="0" xfId="0" applyFont="1">
      <alignment vertical="center"/>
    </xf>
    <xf numFmtId="0" fontId="43" fillId="0" borderId="15" xfId="0" applyFont="1" applyBorder="1" applyAlignment="1">
      <alignment vertical="center" wrapText="1"/>
    </xf>
    <xf numFmtId="0" fontId="43" fillId="0" borderId="0" xfId="0" applyFont="1" applyAlignment="1">
      <alignment vertical="center" wrapText="1"/>
    </xf>
    <xf numFmtId="0" fontId="3" fillId="26" borderId="39" xfId="0" applyFont="1" applyFill="1" applyBorder="1" applyAlignment="1">
      <alignment vertical="center" wrapText="1"/>
    </xf>
    <xf numFmtId="0" fontId="3" fillId="0" borderId="0" xfId="0" applyFont="1" applyAlignment="1">
      <alignment horizontal="center" vertical="center" wrapText="1"/>
    </xf>
    <xf numFmtId="0" fontId="28" fillId="0" borderId="0" xfId="0" applyFont="1" applyAlignment="1">
      <alignment horizontal="left" vertical="center"/>
    </xf>
    <xf numFmtId="0" fontId="3" fillId="0" borderId="0" xfId="0" applyFont="1" applyAlignment="1">
      <alignment horizontal="left" vertical="center" wrapText="1"/>
    </xf>
    <xf numFmtId="0" fontId="29" fillId="0" borderId="0" xfId="0" applyFont="1">
      <alignment vertical="center"/>
    </xf>
    <xf numFmtId="0" fontId="5" fillId="0" borderId="0" xfId="0" applyFont="1" applyAlignment="1">
      <alignment vertical="top"/>
    </xf>
    <xf numFmtId="0" fontId="37" fillId="0" borderId="0" xfId="0" applyFont="1" applyAlignment="1">
      <alignment horizontal="right" vertical="top"/>
    </xf>
    <xf numFmtId="0" fontId="5" fillId="0" borderId="0" xfId="0" applyFont="1" applyAlignment="1">
      <alignment horizontal="center" vertical="top"/>
    </xf>
    <xf numFmtId="0" fontId="5" fillId="0" borderId="0" xfId="42" applyFont="1" applyAlignment="1">
      <alignment vertical="top"/>
    </xf>
    <xf numFmtId="0" fontId="39" fillId="0" borderId="0" xfId="0" applyFont="1" applyAlignment="1">
      <alignment vertical="top"/>
    </xf>
    <xf numFmtId="0" fontId="5" fillId="0" borderId="123" xfId="0" applyFont="1" applyBorder="1" applyAlignment="1">
      <alignment horizontal="center" vertical="center" wrapText="1"/>
    </xf>
    <xf numFmtId="0" fontId="5" fillId="0" borderId="123" xfId="0" applyFont="1" applyBorder="1" applyAlignment="1">
      <alignment horizontal="center" vertical="center" shrinkToFit="1"/>
    </xf>
    <xf numFmtId="0" fontId="40" fillId="0" borderId="0" xfId="0" applyFont="1" applyAlignment="1">
      <alignment vertical="top"/>
    </xf>
    <xf numFmtId="0" fontId="41" fillId="0" borderId="0" xfId="0" applyFont="1">
      <alignment vertical="center"/>
    </xf>
    <xf numFmtId="0" fontId="35" fillId="0" borderId="0" xfId="0" applyFont="1">
      <alignment vertical="center"/>
    </xf>
    <xf numFmtId="0" fontId="5" fillId="0" borderId="18" xfId="0" applyFont="1" applyBorder="1" applyAlignment="1">
      <alignment horizontal="center" vertical="center" wrapText="1"/>
    </xf>
    <xf numFmtId="0" fontId="37"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28" fillId="0" borderId="15" xfId="0" applyFont="1" applyBorder="1" applyAlignment="1">
      <alignment horizontal="center" vertical="center"/>
    </xf>
    <xf numFmtId="0" fontId="28" fillId="0" borderId="16" xfId="0" applyFont="1" applyBorder="1" applyAlignment="1">
      <alignment horizontal="center" vertical="center"/>
    </xf>
    <xf numFmtId="0" fontId="5" fillId="26" borderId="15" xfId="0" applyFont="1" applyFill="1" applyBorder="1" applyAlignment="1">
      <alignment horizontal="center" vertical="center"/>
    </xf>
    <xf numFmtId="0" fontId="5" fillId="26" borderId="0" xfId="0" applyFont="1" applyFill="1" applyAlignment="1">
      <alignment horizontal="center" vertical="center"/>
    </xf>
    <xf numFmtId="0" fontId="5" fillId="26" borderId="16" xfId="0" applyFont="1" applyFill="1" applyBorder="1" applyAlignment="1">
      <alignment horizontal="center" vertical="center"/>
    </xf>
    <xf numFmtId="0" fontId="28" fillId="0" borderId="0" xfId="0" applyFont="1" applyAlignment="1">
      <alignment vertical="top"/>
    </xf>
    <xf numFmtId="0" fontId="31" fillId="0" borderId="0" xfId="0" applyFont="1">
      <alignment vertical="center"/>
    </xf>
    <xf numFmtId="0" fontId="5" fillId="0" borderId="0" xfId="0" applyFont="1" applyAlignment="1">
      <alignment horizontal="center" vertical="top" shrinkToFit="1"/>
    </xf>
    <xf numFmtId="0" fontId="36" fillId="26" borderId="125" xfId="0" applyFont="1" applyFill="1" applyBorder="1" applyAlignment="1">
      <alignment horizontal="right" shrinkToFit="1"/>
    </xf>
    <xf numFmtId="0" fontId="36" fillId="26" borderId="125" xfId="0" applyFont="1" applyFill="1" applyBorder="1" applyAlignment="1">
      <alignment horizontal="left" vertical="center" shrinkToFit="1"/>
    </xf>
    <xf numFmtId="0" fontId="36" fillId="26" borderId="126" xfId="0" applyFont="1" applyFill="1" applyBorder="1" applyAlignment="1">
      <alignment horizontal="right" shrinkToFit="1"/>
    </xf>
    <xf numFmtId="0" fontId="28" fillId="0" borderId="0" xfId="0" applyFont="1" applyAlignment="1">
      <alignment vertical="center" shrinkToFit="1"/>
    </xf>
    <xf numFmtId="0" fontId="5" fillId="26" borderId="15" xfId="0" applyFont="1" applyFill="1" applyBorder="1" applyAlignment="1">
      <alignment horizontal="center" vertical="top"/>
    </xf>
    <xf numFmtId="0" fontId="5" fillId="26" borderId="0" xfId="0" applyFont="1" applyFill="1" applyAlignment="1">
      <alignment horizontal="center" vertical="top"/>
    </xf>
    <xf numFmtId="0" fontId="5" fillId="26" borderId="16" xfId="0" applyFont="1" applyFill="1" applyBorder="1" applyAlignment="1">
      <alignment horizontal="center" vertical="top"/>
    </xf>
    <xf numFmtId="0" fontId="5" fillId="26" borderId="15" xfId="0" applyFont="1" applyFill="1" applyBorder="1" applyAlignment="1">
      <alignment horizontal="center" vertical="top" shrinkToFit="1"/>
    </xf>
    <xf numFmtId="0" fontId="5" fillId="26" borderId="0" xfId="0" applyFont="1" applyFill="1" applyAlignment="1">
      <alignment horizontal="center" vertical="top" shrinkToFit="1"/>
    </xf>
    <xf numFmtId="0" fontId="5" fillId="26" borderId="16" xfId="0" applyFont="1" applyFill="1" applyBorder="1" applyAlignment="1">
      <alignment horizontal="center" vertical="top" shrinkToFit="1"/>
    </xf>
    <xf numFmtId="0" fontId="36" fillId="0" borderId="0" xfId="0" applyFont="1" applyAlignment="1">
      <alignment horizontal="left" vertical="top"/>
    </xf>
    <xf numFmtId="0" fontId="5" fillId="0" borderId="19" xfId="0" applyFont="1" applyBorder="1" applyAlignment="1">
      <alignment horizontal="center" vertical="top" wrapText="1"/>
    </xf>
    <xf numFmtId="0" fontId="5" fillId="26" borderId="20" xfId="0" applyFont="1" applyFill="1" applyBorder="1" applyAlignment="1">
      <alignment horizontal="center" vertical="top" shrinkToFit="1"/>
    </xf>
    <xf numFmtId="0" fontId="5" fillId="26" borderId="14" xfId="0" applyFont="1" applyFill="1" applyBorder="1" applyAlignment="1">
      <alignment horizontal="center" vertical="top" shrinkToFit="1"/>
    </xf>
    <xf numFmtId="0" fontId="5" fillId="26" borderId="21" xfId="0" applyFont="1" applyFill="1" applyBorder="1" applyAlignment="1">
      <alignment horizontal="center" vertical="top" shrinkToFit="1"/>
    </xf>
    <xf numFmtId="0" fontId="60" fillId="0" borderId="0" xfId="0" applyFont="1" applyAlignment="1">
      <alignment vertical="center" wrapText="1"/>
    </xf>
    <xf numFmtId="0" fontId="28" fillId="0" borderId="125" xfId="0" applyFont="1" applyBorder="1" applyAlignment="1">
      <alignment horizontal="center" vertical="center" wrapText="1"/>
    </xf>
    <xf numFmtId="0" fontId="5" fillId="0" borderId="15" xfId="0" applyFont="1" applyBorder="1">
      <alignment vertical="center"/>
    </xf>
    <xf numFmtId="0" fontId="5" fillId="0" borderId="16" xfId="0" applyFont="1" applyBorder="1">
      <alignment vertical="center"/>
    </xf>
    <xf numFmtId="0" fontId="28" fillId="29" borderId="0" xfId="0" applyFont="1" applyFill="1" applyAlignment="1">
      <alignment horizontal="center" vertical="center" shrinkToFit="1"/>
    </xf>
    <xf numFmtId="0" fontId="28" fillId="0" borderId="0" xfId="0" applyFont="1" applyAlignment="1">
      <alignment horizontal="center" vertical="center" shrinkToFit="1"/>
    </xf>
    <xf numFmtId="0" fontId="5" fillId="0" borderId="15" xfId="0" applyFont="1" applyBorder="1" applyAlignment="1">
      <alignment vertical="center" wrapText="1" shrinkToFit="1"/>
    </xf>
    <xf numFmtId="0" fontId="5" fillId="0" borderId="0" xfId="0" applyFont="1" applyAlignment="1">
      <alignment vertical="center" wrapText="1" shrinkToFit="1"/>
    </xf>
    <xf numFmtId="0" fontId="5" fillId="0" borderId="20" xfId="0" applyFont="1" applyBorder="1">
      <alignment vertical="center"/>
    </xf>
    <xf numFmtId="0" fontId="5" fillId="0" borderId="14" xfId="0" applyFont="1" applyBorder="1">
      <alignment vertical="center"/>
    </xf>
    <xf numFmtId="0" fontId="5" fillId="0" borderId="21" xfId="0" applyFont="1" applyBorder="1">
      <alignment vertical="center"/>
    </xf>
    <xf numFmtId="0" fontId="28" fillId="0" borderId="0" xfId="0" applyFont="1" applyAlignment="1">
      <alignment vertical="center" wrapText="1" shrinkToFit="1"/>
    </xf>
    <xf numFmtId="0" fontId="5" fillId="26" borderId="15" xfId="0" applyFont="1" applyFill="1" applyBorder="1" applyAlignment="1">
      <alignment horizontal="center" vertical="top" wrapText="1"/>
    </xf>
    <xf numFmtId="0" fontId="5" fillId="26" borderId="0" xfId="0" applyFont="1" applyFill="1" applyAlignment="1">
      <alignment horizontal="center" vertical="top" wrapText="1"/>
    </xf>
    <xf numFmtId="0" fontId="5" fillId="26" borderId="16" xfId="0" applyFont="1" applyFill="1" applyBorder="1" applyAlignment="1">
      <alignment horizontal="center" vertical="top" wrapText="1"/>
    </xf>
    <xf numFmtId="0" fontId="36" fillId="0" borderId="0" xfId="0" applyFont="1" applyAlignment="1">
      <alignment vertical="top" wrapText="1"/>
    </xf>
    <xf numFmtId="0" fontId="36" fillId="0" borderId="0" xfId="0" applyFont="1" applyAlignment="1">
      <alignment vertical="top"/>
    </xf>
    <xf numFmtId="0" fontId="36" fillId="0" borderId="0" xfId="0" applyFont="1">
      <alignment vertical="center"/>
    </xf>
    <xf numFmtId="0" fontId="5" fillId="26" borderId="15" xfId="0" applyFont="1" applyFill="1" applyBorder="1" applyAlignment="1">
      <alignment vertical="top" wrapText="1" shrinkToFit="1"/>
    </xf>
    <xf numFmtId="0" fontId="5" fillId="26" borderId="0" xfId="0" applyFont="1" applyFill="1" applyAlignment="1">
      <alignment vertical="top" wrapText="1" shrinkToFit="1"/>
    </xf>
    <xf numFmtId="0" fontId="5" fillId="26" borderId="16" xfId="0" applyFont="1" applyFill="1" applyBorder="1" applyAlignment="1">
      <alignment vertical="top" wrapText="1" shrinkToFit="1"/>
    </xf>
    <xf numFmtId="0" fontId="28" fillId="0" borderId="0" xfId="0" applyFont="1" applyAlignment="1">
      <alignment horizontal="left" vertical="center" wrapText="1" shrinkToFit="1"/>
    </xf>
    <xf numFmtId="0" fontId="28" fillId="0" borderId="16" xfId="0" applyFont="1" applyBorder="1" applyAlignment="1">
      <alignment horizontal="left" vertical="center"/>
    </xf>
    <xf numFmtId="0" fontId="5" fillId="0" borderId="16" xfId="0" applyFont="1" applyBorder="1" applyAlignment="1">
      <alignment horizontal="left" vertical="center"/>
    </xf>
    <xf numFmtId="0" fontId="31" fillId="0" borderId="0" xfId="0" quotePrefix="1" applyFont="1" applyAlignment="1">
      <alignment horizontal="right" vertical="center"/>
    </xf>
    <xf numFmtId="0" fontId="28" fillId="0" borderId="121" xfId="0" applyFont="1" applyBorder="1" applyAlignment="1">
      <alignment horizontal="left" vertical="top" wrapText="1"/>
    </xf>
    <xf numFmtId="0" fontId="5" fillId="0" borderId="16" xfId="0" applyFont="1" applyBorder="1" applyAlignment="1">
      <alignment vertical="center" shrinkToFit="1"/>
    </xf>
    <xf numFmtId="0" fontId="5" fillId="0" borderId="0" xfId="0" applyFont="1" applyAlignment="1">
      <alignment horizontal="left" vertical="center" shrinkToFit="1"/>
    </xf>
    <xf numFmtId="0" fontId="5" fillId="26" borderId="20" xfId="0" applyFont="1" applyFill="1" applyBorder="1" applyAlignment="1">
      <alignment vertical="top" wrapText="1" shrinkToFit="1"/>
    </xf>
    <xf numFmtId="0" fontId="5" fillId="26" borderId="14" xfId="0" applyFont="1" applyFill="1" applyBorder="1" applyAlignment="1">
      <alignment vertical="top" wrapText="1" shrinkToFit="1"/>
    </xf>
    <xf numFmtId="0" fontId="5" fillId="26" borderId="21" xfId="0" applyFont="1" applyFill="1" applyBorder="1" applyAlignment="1">
      <alignment vertical="top" wrapText="1" shrinkToFit="1"/>
    </xf>
    <xf numFmtId="0" fontId="28" fillId="0" borderId="0" xfId="0" applyFont="1" applyAlignment="1">
      <alignment horizontal="right" vertical="center"/>
    </xf>
    <xf numFmtId="0" fontId="28" fillId="0" borderId="125" xfId="0" applyFont="1" applyBorder="1">
      <alignment vertical="center"/>
    </xf>
    <xf numFmtId="0" fontId="28" fillId="0" borderId="126" xfId="0" applyFont="1" applyBorder="1">
      <alignment vertical="center"/>
    </xf>
    <xf numFmtId="0" fontId="28" fillId="0" borderId="0" xfId="0" quotePrefix="1" applyFont="1" applyAlignment="1">
      <alignment horizontal="left" vertical="center"/>
    </xf>
    <xf numFmtId="0" fontId="5" fillId="26" borderId="15" xfId="0" applyFont="1" applyFill="1" applyBorder="1" applyAlignment="1">
      <alignment horizontal="center" vertical="top" wrapText="1" shrinkToFit="1"/>
    </xf>
    <xf numFmtId="0" fontId="5" fillId="26" borderId="0" xfId="0" applyFont="1" applyFill="1" applyAlignment="1">
      <alignment horizontal="center" vertical="top" wrapText="1" shrinkToFit="1"/>
    </xf>
    <xf numFmtId="0" fontId="5" fillId="26" borderId="16" xfId="0" applyFont="1" applyFill="1" applyBorder="1" applyAlignment="1">
      <alignment horizontal="center" vertical="top" wrapText="1" shrinkToFit="1"/>
    </xf>
    <xf numFmtId="0" fontId="5" fillId="26" borderId="20" xfId="0" applyFont="1" applyFill="1" applyBorder="1" applyAlignment="1">
      <alignment horizontal="center" vertical="top" wrapText="1" shrinkToFit="1"/>
    </xf>
    <xf numFmtId="0" fontId="5" fillId="26" borderId="14" xfId="0" applyFont="1" applyFill="1" applyBorder="1" applyAlignment="1">
      <alignment horizontal="center" vertical="top" wrapText="1" shrinkToFit="1"/>
    </xf>
    <xf numFmtId="0" fontId="5" fillId="26" borderId="21" xfId="0" applyFont="1" applyFill="1" applyBorder="1" applyAlignment="1">
      <alignment horizontal="center" vertical="top" wrapText="1" shrinkToFit="1"/>
    </xf>
    <xf numFmtId="0" fontId="28" fillId="0" borderId="16" xfId="0" applyFont="1" applyBorder="1" applyAlignment="1">
      <alignment vertical="center" wrapText="1"/>
    </xf>
    <xf numFmtId="0" fontId="28" fillId="0" borderId="0" xfId="0" quotePrefix="1" applyFont="1" applyAlignment="1">
      <alignment horizontal="right" vertical="center"/>
    </xf>
    <xf numFmtId="179" fontId="28" fillId="26" borderId="126" xfId="0" applyNumberFormat="1" applyFont="1" applyFill="1" applyBorder="1">
      <alignment vertical="center"/>
    </xf>
    <xf numFmtId="176" fontId="28" fillId="26" borderId="126" xfId="0" applyNumberFormat="1" applyFont="1" applyFill="1" applyBorder="1">
      <alignment vertical="center"/>
    </xf>
    <xf numFmtId="176" fontId="28" fillId="26" borderId="122" xfId="0" applyNumberFormat="1" applyFont="1" applyFill="1" applyBorder="1">
      <alignment vertical="center"/>
    </xf>
    <xf numFmtId="176" fontId="28" fillId="26" borderId="21" xfId="0" applyNumberFormat="1" applyFont="1" applyFill="1" applyBorder="1">
      <alignment vertical="center"/>
    </xf>
    <xf numFmtId="0" fontId="70" fillId="0" borderId="0" xfId="0" applyFont="1">
      <alignment vertical="center"/>
    </xf>
    <xf numFmtId="0" fontId="5" fillId="0" borderId="18" xfId="0" applyFont="1" applyBorder="1" applyAlignment="1">
      <alignment horizontal="center" wrapText="1"/>
    </xf>
    <xf numFmtId="0" fontId="31" fillId="0" borderId="0" xfId="0" applyFont="1" applyAlignment="1">
      <alignment vertical="center" wrapText="1"/>
    </xf>
    <xf numFmtId="0" fontId="29" fillId="0" borderId="0" xfId="0" applyFont="1" applyAlignment="1">
      <alignment vertical="top" wrapText="1"/>
    </xf>
    <xf numFmtId="0" fontId="28" fillId="0" borderId="18" xfId="0" applyFont="1" applyBorder="1">
      <alignment vertical="center"/>
    </xf>
    <xf numFmtId="0" fontId="28" fillId="0" borderId="18" xfId="0" applyFont="1" applyBorder="1" applyAlignment="1">
      <alignment horizontal="center" vertical="center"/>
    </xf>
    <xf numFmtId="0" fontId="38" fillId="26" borderId="125" xfId="0" applyFont="1" applyFill="1" applyBorder="1" applyAlignment="1">
      <alignment horizontal="right" shrinkToFit="1"/>
    </xf>
    <xf numFmtId="0" fontId="38" fillId="26" borderId="126" xfId="0" applyFont="1" applyFill="1" applyBorder="1" applyAlignment="1">
      <alignment horizontal="right" shrinkToFit="1"/>
    </xf>
    <xf numFmtId="0" fontId="5" fillId="26" borderId="15" xfId="0" applyFont="1" applyFill="1" applyBorder="1" applyAlignment="1">
      <alignment vertical="top" wrapText="1"/>
    </xf>
    <xf numFmtId="0" fontId="5" fillId="26" borderId="0" xfId="0" applyFont="1" applyFill="1" applyAlignment="1">
      <alignment vertical="top" wrapText="1"/>
    </xf>
    <xf numFmtId="0" fontId="5" fillId="26" borderId="16" xfId="0" applyFont="1" applyFill="1" applyBorder="1" applyAlignment="1">
      <alignment vertical="top" wrapText="1"/>
    </xf>
    <xf numFmtId="0" fontId="28" fillId="0" borderId="0" xfId="0" applyFont="1" applyAlignment="1">
      <alignment horizontal="center" vertical="center" wrapText="1"/>
    </xf>
    <xf numFmtId="0" fontId="28" fillId="0" borderId="121" xfId="0" applyFont="1" applyBorder="1">
      <alignment vertical="center"/>
    </xf>
    <xf numFmtId="0" fontId="28" fillId="0" borderId="16" xfId="0" applyFont="1" applyBorder="1" applyAlignment="1">
      <alignment vertical="top" wrapText="1"/>
    </xf>
    <xf numFmtId="0" fontId="28" fillId="0" borderId="15" xfId="0" applyFont="1" applyBorder="1" applyAlignment="1">
      <alignment vertical="top" wrapText="1"/>
    </xf>
    <xf numFmtId="0" fontId="28" fillId="0" borderId="21" xfId="0" applyFont="1" applyBorder="1" applyAlignment="1">
      <alignment vertical="top" wrapText="1"/>
    </xf>
    <xf numFmtId="0" fontId="28" fillId="0" borderId="16" xfId="0" applyFont="1" applyBorder="1" applyAlignment="1">
      <alignment horizontal="left" vertical="top" wrapText="1"/>
    </xf>
    <xf numFmtId="177" fontId="28" fillId="0" borderId="0" xfId="0" applyNumberFormat="1" applyFont="1" applyAlignment="1">
      <alignment horizontal="right" vertical="center"/>
    </xf>
    <xf numFmtId="0" fontId="28" fillId="0" borderId="0" xfId="0" applyFont="1" applyAlignment="1">
      <alignment horizontal="right"/>
    </xf>
    <xf numFmtId="0" fontId="28" fillId="30" borderId="0" xfId="0" applyFont="1" applyFill="1">
      <alignment vertical="center"/>
    </xf>
    <xf numFmtId="0" fontId="38" fillId="0" borderId="16" xfId="0" applyFont="1" applyBorder="1" applyAlignment="1">
      <alignment vertical="center" shrinkToFit="1"/>
    </xf>
    <xf numFmtId="0" fontId="42" fillId="0" borderId="0" xfId="0" applyFont="1" applyAlignment="1">
      <alignment horizontal="left" vertical="center"/>
    </xf>
    <xf numFmtId="0" fontId="31" fillId="0" borderId="0" xfId="0" applyFont="1" applyAlignment="1">
      <alignment horizontal="center" vertical="center"/>
    </xf>
    <xf numFmtId="0" fontId="29" fillId="0" borderId="14" xfId="0" applyFont="1" applyBorder="1" applyAlignment="1">
      <alignment vertical="top" wrapText="1"/>
    </xf>
    <xf numFmtId="0" fontId="5" fillId="26" borderId="20" xfId="0" applyFont="1" applyFill="1" applyBorder="1" applyAlignment="1">
      <alignment vertical="top" wrapText="1"/>
    </xf>
    <xf numFmtId="0" fontId="5" fillId="26" borderId="14" xfId="0" applyFont="1" applyFill="1" applyBorder="1" applyAlignment="1">
      <alignment vertical="top" wrapText="1"/>
    </xf>
    <xf numFmtId="0" fontId="5" fillId="26" borderId="21" xfId="0" applyFont="1" applyFill="1" applyBorder="1" applyAlignment="1">
      <alignment vertical="top" wrapText="1"/>
    </xf>
    <xf numFmtId="0" fontId="29" fillId="0" borderId="0" xfId="0" applyFont="1" applyAlignment="1">
      <alignment horizontal="left" vertical="center" wrapText="1"/>
    </xf>
    <xf numFmtId="0" fontId="36" fillId="0" borderId="21" xfId="0" applyFont="1" applyBorder="1" applyAlignment="1">
      <alignment horizontal="right" wrapText="1"/>
    </xf>
    <xf numFmtId="0" fontId="28" fillId="25" borderId="126" xfId="0" applyFont="1" applyFill="1" applyBorder="1" applyAlignment="1">
      <alignment horizontal="left" vertical="center" shrinkToFit="1"/>
    </xf>
    <xf numFmtId="0" fontId="28" fillId="25" borderId="124" xfId="0" applyFont="1" applyFill="1" applyBorder="1">
      <alignment vertical="center"/>
    </xf>
    <xf numFmtId="0" fontId="28" fillId="25" borderId="125" xfId="0" applyFont="1" applyFill="1" applyBorder="1">
      <alignment vertical="center"/>
    </xf>
    <xf numFmtId="0" fontId="28" fillId="25" borderId="126" xfId="0" applyFont="1" applyFill="1" applyBorder="1">
      <alignment vertical="center"/>
    </xf>
    <xf numFmtId="177" fontId="28" fillId="0" borderId="126" xfId="0" applyNumberFormat="1" applyFont="1" applyBorder="1" applyAlignment="1">
      <alignment horizontal="left" vertical="center" shrinkToFit="1"/>
    </xf>
    <xf numFmtId="0" fontId="5" fillId="0" borderId="126" xfId="0" applyFont="1" applyBorder="1" applyAlignment="1">
      <alignment vertical="center" wrapText="1"/>
    </xf>
    <xf numFmtId="0" fontId="5" fillId="26" borderId="15" xfId="0" applyFont="1" applyFill="1" applyBorder="1">
      <alignment vertical="center"/>
    </xf>
    <xf numFmtId="0" fontId="5" fillId="26" borderId="0" xfId="0" applyFont="1" applyFill="1">
      <alignment vertical="center"/>
    </xf>
    <xf numFmtId="0" fontId="5" fillId="26" borderId="16" xfId="0" applyFont="1" applyFill="1" applyBorder="1">
      <alignment vertical="center"/>
    </xf>
    <xf numFmtId="0" fontId="5" fillId="26" borderId="15" xfId="0" applyFont="1" applyFill="1" applyBorder="1" applyAlignment="1">
      <alignment wrapText="1"/>
    </xf>
    <xf numFmtId="0" fontId="5" fillId="26" borderId="0" xfId="0" applyFont="1" applyFill="1" applyAlignment="1">
      <alignment wrapText="1"/>
    </xf>
    <xf numFmtId="0" fontId="5" fillId="26" borderId="16" xfId="0" applyFont="1" applyFill="1" applyBorder="1" applyAlignment="1">
      <alignment wrapText="1"/>
    </xf>
    <xf numFmtId="0" fontId="5" fillId="0" borderId="15" xfId="0" applyFont="1" applyBorder="1" applyAlignment="1">
      <alignment horizontal="right" vertical="top"/>
    </xf>
    <xf numFmtId="0" fontId="5" fillId="0" borderId="20" xfId="0" applyFont="1" applyBorder="1" applyAlignment="1">
      <alignment horizontal="right" vertical="top"/>
    </xf>
    <xf numFmtId="0" fontId="5" fillId="26" borderId="20" xfId="0" applyFont="1" applyFill="1" applyBorder="1" applyAlignment="1">
      <alignment wrapText="1"/>
    </xf>
    <xf numFmtId="0" fontId="5" fillId="26" borderId="14" xfId="0" applyFont="1" applyFill="1" applyBorder="1" applyAlignment="1">
      <alignment wrapText="1"/>
    </xf>
    <xf numFmtId="0" fontId="5" fillId="26" borderId="21" xfId="0" applyFont="1" applyFill="1" applyBorder="1" applyAlignment="1">
      <alignment wrapText="1"/>
    </xf>
    <xf numFmtId="0" fontId="59" fillId="0" borderId="0" xfId="0" applyFont="1" applyAlignment="1">
      <alignment horizontal="left" vertical="top" wrapText="1"/>
    </xf>
    <xf numFmtId="0" fontId="28" fillId="25" borderId="25" xfId="0" applyFont="1" applyFill="1" applyBorder="1">
      <alignment vertical="center"/>
    </xf>
    <xf numFmtId="0" fontId="62" fillId="0" borderId="0" xfId="0" applyFont="1" applyAlignment="1">
      <alignment horizontal="left" vertical="top" shrinkToFit="1"/>
    </xf>
    <xf numFmtId="0" fontId="59" fillId="0" borderId="0" xfId="0" applyFont="1" applyAlignment="1">
      <alignment horizontal="left" vertical="top" shrinkToFit="1"/>
    </xf>
    <xf numFmtId="0" fontId="62" fillId="0" borderId="0" xfId="0" applyFont="1" applyAlignment="1">
      <alignment horizontal="left" vertical="top" wrapText="1"/>
    </xf>
    <xf numFmtId="49" fontId="5" fillId="0" borderId="0" xfId="0" applyNumberFormat="1" applyFont="1" applyAlignment="1">
      <alignment horizontal="left" vertical="top"/>
    </xf>
    <xf numFmtId="0" fontId="28" fillId="25" borderId="82" xfId="0" applyFont="1" applyFill="1" applyBorder="1">
      <alignment vertical="center"/>
    </xf>
    <xf numFmtId="49" fontId="28" fillId="25" borderId="85" xfId="0" applyNumberFormat="1" applyFont="1" applyFill="1" applyBorder="1" applyAlignment="1">
      <alignment horizontal="center" vertical="center" shrinkToFit="1"/>
    </xf>
    <xf numFmtId="49" fontId="28" fillId="25" borderId="64" xfId="0" applyNumberFormat="1" applyFont="1" applyFill="1" applyBorder="1" applyAlignment="1">
      <alignment horizontal="center" vertical="center" shrinkToFit="1"/>
    </xf>
    <xf numFmtId="49" fontId="28" fillId="25" borderId="67" xfId="0" applyNumberFormat="1" applyFont="1" applyFill="1" applyBorder="1" applyAlignment="1">
      <alignment horizontal="center" vertical="center" shrinkToFit="1"/>
    </xf>
    <xf numFmtId="49" fontId="28" fillId="0" borderId="0" xfId="0" applyNumberFormat="1" applyFont="1" applyAlignment="1">
      <alignment horizontal="center" vertical="center" shrinkToFit="1"/>
    </xf>
    <xf numFmtId="0" fontId="5" fillId="0" borderId="0" xfId="0" applyFont="1" applyAlignment="1">
      <alignment vertical="center" shrinkToFit="1"/>
    </xf>
    <xf numFmtId="49" fontId="28" fillId="25" borderId="61" xfId="0" applyNumberFormat="1" applyFont="1" applyFill="1" applyBorder="1" applyAlignment="1">
      <alignment horizontal="center" vertical="center" shrinkToFit="1"/>
    </xf>
    <xf numFmtId="0" fontId="28" fillId="0" borderId="88" xfId="0" applyFont="1" applyBorder="1">
      <alignment vertical="center"/>
    </xf>
    <xf numFmtId="0" fontId="28" fillId="0" borderId="91" xfId="0" applyFont="1" applyBorder="1">
      <alignment vertical="center"/>
    </xf>
    <xf numFmtId="0" fontId="5" fillId="0" borderId="19" xfId="0" applyFont="1" applyBorder="1">
      <alignment vertical="center"/>
    </xf>
    <xf numFmtId="0" fontId="37" fillId="0" borderId="0" xfId="0" applyFont="1">
      <alignment vertical="center"/>
    </xf>
    <xf numFmtId="0" fontId="5" fillId="0" borderId="0" xfId="0" applyFont="1" applyAlignment="1">
      <alignment horizontal="center" vertical="center"/>
    </xf>
    <xf numFmtId="0" fontId="29" fillId="0" borderId="0" xfId="0" applyFont="1" applyAlignment="1">
      <alignment vertical="top"/>
    </xf>
    <xf numFmtId="0" fontId="6" fillId="0" borderId="0" xfId="0" applyFont="1" applyAlignment="1">
      <alignment vertical="center" wrapText="1"/>
    </xf>
    <xf numFmtId="0" fontId="48" fillId="0" borderId="0" xfId="0" applyFont="1" applyAlignment="1">
      <alignment vertical="center" wrapText="1"/>
    </xf>
    <xf numFmtId="0" fontId="30" fillId="0" borderId="0" xfId="0" applyFont="1" applyAlignment="1">
      <alignment vertical="top"/>
    </xf>
    <xf numFmtId="0" fontId="6" fillId="28" borderId="0" xfId="0" applyFont="1" applyFill="1" applyAlignment="1">
      <alignment vertical="center" wrapText="1"/>
    </xf>
    <xf numFmtId="0" fontId="48" fillId="0" borderId="0" xfId="0" applyFont="1" applyAlignment="1">
      <alignment horizontal="center" vertical="center" wrapText="1"/>
    </xf>
    <xf numFmtId="0" fontId="5" fillId="0" borderId="15" xfId="0" applyFont="1" applyBorder="1" applyAlignment="1">
      <alignment vertical="top"/>
    </xf>
    <xf numFmtId="0" fontId="5" fillId="0" borderId="18" xfId="0" applyFont="1" applyBorder="1" applyAlignment="1">
      <alignment vertical="center" wrapText="1"/>
    </xf>
    <xf numFmtId="0" fontId="42" fillId="0" borderId="15" xfId="0" applyFont="1" applyBorder="1" applyAlignment="1">
      <alignment vertical="center" wrapText="1"/>
    </xf>
    <xf numFmtId="0" fontId="5" fillId="0" borderId="16" xfId="0" applyFont="1" applyBorder="1" applyAlignment="1">
      <alignment vertical="center" wrapText="1"/>
    </xf>
    <xf numFmtId="0" fontId="5" fillId="0" borderId="15" xfId="0" applyFont="1" applyBorder="1" applyAlignment="1">
      <alignment vertical="center" wrapText="1"/>
    </xf>
    <xf numFmtId="0" fontId="5" fillId="0" borderId="19" xfId="0" applyFont="1" applyBorder="1" applyAlignment="1">
      <alignment vertical="center" wrapText="1"/>
    </xf>
    <xf numFmtId="0" fontId="5" fillId="0" borderId="20" xfId="0" applyFont="1" applyBorder="1" applyAlignment="1">
      <alignment vertical="center" wrapText="1"/>
    </xf>
    <xf numFmtId="0" fontId="5" fillId="0" borderId="21" xfId="0" applyFont="1" applyBorder="1" applyAlignment="1">
      <alignment vertical="center" wrapText="1"/>
    </xf>
    <xf numFmtId="0" fontId="5" fillId="0" borderId="19" xfId="0" applyFont="1" applyBorder="1" applyAlignment="1">
      <alignment horizontal="center" vertical="center" wrapText="1"/>
    </xf>
    <xf numFmtId="0" fontId="5" fillId="26" borderId="20" xfId="0" applyFont="1" applyFill="1" applyBorder="1" applyAlignment="1">
      <alignment horizontal="center" vertical="center"/>
    </xf>
    <xf numFmtId="0" fontId="5" fillId="26" borderId="14" xfId="0" applyFont="1" applyFill="1" applyBorder="1" applyAlignment="1">
      <alignment horizontal="center" vertical="center"/>
    </xf>
    <xf numFmtId="0" fontId="5" fillId="26" borderId="21" xfId="0" applyFont="1" applyFill="1" applyBorder="1" applyAlignment="1">
      <alignment horizontal="center" vertical="center"/>
    </xf>
    <xf numFmtId="0" fontId="28" fillId="30" borderId="16" xfId="0" applyFont="1" applyFill="1" applyBorder="1">
      <alignment vertical="center"/>
    </xf>
    <xf numFmtId="0" fontId="32" fillId="30" borderId="0" xfId="0" applyFont="1" applyFill="1">
      <alignment vertical="center"/>
    </xf>
    <xf numFmtId="0" fontId="30" fillId="30" borderId="0" xfId="0" applyFont="1" applyFill="1">
      <alignment vertical="center"/>
    </xf>
    <xf numFmtId="0" fontId="28" fillId="30" borderId="15" xfId="0" applyFont="1" applyFill="1" applyBorder="1">
      <alignment vertical="center"/>
    </xf>
    <xf numFmtId="0" fontId="29" fillId="30" borderId="0" xfId="0" applyFont="1" applyFill="1">
      <alignment vertical="center"/>
    </xf>
    <xf numFmtId="0" fontId="45" fillId="30" borderId="0" xfId="0" applyFont="1" applyFill="1" applyAlignment="1">
      <alignment horizontal="center" vertical="center"/>
    </xf>
    <xf numFmtId="0" fontId="46" fillId="30" borderId="0" xfId="0" applyFont="1" applyFill="1">
      <alignment vertical="center"/>
    </xf>
    <xf numFmtId="0" fontId="45" fillId="30" borderId="0" xfId="0" applyFont="1" applyFill="1">
      <alignment vertical="center"/>
    </xf>
    <xf numFmtId="0" fontId="32" fillId="0" borderId="0" xfId="0" applyFont="1">
      <alignment vertical="center"/>
    </xf>
    <xf numFmtId="0" fontId="28" fillId="30" borderId="20" xfId="0" applyFont="1" applyFill="1" applyBorder="1">
      <alignment vertical="center"/>
    </xf>
    <xf numFmtId="0" fontId="28" fillId="30" borderId="21" xfId="0" applyFont="1" applyFill="1" applyBorder="1">
      <alignment vertical="center"/>
    </xf>
    <xf numFmtId="0" fontId="5" fillId="0" borderId="21" xfId="0" applyFont="1" applyBorder="1" applyAlignment="1">
      <alignment vertical="top" wrapText="1"/>
    </xf>
    <xf numFmtId="0" fontId="47" fillId="0" borderId="0" xfId="0" applyFont="1" applyAlignment="1">
      <alignment vertical="center" wrapText="1"/>
    </xf>
    <xf numFmtId="0" fontId="28" fillId="30" borderId="0" xfId="0" applyFont="1" applyFill="1" applyAlignment="1">
      <alignment horizontal="center" vertical="center"/>
    </xf>
    <xf numFmtId="0" fontId="34" fillId="0" borderId="0" xfId="0" applyFont="1">
      <alignment vertical="center"/>
    </xf>
    <xf numFmtId="0" fontId="66" fillId="0" borderId="0" xfId="0" applyFont="1">
      <alignment vertical="center"/>
    </xf>
    <xf numFmtId="0" fontId="28" fillId="0" borderId="0" xfId="0" applyFont="1" applyAlignment="1">
      <alignment shrinkToFit="1"/>
    </xf>
    <xf numFmtId="0" fontId="28" fillId="0" borderId="16" xfId="0" applyFont="1" applyBorder="1" applyAlignment="1">
      <alignment shrinkToFit="1"/>
    </xf>
    <xf numFmtId="0" fontId="47" fillId="0" borderId="0" xfId="0" applyFont="1" applyAlignment="1">
      <alignment horizontal="center" vertical="top" wrapText="1"/>
    </xf>
    <xf numFmtId="0" fontId="29" fillId="0" borderId="15" xfId="0" applyFont="1" applyBorder="1">
      <alignment vertical="center"/>
    </xf>
    <xf numFmtId="0" fontId="29" fillId="0" borderId="0" xfId="0" applyFont="1" applyAlignment="1">
      <alignment horizontal="left" vertical="center"/>
    </xf>
    <xf numFmtId="0" fontId="29" fillId="0" borderId="0" xfId="0" applyFont="1" applyAlignment="1">
      <alignment vertical="center" wrapText="1"/>
    </xf>
    <xf numFmtId="0" fontId="28" fillId="0" borderId="14" xfId="0" applyFont="1" applyBorder="1" applyAlignment="1">
      <alignment vertical="center" wrapText="1"/>
    </xf>
    <xf numFmtId="0" fontId="5" fillId="0" borderId="18" xfId="0" applyFont="1" applyBorder="1">
      <alignment vertical="center"/>
    </xf>
    <xf numFmtId="0" fontId="47" fillId="0" borderId="0" xfId="0" applyFont="1" applyAlignment="1">
      <alignment horizontal="center" vertical="center"/>
    </xf>
    <xf numFmtId="0" fontId="5" fillId="0" borderId="18" xfId="0" applyFont="1" applyBorder="1" applyAlignment="1">
      <alignment horizontal="left" vertical="center" wrapText="1"/>
    </xf>
    <xf numFmtId="0" fontId="49" fillId="0" borderId="0" xfId="0" applyFont="1">
      <alignment vertical="center"/>
    </xf>
    <xf numFmtId="0" fontId="5" fillId="0" borderId="14" xfId="0" applyFont="1" applyBorder="1" applyAlignment="1">
      <alignment vertical="center" wrapText="1"/>
    </xf>
    <xf numFmtId="0" fontId="5" fillId="25" borderId="20" xfId="0" applyFont="1" applyFill="1" applyBorder="1">
      <alignment vertical="center"/>
    </xf>
    <xf numFmtId="0" fontId="5" fillId="25" borderId="21" xfId="0" applyFont="1" applyFill="1" applyBorder="1">
      <alignment vertical="center"/>
    </xf>
    <xf numFmtId="0" fontId="5" fillId="0" borderId="0" xfId="0" applyFont="1" applyAlignment="1">
      <alignment horizontal="left" vertical="center"/>
    </xf>
    <xf numFmtId="0" fontId="5" fillId="0" borderId="14" xfId="0" applyFont="1" applyBorder="1" applyAlignment="1">
      <alignment horizontal="left" vertical="center"/>
    </xf>
    <xf numFmtId="0" fontId="5" fillId="0" borderId="126" xfId="0" applyFont="1" applyBorder="1" applyAlignment="1">
      <alignment horizontal="left" vertical="center"/>
    </xf>
    <xf numFmtId="0" fontId="5" fillId="0" borderId="132" xfId="0" applyFont="1" applyBorder="1" applyAlignment="1">
      <alignment horizontal="left" vertical="center"/>
    </xf>
    <xf numFmtId="0" fontId="5" fillId="0" borderId="21" xfId="0" applyFont="1" applyBorder="1" applyAlignment="1">
      <alignment horizontal="left" vertical="center"/>
    </xf>
    <xf numFmtId="0" fontId="5" fillId="0" borderId="126" xfId="0" applyFont="1" applyBorder="1">
      <alignment vertical="center"/>
    </xf>
    <xf numFmtId="176" fontId="28" fillId="26" borderId="76" xfId="0" applyNumberFormat="1" applyFont="1" applyFill="1" applyBorder="1">
      <alignment vertical="center"/>
    </xf>
    <xf numFmtId="0" fontId="28" fillId="25" borderId="15" xfId="0" applyFont="1" applyFill="1" applyBorder="1">
      <alignment vertical="center"/>
    </xf>
    <xf numFmtId="0" fontId="28" fillId="25" borderId="15" xfId="0" applyFont="1" applyFill="1" applyBorder="1" applyAlignment="1">
      <alignment vertical="center" wrapText="1"/>
    </xf>
    <xf numFmtId="0" fontId="28" fillId="26" borderId="139" xfId="0" applyFont="1" applyFill="1" applyBorder="1">
      <alignment vertical="center"/>
    </xf>
    <xf numFmtId="0" fontId="28" fillId="25" borderId="20" xfId="0" applyFont="1" applyFill="1" applyBorder="1">
      <alignment vertical="center"/>
    </xf>
    <xf numFmtId="0" fontId="68" fillId="0" borderId="21" xfId="0" applyFont="1" applyBorder="1" applyAlignment="1" applyProtection="1">
      <alignment horizontal="center" vertical="center" wrapText="1"/>
      <protection locked="0"/>
    </xf>
    <xf numFmtId="0" fontId="50" fillId="0" borderId="54" xfId="46" applyBorder="1" applyAlignment="1" applyProtection="1">
      <alignment horizontal="right" vertical="center"/>
      <protection locked="0"/>
    </xf>
    <xf numFmtId="0" fontId="28" fillId="0" borderId="14" xfId="0" applyFont="1" applyBorder="1" applyAlignment="1">
      <alignment horizontal="center" vertical="center"/>
    </xf>
    <xf numFmtId="0" fontId="28" fillId="0" borderId="20" xfId="0" applyFont="1" applyBorder="1" applyAlignment="1">
      <alignment horizontal="center" vertical="center"/>
    </xf>
    <xf numFmtId="0" fontId="28" fillId="0" borderId="21" xfId="0" applyFont="1" applyBorder="1" applyAlignment="1">
      <alignment horizontal="center" vertical="center"/>
    </xf>
    <xf numFmtId="0" fontId="5" fillId="0" borderId="0" xfId="0" applyFont="1" applyAlignment="1">
      <alignment horizontal="left" vertical="center" wrapText="1"/>
    </xf>
    <xf numFmtId="0" fontId="5" fillId="0" borderId="19" xfId="0" applyFont="1" applyBorder="1" applyAlignment="1">
      <alignment vertical="top" wrapText="1"/>
    </xf>
    <xf numFmtId="0" fontId="5" fillId="0" borderId="19" xfId="0" applyFont="1" applyBorder="1" applyAlignment="1">
      <alignment horizontal="left" vertical="top" wrapText="1"/>
    </xf>
    <xf numFmtId="0" fontId="5" fillId="26" borderId="20" xfId="0" applyFont="1" applyFill="1" applyBorder="1" applyAlignment="1">
      <alignment horizontal="center" vertical="top" wrapText="1"/>
    </xf>
    <xf numFmtId="0" fontId="5" fillId="26" borderId="14" xfId="0" applyFont="1" applyFill="1" applyBorder="1" applyAlignment="1">
      <alignment horizontal="center" vertical="top" wrapText="1"/>
    </xf>
    <xf numFmtId="0" fontId="5" fillId="26" borderId="21" xfId="0" applyFont="1" applyFill="1" applyBorder="1" applyAlignment="1">
      <alignment horizontal="center" vertical="top" wrapText="1"/>
    </xf>
    <xf numFmtId="0" fontId="28" fillId="0" borderId="14" xfId="0" applyFont="1" applyBorder="1" applyAlignment="1">
      <alignment horizontal="left" vertical="center"/>
    </xf>
    <xf numFmtId="0" fontId="5" fillId="0" borderId="20" xfId="0" applyFont="1" applyBorder="1" applyAlignment="1">
      <alignment horizontal="right" vertical="top" wrapText="1"/>
    </xf>
    <xf numFmtId="0" fontId="5" fillId="0" borderId="21" xfId="0" applyFont="1" applyBorder="1" applyAlignment="1">
      <alignment horizontal="left" vertical="top" wrapText="1"/>
    </xf>
    <xf numFmtId="0" fontId="5" fillId="0" borderId="20" xfId="0" applyFont="1" applyBorder="1" applyAlignment="1">
      <alignment vertical="top" wrapText="1"/>
    </xf>
    <xf numFmtId="0" fontId="28" fillId="0" borderId="142" xfId="0" applyFont="1" applyBorder="1" applyAlignment="1">
      <alignment vertical="center" wrapText="1"/>
    </xf>
    <xf numFmtId="0" fontId="28" fillId="26" borderId="145" xfId="0" applyFont="1" applyFill="1" applyBorder="1">
      <alignment vertical="center"/>
    </xf>
    <xf numFmtId="0" fontId="28" fillId="0" borderId="144" xfId="0" applyFont="1" applyBorder="1" applyAlignment="1">
      <alignment horizontal="center" vertical="center" wrapText="1"/>
    </xf>
    <xf numFmtId="0" fontId="28" fillId="0" borderId="142" xfId="0" applyFont="1" applyBorder="1" applyAlignment="1">
      <alignment horizontal="center" vertical="center" wrapText="1"/>
    </xf>
    <xf numFmtId="0" fontId="28" fillId="26" borderId="145" xfId="0" applyFont="1" applyFill="1" applyBorder="1" applyAlignment="1">
      <alignment vertical="center" shrinkToFit="1"/>
    </xf>
    <xf numFmtId="0" fontId="28" fillId="27" borderId="141" xfId="0" applyFont="1" applyFill="1" applyBorder="1" applyProtection="1">
      <alignment vertical="center"/>
      <protection locked="0"/>
    </xf>
    <xf numFmtId="0" fontId="5" fillId="0" borderId="21" xfId="0" applyFont="1" applyBorder="1" applyAlignment="1">
      <alignment horizontal="center" vertical="top" wrapText="1"/>
    </xf>
    <xf numFmtId="0" fontId="28" fillId="26" borderId="154" xfId="0" applyFont="1" applyFill="1" applyBorder="1">
      <alignment vertical="center"/>
    </xf>
    <xf numFmtId="0" fontId="28" fillId="0" borderId="14" xfId="0" applyFont="1" applyBorder="1" applyAlignment="1">
      <alignment horizontal="left" vertical="center" wrapText="1"/>
    </xf>
    <xf numFmtId="0" fontId="6" fillId="0" borderId="0" xfId="0" applyFont="1" applyAlignment="1">
      <alignment horizontal="center" vertical="center" wrapText="1"/>
    </xf>
    <xf numFmtId="0" fontId="28" fillId="0" borderId="0" xfId="0" applyFont="1" applyAlignment="1">
      <alignment vertical="top" shrinkToFit="1"/>
    </xf>
    <xf numFmtId="0" fontId="28" fillId="0" borderId="14" xfId="0" applyFont="1" applyBorder="1" applyAlignment="1">
      <alignment horizontal="left" vertical="top" wrapText="1"/>
    </xf>
    <xf numFmtId="0" fontId="5" fillId="30" borderId="15" xfId="0" applyFont="1" applyFill="1" applyBorder="1" applyAlignment="1">
      <alignment vertical="top" wrapText="1"/>
    </xf>
    <xf numFmtId="0" fontId="5" fillId="30" borderId="18" xfId="0" applyFont="1" applyFill="1" applyBorder="1" applyAlignment="1">
      <alignment vertical="top" wrapText="1"/>
    </xf>
    <xf numFmtId="0" fontId="5" fillId="0" borderId="160" xfId="0" applyFont="1" applyBorder="1" applyAlignment="1">
      <alignment horizontal="center" vertical="center" wrapText="1"/>
    </xf>
    <xf numFmtId="0" fontId="5" fillId="0" borderId="160" xfId="0" applyFont="1" applyBorder="1" applyAlignment="1">
      <alignment horizontal="center" vertical="center" shrinkToFit="1"/>
    </xf>
    <xf numFmtId="0" fontId="28" fillId="0" borderId="161" xfId="0" applyFont="1" applyBorder="1" applyAlignment="1">
      <alignment vertical="top"/>
    </xf>
    <xf numFmtId="0" fontId="5" fillId="0" borderId="159" xfId="0" applyFont="1" applyBorder="1" applyAlignment="1">
      <alignment vertical="top"/>
    </xf>
    <xf numFmtId="0" fontId="5" fillId="0" borderId="162" xfId="0" applyFont="1" applyBorder="1" applyAlignment="1">
      <alignment vertical="top"/>
    </xf>
    <xf numFmtId="0" fontId="5" fillId="0" borderId="163" xfId="0" applyFont="1" applyBorder="1" applyAlignment="1">
      <alignment vertical="center" wrapText="1"/>
    </xf>
    <xf numFmtId="0" fontId="42" fillId="0" borderId="161" xfId="0" applyFont="1" applyBorder="1" applyAlignment="1">
      <alignment vertical="center" wrapText="1"/>
    </xf>
    <xf numFmtId="0" fontId="5" fillId="0" borderId="162" xfId="0" applyFont="1" applyBorder="1" applyAlignment="1">
      <alignment vertical="center" wrapText="1"/>
    </xf>
    <xf numFmtId="0" fontId="5" fillId="0" borderId="163" xfId="0" applyFont="1" applyBorder="1" applyAlignment="1">
      <alignment horizontal="center" vertical="center" wrapText="1"/>
    </xf>
    <xf numFmtId="0" fontId="28" fillId="0" borderId="161" xfId="0" applyFont="1" applyBorder="1" applyAlignment="1">
      <alignment horizontal="center" vertical="center"/>
    </xf>
    <xf numFmtId="0" fontId="28" fillId="0" borderId="159" xfId="0" applyFont="1" applyBorder="1" applyAlignment="1">
      <alignment horizontal="center" vertical="center"/>
    </xf>
    <xf numFmtId="0" fontId="28" fillId="0" borderId="162" xfId="0" applyFont="1" applyBorder="1" applyAlignment="1">
      <alignment horizontal="center" vertical="center"/>
    </xf>
    <xf numFmtId="0" fontId="5" fillId="26" borderId="161" xfId="0" applyFont="1" applyFill="1" applyBorder="1" applyAlignment="1">
      <alignment horizontal="center" vertical="center"/>
    </xf>
    <xf numFmtId="0" fontId="5" fillId="26" borderId="159" xfId="0" applyFont="1" applyFill="1" applyBorder="1" applyAlignment="1">
      <alignment horizontal="center" vertical="center"/>
    </xf>
    <xf numFmtId="0" fontId="5" fillId="26" borderId="162" xfId="0" applyFont="1" applyFill="1" applyBorder="1" applyAlignment="1">
      <alignment horizontal="center" vertical="center"/>
    </xf>
    <xf numFmtId="0" fontId="28" fillId="26" borderId="158" xfId="0" applyFont="1" applyFill="1" applyBorder="1">
      <alignment vertical="center"/>
    </xf>
    <xf numFmtId="0" fontId="28" fillId="0" borderId="157" xfId="0" applyFont="1" applyBorder="1" applyAlignment="1">
      <alignment horizontal="left" vertical="top" wrapText="1"/>
    </xf>
    <xf numFmtId="0" fontId="28" fillId="0" borderId="158" xfId="0" applyFont="1" applyBorder="1" applyAlignment="1">
      <alignment horizontal="left" vertical="top" wrapText="1"/>
    </xf>
    <xf numFmtId="0" fontId="28" fillId="0" borderId="156" xfId="0" applyFont="1" applyBorder="1" applyAlignment="1">
      <alignment vertical="center" shrinkToFit="1"/>
    </xf>
    <xf numFmtId="0" fontId="28" fillId="0" borderId="158" xfId="0" applyFont="1" applyBorder="1" applyAlignment="1">
      <alignment vertical="center" shrinkToFit="1"/>
    </xf>
    <xf numFmtId="0" fontId="74" fillId="25" borderId="0" xfId="0" applyFont="1" applyFill="1">
      <alignment vertical="center"/>
    </xf>
    <xf numFmtId="0" fontId="68" fillId="0" borderId="164" xfId="0" applyFont="1" applyBorder="1" applyAlignment="1">
      <alignment vertical="center" shrinkToFit="1"/>
    </xf>
    <xf numFmtId="0" fontId="68" fillId="0" borderId="164" xfId="0" applyFont="1" applyBorder="1" applyAlignment="1">
      <alignment horizontal="center" vertical="center" shrinkToFit="1"/>
    </xf>
    <xf numFmtId="0" fontId="68" fillId="0" borderId="23" xfId="0" applyFont="1" applyBorder="1" applyAlignment="1">
      <alignment horizontal="center" vertical="center" shrinkToFit="1"/>
    </xf>
    <xf numFmtId="0" fontId="68" fillId="0" borderId="24" xfId="0" applyFont="1" applyBorder="1" applyAlignment="1">
      <alignment horizontal="center" vertical="center" shrinkToFit="1"/>
    </xf>
    <xf numFmtId="57" fontId="68" fillId="0" borderId="164" xfId="0" applyNumberFormat="1" applyFont="1" applyBorder="1" applyAlignment="1">
      <alignment horizontal="center" vertical="center" shrinkToFit="1"/>
    </xf>
    <xf numFmtId="0" fontId="68" fillId="0" borderId="170" xfId="0" applyFont="1" applyBorder="1" applyAlignment="1">
      <alignment horizontal="center" vertical="center" wrapText="1"/>
    </xf>
    <xf numFmtId="0" fontId="68" fillId="0" borderId="171" xfId="0" applyFont="1" applyBorder="1" applyAlignment="1">
      <alignment horizontal="center" vertical="center" wrapText="1"/>
    </xf>
    <xf numFmtId="0" fontId="68" fillId="0" borderId="140" xfId="0" applyFont="1" applyBorder="1" applyAlignment="1">
      <alignment horizontal="center" vertical="center" wrapText="1"/>
    </xf>
    <xf numFmtId="0" fontId="68" fillId="0" borderId="0" xfId="0" applyFont="1" applyAlignment="1">
      <alignment vertical="center" wrapText="1"/>
    </xf>
    <xf numFmtId="0" fontId="68" fillId="0" borderId="164" xfId="0" applyFont="1" applyBorder="1" applyAlignment="1">
      <alignment horizontal="left" vertical="center" shrinkToFit="1"/>
    </xf>
    <xf numFmtId="0" fontId="68" fillId="0" borderId="24" xfId="0" applyFont="1" applyBorder="1" applyAlignment="1">
      <alignment horizontal="left" vertical="center" shrinkToFit="1"/>
    </xf>
    <xf numFmtId="57" fontId="68" fillId="0" borderId="165" xfId="0" applyNumberFormat="1" applyFont="1" applyBorder="1" applyAlignment="1">
      <alignment horizontal="left" vertical="center" shrinkToFit="1"/>
    </xf>
    <xf numFmtId="57" fontId="68" fillId="27" borderId="173" xfId="0" applyNumberFormat="1" applyFont="1" applyFill="1" applyBorder="1" applyAlignment="1">
      <alignment horizontal="left" vertical="center" shrinkToFit="1"/>
    </xf>
    <xf numFmtId="0" fontId="68" fillId="0" borderId="174" xfId="0" applyFont="1" applyBorder="1" applyAlignment="1">
      <alignment horizontal="right" vertical="center" shrinkToFit="1"/>
    </xf>
    <xf numFmtId="0" fontId="68" fillId="0" borderId="175" xfId="0" applyFont="1" applyBorder="1" applyAlignment="1">
      <alignment horizontal="right" vertical="center" shrinkToFit="1"/>
    </xf>
    <xf numFmtId="57" fontId="68" fillId="27" borderId="177" xfId="0" applyNumberFormat="1" applyFont="1" applyFill="1" applyBorder="1" applyAlignment="1">
      <alignment horizontal="left" vertical="center" shrinkToFit="1"/>
    </xf>
    <xf numFmtId="0" fontId="68" fillId="0" borderId="165" xfId="0" applyFont="1" applyBorder="1" applyAlignment="1">
      <alignment horizontal="right" vertical="center" shrinkToFit="1"/>
    </xf>
    <xf numFmtId="0" fontId="68" fillId="0" borderId="167" xfId="0" applyFont="1" applyBorder="1" applyAlignment="1">
      <alignment horizontal="right" vertical="center" shrinkToFit="1"/>
    </xf>
    <xf numFmtId="0" fontId="68" fillId="0" borderId="20" xfId="0" applyFont="1" applyBorder="1" applyAlignment="1">
      <alignment horizontal="right" vertical="center" shrinkToFit="1"/>
    </xf>
    <xf numFmtId="0" fontId="68" fillId="0" borderId="21" xfId="0" applyFont="1" applyBorder="1" applyAlignment="1">
      <alignment horizontal="right" vertical="center" shrinkToFit="1"/>
    </xf>
    <xf numFmtId="0" fontId="68" fillId="0" borderId="169" xfId="0" applyFont="1" applyBorder="1" applyAlignment="1">
      <alignment horizontal="left" vertical="center" shrinkToFit="1"/>
    </xf>
    <xf numFmtId="57" fontId="68" fillId="27" borderId="180" xfId="0" applyNumberFormat="1" applyFont="1" applyFill="1" applyBorder="1" applyAlignment="1">
      <alignment horizontal="left" vertical="center" shrinkToFit="1"/>
    </xf>
    <xf numFmtId="0" fontId="68" fillId="0" borderId="181" xfId="0" applyFont="1" applyBorder="1" applyAlignment="1">
      <alignment horizontal="right" vertical="center" shrinkToFit="1"/>
    </xf>
    <xf numFmtId="0" fontId="68" fillId="0" borderId="182" xfId="0" applyFont="1" applyBorder="1" applyAlignment="1">
      <alignment horizontal="right" vertical="center" shrinkToFit="1"/>
    </xf>
    <xf numFmtId="186" fontId="67" fillId="29" borderId="167" xfId="0" applyNumberFormat="1" applyFont="1" applyFill="1" applyBorder="1" applyAlignment="1">
      <alignment horizontal="center" vertical="center"/>
    </xf>
    <xf numFmtId="0" fontId="68" fillId="0" borderId="178" xfId="0" applyFont="1" applyBorder="1" applyAlignment="1">
      <alignment horizontal="right" vertical="center" shrinkToFit="1"/>
    </xf>
    <xf numFmtId="0" fontId="68" fillId="0" borderId="16" xfId="0" applyFont="1" applyBorder="1" applyAlignment="1">
      <alignment horizontal="right" vertical="center" shrinkToFit="1"/>
    </xf>
    <xf numFmtId="0" fontId="68" fillId="0" borderId="183" xfId="0" applyFont="1" applyBorder="1" applyAlignment="1">
      <alignment horizontal="right" vertical="center" shrinkToFit="1"/>
    </xf>
    <xf numFmtId="0" fontId="67" fillId="29" borderId="166" xfId="0" applyFont="1" applyFill="1" applyBorder="1">
      <alignment vertical="center"/>
    </xf>
    <xf numFmtId="0" fontId="67" fillId="29" borderId="167" xfId="0" applyFont="1" applyFill="1" applyBorder="1">
      <alignment vertical="center"/>
    </xf>
    <xf numFmtId="0" fontId="67" fillId="0" borderId="0" xfId="0" applyFont="1" applyAlignment="1">
      <alignment vertical="center" shrinkToFit="1"/>
    </xf>
    <xf numFmtId="0" fontId="68" fillId="29" borderId="165" xfId="0" applyFont="1" applyFill="1" applyBorder="1" applyAlignment="1">
      <alignment horizontal="center" vertical="center" wrapText="1"/>
    </xf>
    <xf numFmtId="0" fontId="76" fillId="0" borderId="0" xfId="0" applyFont="1" applyAlignment="1">
      <alignment vertical="top" wrapText="1"/>
    </xf>
    <xf numFmtId="0" fontId="68" fillId="0" borderId="164" xfId="0" applyFont="1" applyBorder="1" applyProtection="1">
      <alignment vertical="center"/>
      <protection locked="0"/>
    </xf>
    <xf numFmtId="0" fontId="68" fillId="0" borderId="164" xfId="0" applyFont="1" applyBorder="1" applyAlignment="1" applyProtection="1">
      <alignment vertical="center" shrinkToFit="1"/>
      <protection locked="0"/>
    </xf>
    <xf numFmtId="0" fontId="68" fillId="0" borderId="164" xfId="0" applyFont="1" applyBorder="1" applyAlignment="1" applyProtection="1">
      <alignment horizontal="center" vertical="center" shrinkToFit="1"/>
      <protection locked="0"/>
    </xf>
    <xf numFmtId="57" fontId="68" fillId="0" borderId="164" xfId="0" applyNumberFormat="1" applyFont="1" applyBorder="1" applyAlignment="1" applyProtection="1">
      <alignment horizontal="center" vertical="center" shrinkToFit="1"/>
      <protection locked="0"/>
    </xf>
    <xf numFmtId="0" fontId="68" fillId="0" borderId="167" xfId="0" applyFont="1" applyBorder="1" applyAlignment="1" applyProtection="1">
      <alignment horizontal="center" vertical="center" wrapText="1"/>
      <protection locked="0"/>
    </xf>
    <xf numFmtId="0" fontId="68" fillId="29" borderId="164" xfId="0" applyFont="1" applyFill="1" applyBorder="1" applyProtection="1">
      <alignment vertical="center"/>
      <protection locked="0"/>
    </xf>
    <xf numFmtId="0" fontId="68" fillId="0" borderId="24" xfId="0" applyFont="1" applyBorder="1" applyAlignment="1" applyProtection="1">
      <alignment vertical="center" shrinkToFit="1"/>
      <protection locked="0"/>
    </xf>
    <xf numFmtId="0" fontId="68" fillId="0" borderId="164" xfId="0" applyFont="1" applyBorder="1" applyAlignment="1" applyProtection="1">
      <alignment horizontal="left" vertical="center" shrinkToFit="1"/>
      <protection locked="0"/>
    </xf>
    <xf numFmtId="0" fontId="68" fillId="0" borderId="165" xfId="0" applyFont="1" applyBorder="1" applyAlignment="1" applyProtection="1">
      <alignment horizontal="right" vertical="center" shrinkToFit="1"/>
      <protection locked="0"/>
    </xf>
    <xf numFmtId="0" fontId="68" fillId="0" borderId="167" xfId="0" applyFont="1" applyBorder="1" applyAlignment="1" applyProtection="1">
      <alignment horizontal="right" vertical="center" shrinkToFit="1"/>
      <protection locked="0"/>
    </xf>
    <xf numFmtId="57" fontId="68" fillId="0" borderId="164" xfId="0" applyNumberFormat="1" applyFont="1" applyBorder="1" applyAlignment="1" applyProtection="1">
      <alignment horizontal="left" vertical="center" shrinkToFit="1"/>
      <protection locked="0"/>
    </xf>
    <xf numFmtId="57" fontId="68" fillId="27" borderId="165" xfId="0" applyNumberFormat="1" applyFont="1" applyFill="1" applyBorder="1" applyAlignment="1" applyProtection="1">
      <alignment horizontal="left" vertical="center" shrinkToFit="1"/>
      <protection locked="0"/>
    </xf>
    <xf numFmtId="0" fontId="68" fillId="0" borderId="184" xfId="0" applyFont="1" applyBorder="1" applyAlignment="1">
      <alignment horizontal="right" vertical="center" shrinkToFit="1"/>
    </xf>
    <xf numFmtId="0" fontId="68" fillId="0" borderId="172" xfId="0" applyFont="1" applyBorder="1" applyAlignment="1" applyProtection="1">
      <alignment horizontal="center" vertical="center" shrinkToFit="1"/>
      <protection locked="0"/>
    </xf>
    <xf numFmtId="0" fontId="68" fillId="0" borderId="165" xfId="0" applyFont="1" applyBorder="1" applyAlignment="1" applyProtection="1">
      <alignment horizontal="center" vertical="center" shrinkToFit="1"/>
      <protection locked="0"/>
    </xf>
    <xf numFmtId="0" fontId="68" fillId="0" borderId="15" xfId="0" applyFont="1" applyBorder="1" applyAlignment="1" applyProtection="1">
      <alignment horizontal="center" vertical="center" shrinkToFit="1"/>
      <protection locked="0"/>
    </xf>
    <xf numFmtId="176" fontId="28" fillId="26" borderId="167" xfId="0" applyNumberFormat="1" applyFont="1" applyFill="1" applyBorder="1">
      <alignment vertical="center"/>
    </xf>
    <xf numFmtId="0" fontId="28" fillId="0" borderId="185" xfId="0" applyFont="1" applyBorder="1">
      <alignment vertical="center"/>
    </xf>
    <xf numFmtId="0" fontId="5" fillId="0" borderId="167" xfId="0" applyFont="1" applyBorder="1" applyAlignment="1">
      <alignment horizontal="left" vertical="center"/>
    </xf>
    <xf numFmtId="0" fontId="5" fillId="0" borderId="15" xfId="0" applyFont="1" applyBorder="1" applyAlignment="1">
      <alignment horizontal="left" vertical="center"/>
    </xf>
    <xf numFmtId="0" fontId="5" fillId="0" borderId="14" xfId="0" applyFont="1" applyBorder="1" applyAlignment="1">
      <alignment horizontal="left" vertical="center" wrapText="1"/>
    </xf>
    <xf numFmtId="0" fontId="5" fillId="0" borderId="16" xfId="0" applyFont="1" applyBorder="1" applyAlignment="1">
      <alignment horizontal="center" vertical="top" wrapText="1"/>
    </xf>
    <xf numFmtId="0" fontId="5" fillId="0" borderId="0" xfId="0" applyFont="1" applyAlignment="1">
      <alignment horizontal="center" vertical="center" wrapText="1"/>
    </xf>
    <xf numFmtId="0" fontId="28" fillId="0" borderId="0" xfId="0" applyFont="1" applyAlignment="1">
      <alignment vertical="top" wrapText="1" shrinkToFit="1"/>
    </xf>
    <xf numFmtId="0" fontId="5" fillId="0" borderId="15" xfId="0" applyFont="1" applyBorder="1" applyAlignment="1">
      <alignment horizontal="left" vertical="top" wrapText="1"/>
    </xf>
    <xf numFmtId="0" fontId="5" fillId="0" borderId="20" xfId="0" applyFont="1" applyBorder="1" applyAlignment="1">
      <alignment horizontal="left" vertical="top" wrapText="1"/>
    </xf>
    <xf numFmtId="0" fontId="28" fillId="0" borderId="0" xfId="0" applyFont="1" applyAlignment="1">
      <alignment horizontal="left" vertical="center" shrinkToFit="1"/>
    </xf>
    <xf numFmtId="0" fontId="28" fillId="0" borderId="18" xfId="0" applyFont="1" applyBorder="1" applyAlignment="1">
      <alignment horizontal="left" vertical="top" wrapText="1"/>
    </xf>
    <xf numFmtId="0" fontId="5" fillId="0" borderId="0" xfId="0" applyFont="1" applyAlignment="1">
      <alignment horizontal="left" vertical="top" wrapText="1"/>
    </xf>
    <xf numFmtId="0" fontId="67" fillId="0" borderId="0" xfId="0" applyFont="1" applyAlignment="1">
      <alignment horizontal="center" vertical="center"/>
    </xf>
    <xf numFmtId="0" fontId="67" fillId="29" borderId="165" xfId="0" applyFont="1" applyFill="1" applyBorder="1" applyAlignment="1">
      <alignment horizontal="center" vertical="center"/>
    </xf>
    <xf numFmtId="0" fontId="28" fillId="0" borderId="0" xfId="0" applyFont="1" applyAlignment="1">
      <alignment horizontal="left" vertical="top"/>
    </xf>
    <xf numFmtId="0" fontId="28" fillId="0" borderId="0" xfId="0" applyFont="1" applyAlignment="1">
      <alignment horizontal="center" vertical="top"/>
    </xf>
    <xf numFmtId="0" fontId="28" fillId="30" borderId="0" xfId="0" applyFont="1" applyFill="1" applyAlignment="1">
      <alignment vertical="center" wrapText="1"/>
    </xf>
    <xf numFmtId="0" fontId="28" fillId="0" borderId="18" xfId="0" applyFont="1" applyBorder="1" applyAlignment="1">
      <alignment vertical="top" wrapText="1"/>
    </xf>
    <xf numFmtId="0" fontId="28" fillId="30" borderId="14" xfId="0" applyFont="1" applyFill="1" applyBorder="1" applyAlignment="1">
      <alignment vertical="center" wrapText="1"/>
    </xf>
    <xf numFmtId="0" fontId="37" fillId="0" borderId="0" xfId="0" applyFont="1" applyAlignment="1">
      <alignment horizontal="left" vertical="top" wrapText="1"/>
    </xf>
    <xf numFmtId="0" fontId="37" fillId="0" borderId="18" xfId="0" applyFont="1" applyBorder="1" applyAlignment="1">
      <alignment horizontal="center" vertical="top" wrapText="1"/>
    </xf>
    <xf numFmtId="0" fontId="0" fillId="0" borderId="18" xfId="0" applyBorder="1" applyAlignment="1">
      <alignment horizontal="left" vertical="top" wrapText="1"/>
    </xf>
    <xf numFmtId="0" fontId="37" fillId="0" borderId="18" xfId="0" applyFont="1" applyBorder="1" applyAlignment="1">
      <alignment horizontal="left" vertical="top" wrapText="1"/>
    </xf>
    <xf numFmtId="0" fontId="37" fillId="0" borderId="14" xfId="0" applyFont="1" applyBorder="1" applyAlignment="1">
      <alignment horizontal="left" vertical="top" wrapText="1"/>
    </xf>
    <xf numFmtId="0" fontId="37" fillId="0" borderId="19" xfId="0" applyFont="1" applyBorder="1" applyAlignment="1">
      <alignment horizontal="center" vertical="top" wrapText="1"/>
    </xf>
    <xf numFmtId="0" fontId="77" fillId="0" borderId="14" xfId="0" applyFont="1" applyBorder="1" applyAlignment="1">
      <alignment horizontal="left" vertical="center"/>
    </xf>
    <xf numFmtId="0" fontId="28" fillId="30" borderId="20" xfId="0" applyFont="1" applyFill="1" applyBorder="1" applyAlignment="1">
      <alignment vertical="center" shrinkToFit="1"/>
    </xf>
    <xf numFmtId="0" fontId="32" fillId="30" borderId="0" xfId="0" applyFont="1" applyFill="1" applyAlignment="1">
      <alignment horizontal="left" vertical="center"/>
    </xf>
    <xf numFmtId="0" fontId="28" fillId="30" borderId="185" xfId="0" applyFont="1" applyFill="1" applyBorder="1">
      <alignment vertical="center"/>
    </xf>
    <xf numFmtId="0" fontId="28" fillId="30" borderId="185" xfId="0" applyFont="1" applyFill="1" applyBorder="1" applyAlignment="1">
      <alignment horizontal="center" vertical="center"/>
    </xf>
    <xf numFmtId="0" fontId="28" fillId="0" borderId="0" xfId="0" applyFont="1" applyAlignment="1"/>
    <xf numFmtId="0" fontId="31" fillId="0" borderId="16" xfId="0" applyFont="1" applyBorder="1">
      <alignment vertical="center"/>
    </xf>
    <xf numFmtId="0" fontId="28" fillId="0" borderId="167" xfId="0" applyFont="1" applyBorder="1" applyAlignment="1">
      <alignment vertical="center" shrinkToFit="1"/>
    </xf>
    <xf numFmtId="0" fontId="28" fillId="0" borderId="20" xfId="0" applyFont="1" applyBorder="1" applyAlignment="1">
      <alignment vertical="center" shrinkToFit="1"/>
    </xf>
    <xf numFmtId="0" fontId="28" fillId="0" borderId="21" xfId="0" applyFont="1" applyBorder="1" applyAlignment="1">
      <alignment vertical="center" shrinkToFit="1"/>
    </xf>
    <xf numFmtId="0" fontId="28" fillId="30" borderId="0" xfId="0" applyFont="1" applyFill="1" applyAlignment="1">
      <alignment horizontal="left" vertical="center" wrapText="1"/>
    </xf>
    <xf numFmtId="0" fontId="0" fillId="0" borderId="0" xfId="0" applyAlignment="1">
      <alignment vertical="top" wrapText="1"/>
    </xf>
    <xf numFmtId="0" fontId="0" fillId="0" borderId="0" xfId="0" applyAlignment="1">
      <alignment vertical="top"/>
    </xf>
    <xf numFmtId="0" fontId="72" fillId="0" borderId="0" xfId="0" applyFont="1" applyAlignment="1">
      <alignment horizontal="center" vertical="center" wrapText="1"/>
    </xf>
    <xf numFmtId="0" fontId="68" fillId="24" borderId="23" xfId="0" applyFont="1" applyFill="1" applyBorder="1" applyAlignment="1">
      <alignment vertical="center" wrapText="1"/>
    </xf>
    <xf numFmtId="0" fontId="72" fillId="25" borderId="187" xfId="0" applyFont="1" applyFill="1" applyBorder="1" applyAlignment="1">
      <alignment horizontal="center" vertical="center" wrapText="1"/>
    </xf>
    <xf numFmtId="0" fontId="68" fillId="25" borderId="21" xfId="0" applyFont="1" applyFill="1" applyBorder="1" applyAlignment="1">
      <alignment horizontal="center" vertical="center" wrapText="1"/>
    </xf>
    <xf numFmtId="57" fontId="68" fillId="0" borderId="140" xfId="0" applyNumberFormat="1" applyFont="1" applyBorder="1" applyAlignment="1" applyProtection="1">
      <alignment horizontal="center" vertical="center" shrinkToFit="1"/>
      <protection locked="0"/>
    </xf>
    <xf numFmtId="57" fontId="68" fillId="0" borderId="14" xfId="0" applyNumberFormat="1" applyFont="1" applyBorder="1" applyAlignment="1">
      <alignment horizontal="center" vertical="center" wrapText="1"/>
    </xf>
    <xf numFmtId="0" fontId="68" fillId="0" borderId="0" xfId="0" applyFont="1" applyAlignment="1" applyProtection="1">
      <alignment horizontal="center" vertical="center" wrapText="1"/>
      <protection locked="0"/>
    </xf>
    <xf numFmtId="0" fontId="68" fillId="0" borderId="164" xfId="0" applyFont="1" applyBorder="1" applyAlignment="1">
      <alignment horizontal="center" vertical="center" wrapText="1" shrinkToFit="1"/>
    </xf>
    <xf numFmtId="0" fontId="68" fillId="0" borderId="14" xfId="0" applyFont="1" applyBorder="1" applyAlignment="1">
      <alignment horizontal="center" vertical="center" wrapText="1"/>
    </xf>
    <xf numFmtId="0" fontId="68" fillId="0" borderId="187" xfId="0" applyFont="1" applyBorder="1" applyAlignment="1" applyProtection="1">
      <alignment horizontal="center" vertical="center" wrapText="1"/>
      <protection locked="0"/>
    </xf>
    <xf numFmtId="57" fontId="68" fillId="0" borderId="23" xfId="0" applyNumberFormat="1" applyFont="1" applyBorder="1" applyAlignment="1" applyProtection="1">
      <alignment horizontal="center" vertical="center" shrinkToFit="1"/>
      <protection locked="0"/>
    </xf>
    <xf numFmtId="0" fontId="68" fillId="0" borderId="169" xfId="0" applyFont="1" applyBorder="1" applyAlignment="1" applyProtection="1">
      <alignment horizontal="center" vertical="center" wrapText="1"/>
      <protection locked="0"/>
    </xf>
    <xf numFmtId="0" fontId="68" fillId="0" borderId="164" xfId="0" applyFont="1" applyBorder="1" applyAlignment="1" applyProtection="1">
      <alignment horizontal="center" vertical="center" wrapText="1" shrinkToFit="1"/>
      <protection locked="0"/>
    </xf>
    <xf numFmtId="0" fontId="68" fillId="25" borderId="169" xfId="0" applyFont="1" applyFill="1" applyBorder="1" applyAlignment="1">
      <alignment horizontal="center" vertical="center" wrapText="1"/>
    </xf>
    <xf numFmtId="0" fontId="68" fillId="25" borderId="140" xfId="0" applyFont="1" applyFill="1" applyBorder="1" applyAlignment="1">
      <alignment vertical="center" wrapText="1"/>
    </xf>
    <xf numFmtId="0" fontId="68" fillId="0" borderId="176" xfId="0" applyFont="1" applyBorder="1" applyAlignment="1">
      <alignment horizontal="right" vertical="center" shrinkToFit="1"/>
    </xf>
    <xf numFmtId="57" fontId="68" fillId="0" borderId="169" xfId="0" applyNumberFormat="1" applyFont="1" applyBorder="1" applyAlignment="1" applyProtection="1">
      <alignment horizontal="left" vertical="center" shrinkToFit="1"/>
      <protection locked="0"/>
    </xf>
    <xf numFmtId="0" fontId="68" fillId="0" borderId="14" xfId="0" applyFont="1" applyBorder="1" applyAlignment="1" applyProtection="1">
      <alignment horizontal="center" vertical="center" wrapText="1"/>
      <protection locked="0"/>
    </xf>
    <xf numFmtId="0" fontId="68" fillId="0" borderId="179" xfId="0" applyFont="1" applyBorder="1" applyAlignment="1">
      <alignment horizontal="right" vertical="center" shrinkToFit="1"/>
    </xf>
    <xf numFmtId="0" fontId="68" fillId="0" borderId="165" xfId="0" applyFont="1" applyBorder="1" applyAlignment="1">
      <alignment horizontal="left" vertical="center" wrapText="1" shrinkToFit="1"/>
    </xf>
    <xf numFmtId="0" fontId="68" fillId="0" borderId="169" xfId="0" applyFont="1" applyBorder="1" applyAlignment="1" applyProtection="1">
      <alignment horizontal="left" vertical="center" shrinkToFit="1"/>
      <protection locked="0"/>
    </xf>
    <xf numFmtId="57" fontId="68" fillId="27" borderId="20" xfId="0" applyNumberFormat="1" applyFont="1" applyFill="1" applyBorder="1" applyAlignment="1" applyProtection="1">
      <alignment horizontal="left" vertical="center" shrinkToFit="1"/>
      <protection locked="0"/>
    </xf>
    <xf numFmtId="0" fontId="68" fillId="0" borderId="20" xfId="0" applyFont="1" applyBorder="1" applyAlignment="1" applyProtection="1">
      <alignment horizontal="right" vertical="center" shrinkToFit="1"/>
      <protection locked="0"/>
    </xf>
    <xf numFmtId="0" fontId="68" fillId="0" borderId="21" xfId="0" applyFont="1" applyBorder="1" applyAlignment="1" applyProtection="1">
      <alignment horizontal="right" vertical="center" shrinkToFit="1"/>
      <protection locked="0"/>
    </xf>
    <xf numFmtId="57" fontId="68" fillId="0" borderId="23" xfId="0" applyNumberFormat="1" applyFont="1" applyBorder="1" applyAlignment="1" applyProtection="1">
      <alignment horizontal="left" vertical="center" shrinkToFit="1"/>
      <protection locked="0"/>
    </xf>
    <xf numFmtId="0" fontId="68" fillId="0" borderId="164" xfId="0" applyFont="1" applyBorder="1" applyAlignment="1" applyProtection="1">
      <alignment horizontal="left" vertical="center" wrapText="1" shrinkToFit="1"/>
      <protection locked="0"/>
    </xf>
    <xf numFmtId="0" fontId="52" fillId="0" borderId="0" xfId="46" applyFont="1">
      <alignment vertical="center"/>
    </xf>
    <xf numFmtId="0" fontId="32" fillId="0" borderId="0" xfId="0" applyFont="1" applyAlignment="1">
      <alignment vertical="center" wrapText="1"/>
    </xf>
    <xf numFmtId="0" fontId="5" fillId="0" borderId="0" xfId="0" applyFont="1" applyAlignment="1">
      <alignment vertical="top" wrapText="1"/>
    </xf>
    <xf numFmtId="0" fontId="28" fillId="0" borderId="14" xfId="0" applyFont="1" applyBorder="1" applyAlignment="1">
      <alignment horizontal="left" vertical="center" shrinkToFit="1"/>
    </xf>
    <xf numFmtId="0" fontId="59" fillId="0" borderId="14" xfId="0" applyFont="1" applyBorder="1" applyAlignment="1">
      <alignment horizontal="left" vertical="top" wrapText="1"/>
    </xf>
    <xf numFmtId="0" fontId="28" fillId="0" borderId="192" xfId="0" applyFont="1" applyBorder="1">
      <alignment vertical="center"/>
    </xf>
    <xf numFmtId="0" fontId="5" fillId="0" borderId="191" xfId="0" applyFont="1" applyBorder="1">
      <alignment vertical="center"/>
    </xf>
    <xf numFmtId="0" fontId="28" fillId="29" borderId="123" xfId="0" applyFont="1" applyFill="1" applyBorder="1">
      <alignment vertical="center"/>
    </xf>
    <xf numFmtId="0" fontId="68" fillId="0" borderId="0" xfId="0" applyFont="1" applyAlignment="1">
      <alignment horizontal="center" vertical="center" wrapText="1"/>
    </xf>
    <xf numFmtId="0" fontId="5" fillId="0" borderId="193" xfId="0" applyFont="1" applyBorder="1">
      <alignment vertical="center"/>
    </xf>
    <xf numFmtId="0" fontId="37" fillId="0" borderId="194" xfId="0" applyFont="1" applyBorder="1">
      <alignment vertical="center"/>
    </xf>
    <xf numFmtId="0" fontId="5" fillId="0" borderId="195" xfId="0" applyFont="1" applyBorder="1" applyAlignment="1">
      <alignment horizontal="center" vertical="center"/>
    </xf>
    <xf numFmtId="0" fontId="28" fillId="0" borderId="194" xfId="0" applyFont="1" applyBorder="1">
      <alignment vertical="center"/>
    </xf>
    <xf numFmtId="0" fontId="28" fillId="0" borderId="196" xfId="0" applyFont="1" applyBorder="1">
      <alignment vertical="center"/>
    </xf>
    <xf numFmtId="0" fontId="28" fillId="0" borderId="195" xfId="0" applyFont="1" applyBorder="1">
      <alignment vertical="center"/>
    </xf>
    <xf numFmtId="0" fontId="5" fillId="26" borderId="194" xfId="0" applyFont="1" applyFill="1" applyBorder="1">
      <alignment vertical="center"/>
    </xf>
    <xf numFmtId="0" fontId="5" fillId="26" borderId="196" xfId="0" applyFont="1" applyFill="1" applyBorder="1" applyAlignment="1">
      <alignment horizontal="center" vertical="center"/>
    </xf>
    <xf numFmtId="0" fontId="5" fillId="26" borderId="195" xfId="0" applyFont="1" applyFill="1" applyBorder="1">
      <alignment vertical="center"/>
    </xf>
    <xf numFmtId="0" fontId="37" fillId="0" borderId="15" xfId="0" applyFont="1" applyBorder="1">
      <alignment vertical="center"/>
    </xf>
    <xf numFmtId="0" fontId="5" fillId="0" borderId="16" xfId="0" applyFont="1" applyBorder="1" applyAlignment="1">
      <alignment horizontal="center" vertical="center"/>
    </xf>
    <xf numFmtId="0" fontId="37" fillId="0" borderId="20" xfId="0" applyFont="1" applyBorder="1">
      <alignment vertical="center"/>
    </xf>
    <xf numFmtId="0" fontId="5" fillId="0" borderId="21" xfId="0" applyFont="1" applyBorder="1" applyAlignment="1">
      <alignment horizontal="center" vertical="center"/>
    </xf>
    <xf numFmtId="0" fontId="5" fillId="26" borderId="20" xfId="0" applyFont="1" applyFill="1" applyBorder="1">
      <alignment vertical="center"/>
    </xf>
    <xf numFmtId="0" fontId="5" fillId="26" borderId="14" xfId="0" applyFont="1" applyFill="1" applyBorder="1">
      <alignment vertical="center"/>
    </xf>
    <xf numFmtId="0" fontId="5" fillId="26" borderId="21" xfId="0" applyFont="1" applyFill="1" applyBorder="1">
      <alignment vertical="center"/>
    </xf>
    <xf numFmtId="0" fontId="68" fillId="0" borderId="202" xfId="0" applyFont="1" applyBorder="1" applyAlignment="1">
      <alignment horizontal="center" vertical="center" shrinkToFit="1"/>
    </xf>
    <xf numFmtId="0" fontId="68" fillId="0" borderId="203" xfId="0" applyFont="1" applyBorder="1" applyAlignment="1">
      <alignment horizontal="right" vertical="center" shrinkToFit="1"/>
    </xf>
    <xf numFmtId="0" fontId="68" fillId="0" borderId="204" xfId="0" applyFont="1" applyBorder="1" applyAlignment="1">
      <alignment horizontal="center" vertical="center" shrinkToFit="1"/>
    </xf>
    <xf numFmtId="0" fontId="68" fillId="0" borderId="205" xfId="0" applyFont="1" applyBorder="1" applyAlignment="1">
      <alignment horizontal="right" vertical="center" shrinkToFit="1"/>
    </xf>
    <xf numFmtId="0" fontId="68" fillId="0" borderId="206" xfId="0" applyFont="1" applyBorder="1" applyAlignment="1">
      <alignment horizontal="center" vertical="center" shrinkToFit="1"/>
    </xf>
    <xf numFmtId="0" fontId="68" fillId="0" borderId="207" xfId="0" applyFont="1" applyBorder="1" applyAlignment="1">
      <alignment horizontal="right" vertical="center" shrinkToFit="1"/>
    </xf>
    <xf numFmtId="0" fontId="68" fillId="0" borderId="208" xfId="0" applyFont="1" applyBorder="1" applyAlignment="1">
      <alignment horizontal="center" vertical="center" shrinkToFit="1"/>
    </xf>
    <xf numFmtId="0" fontId="68" fillId="0" borderId="209" xfId="0" applyFont="1" applyBorder="1" applyAlignment="1">
      <alignment horizontal="right" vertical="center" shrinkToFit="1"/>
    </xf>
    <xf numFmtId="0" fontId="68" fillId="0" borderId="204" xfId="0" applyFont="1" applyBorder="1" applyAlignment="1" applyProtection="1">
      <alignment horizontal="center" vertical="center" shrinkToFit="1"/>
      <protection locked="0"/>
    </xf>
    <xf numFmtId="0" fontId="68" fillId="0" borderId="197" xfId="0" applyFont="1" applyBorder="1" applyAlignment="1" applyProtection="1">
      <alignment horizontal="center" vertical="center" shrinkToFit="1"/>
      <protection locked="0"/>
    </xf>
    <xf numFmtId="0" fontId="68" fillId="0" borderId="210" xfId="0" applyFont="1" applyBorder="1" applyAlignment="1">
      <alignment horizontal="right" vertical="center" shrinkToFit="1"/>
    </xf>
    <xf numFmtId="0" fontId="68" fillId="0" borderId="211" xfId="0" applyFont="1" applyBorder="1" applyAlignment="1">
      <alignment horizontal="right" vertical="center" shrinkToFit="1"/>
    </xf>
    <xf numFmtId="0" fontId="68" fillId="0" borderId="212" xfId="0" applyFont="1" applyBorder="1" applyAlignment="1">
      <alignment horizontal="right" vertical="center" shrinkToFit="1"/>
    </xf>
    <xf numFmtId="0" fontId="67" fillId="0" borderId="58" xfId="0" applyFont="1" applyBorder="1" applyAlignment="1" applyProtection="1">
      <alignment horizontal="center" vertical="center"/>
      <protection locked="0"/>
    </xf>
    <xf numFmtId="0" fontId="5" fillId="25" borderId="15" xfId="0" applyFont="1" applyFill="1" applyBorder="1" applyAlignment="1">
      <alignment horizontal="center" vertical="center" wrapText="1"/>
    </xf>
    <xf numFmtId="0" fontId="5" fillId="25" borderId="16" xfId="0" applyFont="1" applyFill="1" applyBorder="1" applyAlignment="1">
      <alignment horizontal="center" vertical="center" wrapText="1"/>
    </xf>
    <xf numFmtId="0" fontId="90" fillId="0" borderId="0" xfId="0" applyFont="1">
      <alignment vertical="center"/>
    </xf>
    <xf numFmtId="0" fontId="5" fillId="0" borderId="14" xfId="0" applyFont="1" applyBorder="1" applyAlignment="1" applyProtection="1">
      <alignment horizontal="center" vertical="center" shrinkToFit="1"/>
      <protection locked="0"/>
    </xf>
    <xf numFmtId="0" fontId="32" fillId="0" borderId="0" xfId="0" applyFont="1" applyAlignment="1">
      <alignment vertical="top" wrapText="1"/>
    </xf>
    <xf numFmtId="0" fontId="36" fillId="0" borderId="227" xfId="0" applyFont="1" applyBorder="1" applyAlignment="1">
      <alignment wrapText="1"/>
    </xf>
    <xf numFmtId="0" fontId="5" fillId="0" borderId="232" xfId="0" applyFont="1" applyBorder="1" applyAlignment="1">
      <alignment horizontal="left" vertical="top" wrapText="1"/>
    </xf>
    <xf numFmtId="0" fontId="5" fillId="0" borderId="227" xfId="0" applyFont="1" applyBorder="1" applyAlignment="1">
      <alignment vertical="top" wrapText="1"/>
    </xf>
    <xf numFmtId="0" fontId="5" fillId="0" borderId="232" xfId="0" applyFont="1" applyBorder="1" applyAlignment="1">
      <alignment horizontal="center" vertical="top" wrapText="1"/>
    </xf>
    <xf numFmtId="0" fontId="28" fillId="0" borderId="225" xfId="0" applyFont="1" applyBorder="1">
      <alignment vertical="center"/>
    </xf>
    <xf numFmtId="0" fontId="28" fillId="0" borderId="226" xfId="0" applyFont="1" applyBorder="1">
      <alignment vertical="center"/>
    </xf>
    <xf numFmtId="0" fontId="28" fillId="0" borderId="227" xfId="0" applyFont="1" applyBorder="1">
      <alignment vertical="center"/>
    </xf>
    <xf numFmtId="0" fontId="5" fillId="0" borderId="225" xfId="0" applyFont="1" applyBorder="1" applyAlignment="1">
      <alignment vertical="top" wrapText="1"/>
    </xf>
    <xf numFmtId="0" fontId="5" fillId="0" borderId="232" xfId="0" applyFont="1" applyBorder="1" applyAlignment="1">
      <alignment vertical="top" wrapText="1"/>
    </xf>
    <xf numFmtId="0" fontId="28" fillId="0" borderId="226" xfId="0" applyFont="1" applyBorder="1" applyAlignment="1">
      <alignment horizontal="left" vertical="center" wrapText="1"/>
    </xf>
    <xf numFmtId="0" fontId="28" fillId="0" borderId="226" xfId="0" applyFont="1" applyBorder="1" applyAlignment="1">
      <alignment horizontal="center" vertical="center" wrapText="1"/>
    </xf>
    <xf numFmtId="0" fontId="5" fillId="26" borderId="225" xfId="0" applyFont="1" applyFill="1" applyBorder="1" applyAlignment="1">
      <alignment vertical="top" wrapText="1"/>
    </xf>
    <xf numFmtId="0" fontId="5" fillId="26" borderId="226" xfId="0" applyFont="1" applyFill="1" applyBorder="1" applyAlignment="1">
      <alignment vertical="top" wrapText="1"/>
    </xf>
    <xf numFmtId="0" fontId="5" fillId="26" borderId="227" xfId="0" applyFont="1" applyFill="1" applyBorder="1" applyAlignment="1">
      <alignment vertical="top" wrapText="1"/>
    </xf>
    <xf numFmtId="0" fontId="5" fillId="0" borderId="225" xfId="0" applyFont="1" applyBorder="1" applyAlignment="1">
      <alignment vertical="center" wrapText="1" shrinkToFit="1"/>
    </xf>
    <xf numFmtId="0" fontId="5" fillId="0" borderId="226" xfId="0" applyFont="1" applyBorder="1" applyAlignment="1">
      <alignment vertical="center" wrapText="1" shrinkToFit="1"/>
    </xf>
    <xf numFmtId="0" fontId="5" fillId="0" borderId="226" xfId="0" applyFont="1" applyBorder="1">
      <alignment vertical="center"/>
    </xf>
    <xf numFmtId="0" fontId="36" fillId="0" borderId="14" xfId="0" applyFont="1" applyBorder="1" applyAlignment="1">
      <alignment horizontal="right" wrapText="1"/>
    </xf>
    <xf numFmtId="0" fontId="62" fillId="0" borderId="20" xfId="0" applyFont="1" applyBorder="1" applyAlignment="1">
      <alignment horizontal="left" vertical="top" wrapText="1"/>
    </xf>
    <xf numFmtId="0" fontId="62" fillId="0" borderId="21" xfId="0" applyFont="1" applyBorder="1" applyAlignment="1">
      <alignment horizontal="left" vertical="top" wrapText="1"/>
    </xf>
    <xf numFmtId="0" fontId="5" fillId="0" borderId="229" xfId="0" applyFont="1" applyBorder="1">
      <alignment vertical="center"/>
    </xf>
    <xf numFmtId="0" fontId="36" fillId="0" borderId="14" xfId="0" applyFont="1" applyBorder="1" applyAlignment="1">
      <alignment vertical="top" wrapText="1"/>
    </xf>
    <xf numFmtId="184" fontId="28" fillId="0" borderId="0" xfId="0" applyNumberFormat="1" applyFont="1" applyAlignment="1">
      <alignment horizontal="center" vertical="center" wrapText="1"/>
    </xf>
    <xf numFmtId="0" fontId="5" fillId="0" borderId="0" xfId="0" applyFont="1" applyAlignment="1" applyProtection="1">
      <alignment vertical="top" wrapText="1"/>
      <protection locked="0"/>
    </xf>
    <xf numFmtId="0" fontId="28" fillId="0" borderId="14" xfId="0" applyFont="1" applyBorder="1" applyAlignment="1">
      <alignment horizontal="left"/>
    </xf>
    <xf numFmtId="0" fontId="0" fillId="0" borderId="14" xfId="0" applyBorder="1">
      <alignment vertical="center"/>
    </xf>
    <xf numFmtId="0" fontId="28" fillId="30" borderId="0" xfId="0" applyFont="1" applyFill="1" applyAlignment="1" applyProtection="1">
      <alignment horizontal="left" vertical="top" wrapText="1"/>
      <protection locked="0"/>
    </xf>
    <xf numFmtId="0" fontId="0" fillId="0" borderId="0" xfId="0" applyAlignment="1">
      <alignment vertical="center" wrapText="1"/>
    </xf>
    <xf numFmtId="0" fontId="89" fillId="0" borderId="15" xfId="0" applyFont="1" applyBorder="1" applyAlignment="1">
      <alignment vertical="center" wrapText="1"/>
    </xf>
    <xf numFmtId="0" fontId="5" fillId="0" borderId="15" xfId="0" applyFont="1" applyBorder="1" applyAlignment="1">
      <alignment horizontal="center" vertical="center" wrapText="1"/>
    </xf>
    <xf numFmtId="0" fontId="28" fillId="0" borderId="14" xfId="0" applyFont="1" applyBorder="1" applyAlignment="1">
      <alignment horizontal="center" vertical="center" wrapText="1"/>
    </xf>
    <xf numFmtId="0" fontId="32" fillId="0" borderId="0" xfId="0" applyFont="1" applyAlignment="1">
      <alignment horizontal="left" vertical="top" wrapText="1"/>
    </xf>
    <xf numFmtId="0" fontId="32" fillId="0" borderId="14" xfId="0" applyFont="1" applyBorder="1" applyAlignment="1">
      <alignment vertical="top" wrapText="1"/>
    </xf>
    <xf numFmtId="0" fontId="5" fillId="0" borderId="14" xfId="0" applyFont="1" applyBorder="1" applyAlignment="1">
      <alignment horizontal="left" vertical="top" wrapText="1"/>
    </xf>
    <xf numFmtId="0" fontId="28" fillId="0" borderId="14" xfId="0" applyFont="1" applyBorder="1" applyAlignment="1">
      <alignment horizontal="left" vertical="top"/>
    </xf>
    <xf numFmtId="0" fontId="28" fillId="0" borderId="14" xfId="0" applyFont="1" applyBorder="1" applyAlignment="1">
      <alignment shrinkToFit="1"/>
    </xf>
    <xf numFmtId="0" fontId="28" fillId="0" borderId="21" xfId="0" applyFont="1" applyBorder="1" applyAlignment="1">
      <alignment shrinkToFit="1"/>
    </xf>
    <xf numFmtId="0" fontId="93" fillId="0" borderId="0" xfId="0" applyFont="1" applyAlignment="1">
      <alignment horizontal="center" vertical="top"/>
    </xf>
    <xf numFmtId="0" fontId="28" fillId="25" borderId="234" xfId="0" applyFont="1" applyFill="1" applyBorder="1">
      <alignment vertical="center"/>
    </xf>
    <xf numFmtId="0" fontId="28" fillId="25" borderId="236" xfId="0" applyFont="1" applyFill="1" applyBorder="1" applyAlignment="1">
      <alignment vertical="top"/>
    </xf>
    <xf numFmtId="0" fontId="28" fillId="25" borderId="235" xfId="0" applyFont="1" applyFill="1" applyBorder="1" applyAlignment="1">
      <alignment vertical="top"/>
    </xf>
    <xf numFmtId="0" fontId="90" fillId="0" borderId="0" xfId="0" applyFont="1" applyAlignment="1">
      <alignment horizontal="left" vertical="top"/>
    </xf>
    <xf numFmtId="0" fontId="90" fillId="0" borderId="16" xfId="0" applyFont="1" applyBorder="1">
      <alignment vertical="center"/>
    </xf>
    <xf numFmtId="0" fontId="90" fillId="0" borderId="16" xfId="0" applyFont="1" applyBorder="1" applyAlignment="1" applyProtection="1">
      <alignment vertical="top" wrapText="1"/>
      <protection locked="0"/>
    </xf>
    <xf numFmtId="0" fontId="28" fillId="0" borderId="0" xfId="0" applyFont="1" applyAlignment="1" applyProtection="1">
      <alignment vertical="top" wrapText="1"/>
      <protection locked="0"/>
    </xf>
    <xf numFmtId="0" fontId="31" fillId="0" borderId="0" xfId="0" applyFont="1" applyAlignment="1">
      <alignment horizontal="left"/>
    </xf>
    <xf numFmtId="0" fontId="31" fillId="0" borderId="0" xfId="0" applyFont="1" applyAlignment="1"/>
    <xf numFmtId="0" fontId="28" fillId="0" borderId="0" xfId="0" applyFont="1" applyAlignment="1">
      <alignment wrapText="1" shrinkToFit="1"/>
    </xf>
    <xf numFmtId="0" fontId="33" fillId="0" borderId="0" xfId="0" applyFont="1" applyAlignment="1" applyProtection="1">
      <alignment vertical="top" wrapText="1"/>
      <protection locked="0"/>
    </xf>
    <xf numFmtId="0" fontId="28" fillId="0" borderId="0" xfId="0" applyFont="1" applyAlignment="1">
      <alignment horizontal="left" vertical="top" shrinkToFit="1"/>
    </xf>
    <xf numFmtId="0" fontId="28" fillId="0" borderId="244" xfId="0" applyFont="1" applyBorder="1" applyAlignment="1">
      <alignment horizontal="left" vertical="center" shrinkToFit="1"/>
    </xf>
    <xf numFmtId="0" fontId="28" fillId="27" borderId="240" xfId="0" applyFont="1" applyFill="1" applyBorder="1" applyProtection="1">
      <alignment vertical="center"/>
      <protection locked="0"/>
    </xf>
    <xf numFmtId="0" fontId="5" fillId="0" borderId="247" xfId="0" applyFont="1" applyBorder="1" applyAlignment="1">
      <alignment horizontal="center" vertical="top" wrapText="1"/>
    </xf>
    <xf numFmtId="0" fontId="5" fillId="0" borderId="245" xfId="0" applyFont="1" applyBorder="1" applyAlignment="1">
      <alignment horizontal="right" vertical="top" wrapText="1"/>
    </xf>
    <xf numFmtId="0" fontId="5" fillId="0" borderId="246" xfId="0" applyFont="1" applyBorder="1" applyAlignment="1">
      <alignment vertical="top" wrapText="1"/>
    </xf>
    <xf numFmtId="0" fontId="5" fillId="0" borderId="247" xfId="0" applyFont="1" applyBorder="1" applyAlignment="1">
      <alignment horizontal="left" vertical="top" wrapText="1"/>
    </xf>
    <xf numFmtId="0" fontId="28" fillId="0" borderId="245" xfId="0" applyFont="1" applyBorder="1">
      <alignment vertical="center"/>
    </xf>
    <xf numFmtId="0" fontId="28" fillId="0" borderId="244" xfId="0" applyFont="1" applyBorder="1" applyAlignment="1">
      <alignment horizontal="left" vertical="center"/>
    </xf>
    <xf numFmtId="0" fontId="28" fillId="0" borderId="244" xfId="0" applyFont="1" applyBorder="1" applyAlignment="1">
      <alignment horizontal="left" vertical="top" wrapText="1"/>
    </xf>
    <xf numFmtId="0" fontId="28" fillId="0" borderId="246" xfId="0" applyFont="1" applyBorder="1" applyAlignment="1">
      <alignment horizontal="left" vertical="top" wrapText="1"/>
    </xf>
    <xf numFmtId="0" fontId="5" fillId="26" borderId="245" xfId="0" applyFont="1" applyFill="1" applyBorder="1" applyAlignment="1">
      <alignment vertical="top" wrapText="1"/>
    </xf>
    <xf numFmtId="0" fontId="5" fillId="26" borderId="244" xfId="0" applyFont="1" applyFill="1" applyBorder="1" applyAlignment="1">
      <alignment vertical="top" wrapText="1"/>
    </xf>
    <xf numFmtId="0" fontId="5" fillId="26" borderId="246" xfId="0" applyFont="1" applyFill="1" applyBorder="1" applyAlignment="1">
      <alignment vertical="top" wrapText="1"/>
    </xf>
    <xf numFmtId="0" fontId="5" fillId="0" borderId="244" xfId="0" applyFont="1" applyBorder="1" applyAlignment="1" applyProtection="1">
      <alignment horizontal="left" vertical="top" wrapText="1"/>
      <protection locked="0"/>
    </xf>
    <xf numFmtId="0" fontId="28" fillId="25" borderId="241" xfId="0" applyFont="1" applyFill="1" applyBorder="1">
      <alignment vertical="center"/>
    </xf>
    <xf numFmtId="0" fontId="28" fillId="25" borderId="242" xfId="0" applyFont="1" applyFill="1" applyBorder="1">
      <alignment vertical="center"/>
    </xf>
    <xf numFmtId="0" fontId="28" fillId="25" borderId="243" xfId="0" applyFont="1" applyFill="1" applyBorder="1">
      <alignment vertical="center"/>
    </xf>
    <xf numFmtId="0" fontId="28" fillId="29" borderId="241" xfId="0" applyFont="1" applyFill="1" applyBorder="1" applyAlignment="1">
      <alignment vertical="center" shrinkToFit="1"/>
    </xf>
    <xf numFmtId="0" fontId="28" fillId="29" borderId="243" xfId="0" applyFont="1" applyFill="1" applyBorder="1" applyAlignment="1">
      <alignment vertical="center" shrinkToFit="1"/>
    </xf>
    <xf numFmtId="0" fontId="28" fillId="0" borderId="242" xfId="0" applyFont="1" applyBorder="1" applyAlignment="1">
      <alignment horizontal="center" vertical="center" wrapText="1"/>
    </xf>
    <xf numFmtId="0" fontId="28" fillId="0" borderId="244" xfId="0" applyFont="1" applyBorder="1" applyAlignment="1">
      <alignment horizontal="center" vertical="center" wrapText="1"/>
    </xf>
    <xf numFmtId="0" fontId="51" fillId="0" borderId="14" xfId="46" applyFont="1" applyBorder="1" applyAlignment="1">
      <alignment horizontal="left" vertical="center"/>
    </xf>
    <xf numFmtId="0" fontId="28" fillId="0" borderId="0" xfId="0" applyFont="1" applyAlignment="1" applyProtection="1">
      <alignment horizontal="left" vertical="top" wrapText="1" shrinkToFit="1"/>
      <protection locked="0"/>
    </xf>
    <xf numFmtId="0" fontId="28" fillId="0" borderId="0" xfId="0" applyFont="1" applyAlignment="1">
      <alignment horizontal="left" vertical="top" wrapText="1" shrinkToFit="1"/>
    </xf>
    <xf numFmtId="0" fontId="50" fillId="0" borderId="0" xfId="46" applyAlignment="1">
      <alignment horizontal="left" vertical="center"/>
    </xf>
    <xf numFmtId="0" fontId="28" fillId="0" borderId="0" xfId="0" applyFont="1" applyAlignment="1" applyProtection="1">
      <alignment horizontal="center" vertical="center"/>
      <protection locked="0"/>
    </xf>
    <xf numFmtId="0" fontId="28" fillId="0" borderId="0" xfId="0" applyFont="1" applyAlignment="1" applyProtection="1">
      <alignment horizontal="center" vertical="center" shrinkToFit="1"/>
      <protection locked="0"/>
    </xf>
    <xf numFmtId="0" fontId="68" fillId="0" borderId="250" xfId="0" applyFont="1" applyBorder="1" applyAlignment="1" applyProtection="1">
      <alignment horizontal="center" vertical="center" wrapText="1"/>
      <protection locked="0"/>
    </xf>
    <xf numFmtId="0" fontId="68" fillId="0" borderId="248" xfId="0" applyFont="1" applyBorder="1" applyAlignment="1" applyProtection="1">
      <alignment horizontal="center" vertical="center" shrinkToFit="1"/>
      <protection locked="0"/>
    </xf>
    <xf numFmtId="0" fontId="68" fillId="0" borderId="250" xfId="0" applyFont="1" applyBorder="1" applyAlignment="1">
      <alignment horizontal="right" vertical="center" shrinkToFit="1"/>
    </xf>
    <xf numFmtId="0" fontId="68" fillId="0" borderId="251" xfId="0" applyFont="1" applyBorder="1">
      <alignment vertical="center"/>
    </xf>
    <xf numFmtId="0" fontId="67" fillId="0" borderId="251" xfId="0" applyFont="1" applyBorder="1">
      <alignment vertical="center"/>
    </xf>
    <xf numFmtId="0" fontId="5" fillId="0" borderId="14" xfId="0" applyFont="1" applyBorder="1" applyAlignment="1" applyProtection="1">
      <alignment horizontal="left" vertical="top" wrapText="1"/>
      <protection locked="0"/>
    </xf>
    <xf numFmtId="0" fontId="5" fillId="0" borderId="15" xfId="0" applyFont="1" applyBorder="1" applyAlignment="1">
      <alignment horizontal="center" vertical="top" wrapText="1"/>
    </xf>
    <xf numFmtId="0" fontId="32" fillId="0" borderId="16" xfId="0" applyFont="1" applyBorder="1" applyAlignment="1">
      <alignment vertical="top" wrapText="1"/>
    </xf>
    <xf numFmtId="179" fontId="28" fillId="0" borderId="0" xfId="0" applyNumberFormat="1" applyFont="1" applyProtection="1">
      <alignment vertical="center"/>
      <protection locked="0"/>
    </xf>
    <xf numFmtId="0" fontId="28" fillId="0" borderId="257" xfId="0" applyFont="1" applyBorder="1">
      <alignment vertical="center"/>
    </xf>
    <xf numFmtId="0" fontId="28" fillId="0" borderId="258" xfId="0" applyFont="1" applyBorder="1">
      <alignment vertical="center"/>
    </xf>
    <xf numFmtId="0" fontId="28" fillId="0" borderId="256" xfId="0" applyFont="1" applyBorder="1">
      <alignment vertical="center"/>
    </xf>
    <xf numFmtId="0" fontId="0" fillId="0" borderId="256" xfId="0" applyBorder="1">
      <alignment vertical="center"/>
    </xf>
    <xf numFmtId="0" fontId="28" fillId="26" borderId="259" xfId="0" applyFont="1" applyFill="1" applyBorder="1">
      <alignment vertical="center"/>
    </xf>
    <xf numFmtId="0" fontId="91" fillId="0" borderId="0" xfId="0" applyFont="1">
      <alignment vertical="center"/>
    </xf>
    <xf numFmtId="0" fontId="0" fillId="0" borderId="19" xfId="0" applyBorder="1" applyAlignment="1">
      <alignment horizontal="left" vertical="top" wrapText="1"/>
    </xf>
    <xf numFmtId="0" fontId="28" fillId="0" borderId="0" xfId="0" applyFont="1" applyAlignment="1" applyProtection="1">
      <alignment vertical="center" wrapText="1"/>
      <protection locked="0"/>
    </xf>
    <xf numFmtId="0" fontId="28" fillId="25" borderId="265" xfId="0" applyFont="1" applyFill="1" applyBorder="1" applyAlignment="1">
      <alignment vertical="center" wrapText="1"/>
    </xf>
    <xf numFmtId="0" fontId="28" fillId="25" borderId="265" xfId="0" applyFont="1" applyFill="1" applyBorder="1">
      <alignment vertical="center"/>
    </xf>
    <xf numFmtId="0" fontId="28" fillId="26" borderId="265" xfId="0" applyFont="1" applyFill="1" applyBorder="1">
      <alignment vertical="center"/>
    </xf>
    <xf numFmtId="0" fontId="28" fillId="0" borderId="0" xfId="0" applyFont="1" applyAlignment="1" applyProtection="1">
      <alignment horizontal="right" vertical="center"/>
      <protection locked="0"/>
    </xf>
    <xf numFmtId="0" fontId="5" fillId="0" borderId="0" xfId="0" applyFont="1" applyAlignment="1" applyProtection="1">
      <alignment horizontal="left" vertical="top" wrapText="1"/>
      <protection locked="0"/>
    </xf>
    <xf numFmtId="0" fontId="0" fillId="0" borderId="14" xfId="0" applyBorder="1" applyAlignment="1">
      <alignment vertical="center" wrapText="1"/>
    </xf>
    <xf numFmtId="0" fontId="28" fillId="0" borderId="16" xfId="0" applyFont="1" applyBorder="1" applyAlignment="1">
      <alignment horizontal="left" vertical="top" shrinkToFit="1"/>
    </xf>
    <xf numFmtId="0" fontId="33" fillId="0" borderId="16" xfId="0" applyFont="1" applyBorder="1" applyAlignment="1">
      <alignment vertical="top" wrapText="1"/>
    </xf>
    <xf numFmtId="0" fontId="33" fillId="0" borderId="0" xfId="0" applyFont="1" applyAlignment="1">
      <alignment vertical="top" wrapText="1"/>
    </xf>
    <xf numFmtId="0" fontId="28" fillId="0" borderId="16" xfId="0" applyFont="1" applyBorder="1" applyAlignment="1">
      <alignment vertical="top" shrinkToFit="1"/>
    </xf>
    <xf numFmtId="0" fontId="5" fillId="30" borderId="18" xfId="0" applyFont="1" applyFill="1" applyBorder="1" applyAlignment="1">
      <alignment horizontal="left" vertical="top" wrapText="1"/>
    </xf>
    <xf numFmtId="0" fontId="28" fillId="0" borderId="0" xfId="0" applyFont="1" applyAlignment="1">
      <alignment horizontal="left" shrinkToFit="1"/>
    </xf>
    <xf numFmtId="179" fontId="28" fillId="0" borderId="0" xfId="0" applyNumberFormat="1" applyFont="1" applyAlignment="1" applyProtection="1">
      <alignment horizontal="left" vertical="center"/>
      <protection locked="0"/>
    </xf>
    <xf numFmtId="0" fontId="30" fillId="0" borderId="0" xfId="0" applyFont="1" applyAlignment="1">
      <alignment horizontal="left" vertical="center"/>
    </xf>
    <xf numFmtId="0" fontId="88" fillId="0" borderId="16" xfId="0" applyFont="1" applyBorder="1" applyAlignment="1">
      <alignment horizontal="left" vertical="top" wrapText="1"/>
    </xf>
    <xf numFmtId="0" fontId="88" fillId="0" borderId="18" xfId="0" applyFont="1" applyBorder="1" applyAlignment="1">
      <alignment horizontal="left" vertical="top" wrapText="1"/>
    </xf>
    <xf numFmtId="0" fontId="64" fillId="0" borderId="0" xfId="0" applyFont="1">
      <alignment vertical="center"/>
    </xf>
    <xf numFmtId="181" fontId="28" fillId="0" borderId="0" xfId="0" applyNumberFormat="1" applyFont="1" applyAlignment="1">
      <alignment horizontal="center" vertical="center" shrinkToFit="1"/>
    </xf>
    <xf numFmtId="0" fontId="5" fillId="30" borderId="16" xfId="0" applyFont="1" applyFill="1" applyBorder="1" applyAlignment="1">
      <alignment horizontal="left" vertical="top" wrapText="1"/>
    </xf>
    <xf numFmtId="0" fontId="42" fillId="0" borderId="14" xfId="0" applyFont="1" applyBorder="1" applyAlignment="1">
      <alignment horizontal="left" vertical="center" wrapText="1"/>
    </xf>
    <xf numFmtId="0" fontId="42" fillId="0" borderId="0" xfId="0" applyFont="1" applyAlignment="1">
      <alignment horizontal="left" vertical="center" wrapText="1"/>
    </xf>
    <xf numFmtId="0" fontId="31" fillId="0" borderId="0" xfId="0" applyFont="1" applyAlignment="1">
      <alignment horizontal="left" vertical="center"/>
    </xf>
    <xf numFmtId="0" fontId="31" fillId="0" borderId="0" xfId="0" applyFont="1" applyAlignment="1">
      <alignment horizontal="left" vertical="center" wrapText="1"/>
    </xf>
    <xf numFmtId="0" fontId="31" fillId="0" borderId="18" xfId="0" applyFont="1" applyBorder="1">
      <alignment vertical="center"/>
    </xf>
    <xf numFmtId="181" fontId="28" fillId="0" borderId="0" xfId="0" applyNumberFormat="1" applyFont="1" applyAlignment="1">
      <alignment vertical="center" shrinkToFit="1"/>
    </xf>
    <xf numFmtId="49" fontId="28" fillId="25" borderId="287" xfId="0" applyNumberFormat="1" applyFont="1" applyFill="1" applyBorder="1" applyAlignment="1">
      <alignment horizontal="center" vertical="center" shrinkToFit="1"/>
    </xf>
    <xf numFmtId="49" fontId="5" fillId="0" borderId="14" xfId="0" applyNumberFormat="1" applyFont="1" applyBorder="1" applyAlignment="1">
      <alignment horizontal="left" vertical="top"/>
    </xf>
    <xf numFmtId="0" fontId="88" fillId="0" borderId="21" xfId="0" applyFont="1" applyBorder="1" applyAlignment="1">
      <alignment horizontal="left" vertical="top" wrapText="1"/>
    </xf>
    <xf numFmtId="0" fontId="88" fillId="0" borderId="19" xfId="0" applyFont="1" applyBorder="1" applyAlignment="1">
      <alignment horizontal="left" vertical="top" wrapText="1"/>
    </xf>
    <xf numFmtId="0" fontId="28" fillId="30" borderId="14" xfId="0" applyFont="1" applyFill="1" applyBorder="1" applyAlignment="1" applyProtection="1">
      <alignment horizontal="left" vertical="top" wrapText="1"/>
      <protection locked="0"/>
    </xf>
    <xf numFmtId="0" fontId="28" fillId="0" borderId="19" xfId="0" applyFont="1" applyBorder="1" applyAlignment="1">
      <alignment horizontal="left" vertical="top" wrapText="1"/>
    </xf>
    <xf numFmtId="179" fontId="36" fillId="0" borderId="298" xfId="0" applyNumberFormat="1" applyFont="1" applyBorder="1" applyAlignment="1" applyProtection="1">
      <alignment vertical="center" shrinkToFit="1"/>
      <protection locked="0"/>
    </xf>
    <xf numFmtId="0" fontId="36" fillId="26" borderId="299" xfId="0" applyFont="1" applyFill="1" applyBorder="1" applyAlignment="1">
      <alignment horizontal="right" shrinkToFit="1"/>
    </xf>
    <xf numFmtId="178" fontId="36" fillId="0" borderId="299" xfId="0" applyNumberFormat="1" applyFont="1" applyBorder="1" applyAlignment="1" applyProtection="1">
      <alignment vertical="center" shrinkToFit="1"/>
      <protection locked="0"/>
    </xf>
    <xf numFmtId="0" fontId="36" fillId="26" borderId="299" xfId="0" applyFont="1" applyFill="1" applyBorder="1" applyAlignment="1">
      <alignment horizontal="left" vertical="center" shrinkToFit="1"/>
    </xf>
    <xf numFmtId="179" fontId="36" fillId="0" borderId="299" xfId="0" applyNumberFormat="1" applyFont="1" applyBorder="1" applyAlignment="1" applyProtection="1">
      <alignment vertical="center" shrinkToFit="1"/>
      <protection locked="0"/>
    </xf>
    <xf numFmtId="0" fontId="36" fillId="26" borderId="300" xfId="0" applyFont="1" applyFill="1" applyBorder="1" applyAlignment="1">
      <alignment horizontal="right" shrinkToFit="1"/>
    </xf>
    <xf numFmtId="0" fontId="50" fillId="28" borderId="298" xfId="46" applyFill="1" applyBorder="1">
      <alignment vertical="center"/>
    </xf>
    <xf numFmtId="183" fontId="50" fillId="0" borderId="295" xfId="46" applyNumberFormat="1" applyBorder="1" applyAlignment="1" applyProtection="1">
      <alignment horizontal="center" vertical="center"/>
      <protection locked="0"/>
    </xf>
    <xf numFmtId="0" fontId="5" fillId="0" borderId="301" xfId="0" applyFont="1" applyBorder="1">
      <alignment vertical="center"/>
    </xf>
    <xf numFmtId="176" fontId="28" fillId="26" borderId="265" xfId="0" applyNumberFormat="1" applyFont="1" applyFill="1" applyBorder="1">
      <alignment vertical="center"/>
    </xf>
    <xf numFmtId="0" fontId="29" fillId="0" borderId="310" xfId="0" applyFont="1" applyBorder="1">
      <alignment vertical="center"/>
    </xf>
    <xf numFmtId="0" fontId="5" fillId="0" borderId="310" xfId="0" applyFont="1" applyBorder="1">
      <alignment vertical="center"/>
    </xf>
    <xf numFmtId="0" fontId="28" fillId="0" borderId="310" xfId="0" applyFont="1" applyBorder="1">
      <alignment vertical="center"/>
    </xf>
    <xf numFmtId="0" fontId="28" fillId="0" borderId="311" xfId="0" applyFont="1" applyBorder="1">
      <alignment vertical="center"/>
    </xf>
    <xf numFmtId="0" fontId="5" fillId="0" borderId="308" xfId="0" applyFont="1" applyBorder="1" applyAlignment="1">
      <alignment horizontal="left" vertical="center"/>
    </xf>
    <xf numFmtId="0" fontId="5" fillId="0" borderId="14" xfId="0" applyFont="1" applyBorder="1" applyAlignment="1">
      <alignment horizontal="center" vertical="center"/>
    </xf>
    <xf numFmtId="0" fontId="28" fillId="0" borderId="309" xfId="0" applyFont="1" applyBorder="1">
      <alignment vertical="center"/>
    </xf>
    <xf numFmtId="0" fontId="45" fillId="0" borderId="310" xfId="0" applyFont="1" applyBorder="1">
      <alignment vertical="center"/>
    </xf>
    <xf numFmtId="0" fontId="37" fillId="0" borderId="14" xfId="0" applyFont="1" applyBorder="1">
      <alignment vertical="center"/>
    </xf>
    <xf numFmtId="0" fontId="28" fillId="0" borderId="16" xfId="0" applyFont="1" applyBorder="1" applyAlignment="1">
      <alignment horizontal="right" vertical="center" shrinkToFit="1"/>
    </xf>
    <xf numFmtId="0" fontId="28" fillId="0" borderId="0" xfId="0" applyFont="1" applyAlignment="1">
      <alignment horizontal="right" vertical="center" shrinkToFit="1"/>
    </xf>
    <xf numFmtId="0" fontId="28" fillId="29" borderId="38" xfId="0" applyFont="1" applyFill="1" applyBorder="1" applyAlignment="1">
      <alignment horizontal="center" vertical="center"/>
    </xf>
    <xf numFmtId="0" fontId="3" fillId="0" borderId="38" xfId="0" applyFont="1" applyBorder="1" applyAlignment="1">
      <alignment horizontal="center" vertical="center" wrapText="1"/>
    </xf>
    <xf numFmtId="49" fontId="28" fillId="0" borderId="39" xfId="0" applyNumberFormat="1" applyFont="1" applyBorder="1" applyAlignment="1" applyProtection="1">
      <alignment vertical="center" wrapText="1"/>
      <protection locked="0"/>
    </xf>
    <xf numFmtId="49" fontId="28" fillId="0" borderId="37" xfId="0" applyNumberFormat="1" applyFont="1" applyBorder="1" applyAlignment="1" applyProtection="1">
      <alignment vertical="center" wrapText="1"/>
      <protection locked="0"/>
    </xf>
    <xf numFmtId="49" fontId="28" fillId="0" borderId="40" xfId="0" applyNumberFormat="1" applyFont="1" applyBorder="1" applyAlignment="1" applyProtection="1">
      <alignment vertical="center" wrapText="1"/>
      <protection locked="0"/>
    </xf>
    <xf numFmtId="49" fontId="3" fillId="0" borderId="47" xfId="0" applyNumberFormat="1" applyFont="1" applyBorder="1" applyAlignment="1" applyProtection="1">
      <alignment horizontal="left" vertical="center" wrapText="1"/>
      <protection locked="0"/>
    </xf>
    <xf numFmtId="49" fontId="3" fillId="0" borderId="48" xfId="0" applyNumberFormat="1" applyFont="1" applyBorder="1" applyAlignment="1" applyProtection="1">
      <alignment horizontal="left" vertical="center" wrapText="1"/>
      <protection locked="0"/>
    </xf>
    <xf numFmtId="0" fontId="28" fillId="0" borderId="50" xfId="0" applyFont="1" applyBorder="1" applyAlignment="1">
      <alignment horizontal="center" vertical="center"/>
    </xf>
    <xf numFmtId="0" fontId="28" fillId="0" borderId="51" xfId="0" applyFont="1" applyBorder="1" applyAlignment="1">
      <alignment horizontal="center" vertical="center"/>
    </xf>
    <xf numFmtId="0" fontId="28" fillId="0" borderId="52" xfId="0" applyFont="1" applyBorder="1" applyAlignment="1">
      <alignment horizontal="center" vertical="center"/>
    </xf>
    <xf numFmtId="49" fontId="3" fillId="0" borderId="39" xfId="0" applyNumberFormat="1" applyFont="1" applyBorder="1" applyAlignment="1" applyProtection="1">
      <alignment vertical="center" wrapText="1"/>
      <protection locked="0"/>
    </xf>
    <xf numFmtId="49" fontId="3" fillId="0" borderId="37" xfId="0" applyNumberFormat="1" applyFont="1" applyBorder="1" applyAlignment="1" applyProtection="1">
      <alignment vertical="center" wrapText="1"/>
      <protection locked="0"/>
    </xf>
    <xf numFmtId="49" fontId="3" fillId="0" borderId="40" xfId="0" applyNumberFormat="1" applyFont="1" applyBorder="1" applyAlignment="1" applyProtection="1">
      <alignment vertical="center" wrapText="1"/>
      <protection locked="0"/>
    </xf>
    <xf numFmtId="0" fontId="28" fillId="27" borderId="38" xfId="0" applyFont="1" applyFill="1" applyBorder="1" applyAlignment="1">
      <alignment horizontal="center" vertical="center"/>
    </xf>
    <xf numFmtId="0" fontId="28" fillId="0" borderId="15" xfId="0" applyFont="1" applyBorder="1" applyAlignment="1">
      <alignment horizontal="left" vertical="center"/>
    </xf>
    <xf numFmtId="0" fontId="28" fillId="0" borderId="0" xfId="0" applyFont="1" applyAlignment="1">
      <alignment horizontal="left" vertical="center"/>
    </xf>
    <xf numFmtId="0" fontId="28" fillId="0" borderId="15" xfId="0" applyFont="1" applyBorder="1" applyAlignment="1">
      <alignment horizontal="left" vertical="center" wrapText="1"/>
    </xf>
    <xf numFmtId="0" fontId="28" fillId="0" borderId="0" xfId="0" applyFont="1" applyAlignment="1">
      <alignment horizontal="left" vertical="center" wrapText="1"/>
    </xf>
    <xf numFmtId="0" fontId="2" fillId="0" borderId="0" xfId="0" applyFont="1" applyAlignment="1">
      <alignment horizontal="center" vertical="center"/>
    </xf>
    <xf numFmtId="49" fontId="3" fillId="0" borderId="43" xfId="0" applyNumberFormat="1" applyFont="1" applyBorder="1" applyAlignment="1" applyProtection="1">
      <alignment horizontal="left" vertical="center" wrapText="1"/>
      <protection locked="0"/>
    </xf>
    <xf numFmtId="49" fontId="3" fillId="0" borderId="37" xfId="0" applyNumberFormat="1" applyFont="1" applyBorder="1" applyAlignment="1" applyProtection="1">
      <alignment horizontal="left" vertical="center" wrapText="1"/>
      <protection locked="0"/>
    </xf>
    <xf numFmtId="49" fontId="3" fillId="0" borderId="40" xfId="0" applyNumberFormat="1" applyFont="1" applyBorder="1" applyAlignment="1" applyProtection="1">
      <alignment horizontal="left" vertical="center" wrapText="1"/>
      <protection locked="0"/>
    </xf>
    <xf numFmtId="0" fontId="3" fillId="0" borderId="46" xfId="0" applyFont="1" applyBorder="1" applyAlignment="1" applyProtection="1">
      <alignment horizontal="left" vertical="center" wrapText="1"/>
      <protection locked="0"/>
    </xf>
    <xf numFmtId="0" fontId="3" fillId="0" borderId="47" xfId="0" applyFont="1" applyBorder="1" applyAlignment="1" applyProtection="1">
      <alignment horizontal="left" vertical="center" wrapText="1"/>
      <protection locked="0"/>
    </xf>
    <xf numFmtId="0" fontId="3" fillId="0" borderId="39" xfId="0" applyFont="1" applyBorder="1" applyAlignment="1">
      <alignment horizontal="center" vertical="center" wrapText="1"/>
    </xf>
    <xf numFmtId="0" fontId="3" fillId="0" borderId="37" xfId="0" applyFont="1" applyBorder="1" applyAlignment="1">
      <alignment horizontal="center" vertical="center" wrapText="1"/>
    </xf>
    <xf numFmtId="0" fontId="3" fillId="27" borderId="43" xfId="0" applyFont="1" applyFill="1" applyBorder="1" applyAlignment="1" applyProtection="1">
      <alignment horizontal="center" vertical="center" wrapText="1"/>
      <protection locked="0"/>
    </xf>
    <xf numFmtId="0" fontId="3" fillId="27" borderId="37" xfId="0" applyFont="1" applyFill="1" applyBorder="1" applyAlignment="1" applyProtection="1">
      <alignment horizontal="center" vertical="center" wrapText="1"/>
      <protection locked="0"/>
    </xf>
    <xf numFmtId="0" fontId="3" fillId="27" borderId="44" xfId="0" applyFont="1" applyFill="1" applyBorder="1" applyAlignment="1" applyProtection="1">
      <alignment horizontal="center" vertical="center" wrapText="1"/>
      <protection locked="0"/>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28" fillId="26" borderId="50" xfId="0" applyFont="1" applyFill="1" applyBorder="1" applyAlignment="1">
      <alignment horizontal="center" vertical="center"/>
    </xf>
    <xf numFmtId="0" fontId="28" fillId="26" borderId="51" xfId="0" applyFont="1" applyFill="1" applyBorder="1" applyAlignment="1">
      <alignment horizontal="center" vertical="center"/>
    </xf>
    <xf numFmtId="0" fontId="3" fillId="26" borderId="47" xfId="0" applyFont="1" applyFill="1" applyBorder="1" applyAlignment="1">
      <alignment horizontal="center" vertical="center" wrapTex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28" fillId="0" borderId="165" xfId="0" applyFont="1" applyBorder="1" applyAlignment="1">
      <alignment horizontal="center" vertical="center"/>
    </xf>
    <xf numFmtId="0" fontId="28" fillId="0" borderId="166" xfId="0" applyFont="1" applyBorder="1" applyAlignment="1">
      <alignment horizontal="center" vertical="center"/>
    </xf>
    <xf numFmtId="0" fontId="28" fillId="0" borderId="167" xfId="0" applyFont="1" applyBorder="1" applyAlignment="1">
      <alignment horizontal="center" vertical="center"/>
    </xf>
    <xf numFmtId="0" fontId="28" fillId="0" borderId="165" xfId="0" applyFont="1" applyBorder="1" applyAlignment="1">
      <alignment horizontal="left" vertical="center"/>
    </xf>
    <xf numFmtId="0" fontId="28" fillId="0" borderId="166" xfId="0" applyFont="1" applyBorder="1" applyAlignment="1">
      <alignment horizontal="left" vertical="center"/>
    </xf>
    <xf numFmtId="0" fontId="28" fillId="0" borderId="167" xfId="0" applyFont="1" applyBorder="1" applyAlignment="1">
      <alignment horizontal="left" vertical="center"/>
    </xf>
    <xf numFmtId="0" fontId="28" fillId="0" borderId="172" xfId="0" applyFont="1" applyBorder="1" applyAlignment="1">
      <alignment horizontal="center" vertical="center" wrapText="1"/>
    </xf>
    <xf numFmtId="0" fontId="28" fillId="0" borderId="185" xfId="0" applyFont="1" applyBorder="1" applyAlignment="1">
      <alignment horizontal="center" vertical="center" wrapText="1"/>
    </xf>
    <xf numFmtId="0" fontId="28" fillId="0" borderId="184"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0" xfId="0" applyFont="1" applyAlignment="1">
      <alignment horizontal="center" vertical="center" wrapText="1"/>
    </xf>
    <xf numFmtId="0" fontId="28" fillId="0" borderId="16"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21" xfId="0" applyFont="1" applyBorder="1" applyAlignment="1">
      <alignment horizontal="center" vertical="center" wrapText="1"/>
    </xf>
    <xf numFmtId="0" fontId="77" fillId="0" borderId="165" xfId="0" applyFont="1" applyBorder="1" applyAlignment="1">
      <alignment horizontal="left" vertical="center" wrapText="1"/>
    </xf>
    <xf numFmtId="0" fontId="77" fillId="0" borderId="166" xfId="0" applyFont="1" applyBorder="1" applyAlignment="1">
      <alignment horizontal="left" vertical="center" wrapText="1"/>
    </xf>
    <xf numFmtId="0" fontId="77" fillId="0" borderId="167" xfId="0" applyFont="1" applyBorder="1" applyAlignment="1">
      <alignment horizontal="left" vertical="center" wrapText="1"/>
    </xf>
    <xf numFmtId="0" fontId="28" fillId="0" borderId="165" xfId="0" applyFont="1" applyBorder="1" applyAlignment="1">
      <alignment horizontal="left" vertical="center" wrapText="1"/>
    </xf>
    <xf numFmtId="0" fontId="28" fillId="0" borderId="166" xfId="0" applyFont="1" applyBorder="1" applyAlignment="1">
      <alignment horizontal="left" vertical="center" wrapText="1"/>
    </xf>
    <xf numFmtId="0" fontId="28" fillId="0" borderId="167" xfId="0" applyFont="1" applyBorder="1" applyAlignment="1">
      <alignment horizontal="left" vertical="center" wrapText="1"/>
    </xf>
    <xf numFmtId="0" fontId="77" fillId="0" borderId="166" xfId="0" applyFont="1" applyBorder="1" applyAlignment="1">
      <alignment horizontal="left" vertical="center"/>
    </xf>
    <xf numFmtId="0" fontId="77" fillId="0" borderId="167" xfId="0" applyFont="1" applyBorder="1" applyAlignment="1">
      <alignment horizontal="left" vertical="center"/>
    </xf>
    <xf numFmtId="0" fontId="28" fillId="0" borderId="165" xfId="0" applyFont="1" applyBorder="1" applyAlignment="1">
      <alignment vertical="center" wrapText="1"/>
    </xf>
    <xf numFmtId="0" fontId="28" fillId="0" borderId="166" xfId="0" applyFont="1" applyBorder="1" applyAlignment="1">
      <alignment vertical="center" wrapText="1"/>
    </xf>
    <xf numFmtId="0" fontId="28" fillId="0" borderId="167" xfId="0" applyFont="1" applyBorder="1" applyAlignment="1">
      <alignment vertical="center" wrapText="1"/>
    </xf>
    <xf numFmtId="0" fontId="28" fillId="0" borderId="165" xfId="0" applyFont="1" applyBorder="1" applyAlignment="1">
      <alignment horizontal="center" vertical="center" wrapText="1"/>
    </xf>
    <xf numFmtId="0" fontId="28" fillId="0" borderId="166" xfId="0" applyFont="1" applyBorder="1" applyAlignment="1">
      <alignment horizontal="center" vertical="center" wrapText="1"/>
    </xf>
    <xf numFmtId="0" fontId="28" fillId="0" borderId="167" xfId="0" applyFont="1" applyBorder="1" applyAlignment="1">
      <alignment horizontal="center" vertical="center" wrapText="1"/>
    </xf>
    <xf numFmtId="0" fontId="29" fillId="0" borderId="252" xfId="0" applyFont="1" applyBorder="1" applyAlignment="1">
      <alignment horizontal="left" vertical="center" wrapText="1"/>
    </xf>
    <xf numFmtId="0" fontId="28" fillId="0" borderId="253" xfId="0" applyFont="1" applyBorder="1" applyAlignment="1">
      <alignment horizontal="left" vertical="center" wrapText="1"/>
    </xf>
    <xf numFmtId="0" fontId="28" fillId="0" borderId="254" xfId="0" applyFont="1" applyBorder="1" applyAlignment="1">
      <alignment horizontal="left" vertical="center" wrapText="1"/>
    </xf>
    <xf numFmtId="0" fontId="28" fillId="0" borderId="165" xfId="0" applyFont="1" applyBorder="1" applyAlignment="1">
      <alignment horizontal="left" vertical="center" shrinkToFit="1"/>
    </xf>
    <xf numFmtId="0" fontId="28" fillId="0" borderId="166" xfId="0" applyFont="1" applyBorder="1" applyAlignment="1">
      <alignment horizontal="left" vertical="center" shrinkToFit="1"/>
    </xf>
    <xf numFmtId="0" fontId="28" fillId="0" borderId="167" xfId="0" applyFont="1" applyBorder="1" applyAlignment="1">
      <alignment horizontal="left" vertical="center" shrinkToFit="1"/>
    </xf>
    <xf numFmtId="0" fontId="28" fillId="0" borderId="164" xfId="0" applyFont="1" applyBorder="1" applyAlignment="1">
      <alignment horizontal="center" vertical="center"/>
    </xf>
    <xf numFmtId="0" fontId="28" fillId="0" borderId="185" xfId="0" applyFont="1" applyBorder="1" applyAlignment="1">
      <alignment horizontal="center" vertical="center"/>
    </xf>
    <xf numFmtId="0" fontId="28" fillId="0" borderId="184" xfId="0" applyFont="1" applyBorder="1" applyAlignment="1">
      <alignment horizontal="center" vertical="center"/>
    </xf>
    <xf numFmtId="0" fontId="28" fillId="0" borderId="0" xfId="0" applyFont="1" applyAlignment="1">
      <alignment horizontal="center" vertical="center"/>
    </xf>
    <xf numFmtId="0" fontId="28" fillId="0" borderId="16" xfId="0" applyFont="1" applyBorder="1" applyAlignment="1">
      <alignment horizontal="center" vertical="center"/>
    </xf>
    <xf numFmtId="0" fontId="28" fillId="0" borderId="14" xfId="0" applyFont="1" applyBorder="1" applyAlignment="1">
      <alignment horizontal="center" vertical="center"/>
    </xf>
    <xf numFmtId="0" fontId="28" fillId="0" borderId="21" xfId="0" applyFont="1" applyBorder="1" applyAlignment="1">
      <alignment horizontal="center" vertical="center"/>
    </xf>
    <xf numFmtId="0" fontId="28" fillId="0" borderId="172" xfId="0" applyFont="1" applyBorder="1" applyAlignment="1">
      <alignment horizontal="left" vertical="center" wrapText="1"/>
    </xf>
    <xf numFmtId="0" fontId="28" fillId="0" borderId="185" xfId="0" applyFont="1" applyBorder="1" applyAlignment="1">
      <alignment horizontal="left" vertical="center" wrapText="1"/>
    </xf>
    <xf numFmtId="0" fontId="28" fillId="0" borderId="184" xfId="0" applyFont="1" applyBorder="1" applyAlignment="1">
      <alignment horizontal="left" vertical="center" wrapText="1"/>
    </xf>
    <xf numFmtId="0" fontId="28" fillId="0" borderId="16" xfId="0" applyFont="1" applyBorder="1" applyAlignment="1">
      <alignment horizontal="left" vertical="center" wrapText="1"/>
    </xf>
    <xf numFmtId="0" fontId="28" fillId="0" borderId="20" xfId="0" applyFont="1" applyBorder="1" applyAlignment="1">
      <alignment horizontal="left" vertical="center" wrapText="1"/>
    </xf>
    <xf numFmtId="0" fontId="28" fillId="0" borderId="14" xfId="0" applyFont="1" applyBorder="1" applyAlignment="1">
      <alignment horizontal="left" vertical="center" wrapText="1"/>
    </xf>
    <xf numFmtId="0" fontId="28" fillId="0" borderId="21" xfId="0" applyFont="1" applyBorder="1" applyAlignment="1">
      <alignment horizontal="left" vertical="center" wrapText="1"/>
    </xf>
    <xf numFmtId="0" fontId="36" fillId="26" borderId="315" xfId="0" applyFont="1" applyFill="1" applyBorder="1" applyAlignment="1">
      <alignment horizontal="center" shrinkToFit="1"/>
    </xf>
    <xf numFmtId="0" fontId="36" fillId="26" borderId="21" xfId="0" applyFont="1" applyFill="1" applyBorder="1" applyAlignment="1">
      <alignment horizontal="center" shrinkToFit="1"/>
    </xf>
    <xf numFmtId="179" fontId="36" fillId="0" borderId="314" xfId="0" applyNumberFormat="1" applyFont="1" applyBorder="1" applyAlignment="1" applyProtection="1">
      <alignment horizontal="center" vertical="center" shrinkToFit="1"/>
      <protection locked="0"/>
    </xf>
    <xf numFmtId="179" fontId="36" fillId="0" borderId="20" xfId="0" applyNumberFormat="1" applyFont="1" applyBorder="1" applyAlignment="1" applyProtection="1">
      <alignment horizontal="center" vertical="center" shrinkToFit="1"/>
      <protection locked="0"/>
    </xf>
    <xf numFmtId="0" fontId="36" fillId="26" borderId="316" xfId="0" applyFont="1" applyFill="1" applyBorder="1" applyAlignment="1">
      <alignment horizontal="center" shrinkToFit="1"/>
    </xf>
    <xf numFmtId="0" fontId="36" fillId="26" borderId="14" xfId="0" applyFont="1" applyFill="1" applyBorder="1" applyAlignment="1">
      <alignment horizontal="center" shrinkToFit="1"/>
    </xf>
    <xf numFmtId="178" fontId="36" fillId="0" borderId="316" xfId="0" applyNumberFormat="1" applyFont="1" applyBorder="1" applyAlignment="1" applyProtection="1">
      <alignment horizontal="center" vertical="center" shrinkToFit="1"/>
      <protection locked="0"/>
    </xf>
    <xf numFmtId="178" fontId="36" fillId="0" borderId="14" xfId="0" applyNumberFormat="1" applyFont="1" applyBorder="1" applyAlignment="1" applyProtection="1">
      <alignment horizontal="center" vertical="center" shrinkToFit="1"/>
      <protection locked="0"/>
    </xf>
    <xf numFmtId="0" fontId="36" fillId="26" borderId="316" xfId="0" applyFont="1" applyFill="1" applyBorder="1" applyAlignment="1">
      <alignment horizontal="center" vertical="center" shrinkToFit="1"/>
    </xf>
    <xf numFmtId="0" fontId="36" fillId="26" borderId="14" xfId="0" applyFont="1" applyFill="1" applyBorder="1" applyAlignment="1">
      <alignment horizontal="center" vertical="center" shrinkToFit="1"/>
    </xf>
    <xf numFmtId="179" fontId="36" fillId="0" borderId="316" xfId="0" applyNumberFormat="1" applyFont="1" applyBorder="1" applyAlignment="1" applyProtection="1">
      <alignment horizontal="center" vertical="center" shrinkToFit="1"/>
      <protection locked="0"/>
    </xf>
    <xf numFmtId="179" fontId="36" fillId="0" borderId="14" xfId="0" applyNumberFormat="1" applyFont="1" applyBorder="1" applyAlignment="1" applyProtection="1">
      <alignment horizontal="center" vertical="center" shrinkToFit="1"/>
      <protection locked="0"/>
    </xf>
    <xf numFmtId="0" fontId="28" fillId="29" borderId="165" xfId="0" applyFont="1" applyFill="1" applyBorder="1">
      <alignment vertical="center"/>
    </xf>
    <xf numFmtId="0" fontId="28" fillId="29" borderId="166" xfId="0" applyFont="1" applyFill="1" applyBorder="1">
      <alignment vertical="center"/>
    </xf>
    <xf numFmtId="0" fontId="5" fillId="0" borderId="15" xfId="0" applyFont="1" applyBorder="1" applyAlignment="1">
      <alignment horizontal="center" vertical="center" shrinkToFit="1"/>
    </xf>
    <xf numFmtId="0" fontId="5" fillId="0" borderId="0" xfId="0" applyFont="1" applyAlignment="1">
      <alignment horizontal="center" vertical="center" shrinkToFit="1"/>
    </xf>
    <xf numFmtId="0" fontId="5" fillId="0" borderId="16" xfId="0" applyFont="1" applyBorder="1" applyAlignment="1">
      <alignment horizontal="center" vertical="center" shrinkToFit="1"/>
    </xf>
    <xf numFmtId="0" fontId="5" fillId="0" borderId="0" xfId="0" applyFont="1" applyAlignment="1">
      <alignment horizontal="center" shrinkToFit="1"/>
    </xf>
    <xf numFmtId="0" fontId="5" fillId="0" borderId="16" xfId="0" applyFont="1" applyBorder="1" applyAlignment="1">
      <alignment horizontal="center" shrinkToFit="1"/>
    </xf>
    <xf numFmtId="0" fontId="5" fillId="0" borderId="18" xfId="0" applyFont="1" applyBorder="1" applyAlignment="1">
      <alignment horizontal="left" vertical="top" wrapText="1"/>
    </xf>
    <xf numFmtId="0" fontId="5" fillId="0" borderId="15" xfId="0" applyFont="1" applyBorder="1" applyAlignment="1">
      <alignment horizontal="right" vertical="top" wrapText="1"/>
    </xf>
    <xf numFmtId="0" fontId="5" fillId="0" borderId="16" xfId="0" applyFont="1" applyBorder="1" applyAlignment="1">
      <alignment horizontal="left" vertical="top" wrapText="1"/>
    </xf>
    <xf numFmtId="0" fontId="28" fillId="25" borderId="314" xfId="0" applyFont="1" applyFill="1" applyBorder="1" applyAlignment="1">
      <alignment horizontal="center" vertical="center"/>
    </xf>
    <xf numFmtId="0" fontId="28" fillId="25" borderId="315" xfId="0" applyFont="1" applyFill="1" applyBorder="1" applyAlignment="1">
      <alignment horizontal="center" vertical="center"/>
    </xf>
    <xf numFmtId="0" fontId="28" fillId="25" borderId="20" xfId="0" applyFont="1" applyFill="1" applyBorder="1" applyAlignment="1">
      <alignment horizontal="center" vertical="center"/>
    </xf>
    <xf numFmtId="0" fontId="28" fillId="25" borderId="21" xfId="0" applyFont="1" applyFill="1" applyBorder="1" applyAlignment="1">
      <alignment horizontal="center" vertical="center"/>
    </xf>
    <xf numFmtId="0" fontId="5" fillId="25" borderId="295" xfId="0" applyFont="1" applyFill="1" applyBorder="1" applyAlignment="1">
      <alignment horizontal="center" vertical="center"/>
    </xf>
    <xf numFmtId="0" fontId="28" fillId="29" borderId="305" xfId="0" applyFont="1" applyFill="1" applyBorder="1" applyAlignment="1">
      <alignment horizontal="center" vertical="center"/>
    </xf>
    <xf numFmtId="0" fontId="28" fillId="29" borderId="306" xfId="0" applyFont="1" applyFill="1" applyBorder="1" applyAlignment="1">
      <alignment horizontal="center" vertical="center"/>
    </xf>
    <xf numFmtId="0" fontId="28" fillId="0" borderId="0" xfId="0" applyFont="1" applyAlignment="1">
      <alignment horizontal="left" vertical="top" wrapText="1"/>
    </xf>
    <xf numFmtId="0" fontId="28" fillId="0" borderId="0" xfId="0" applyFont="1" applyAlignment="1">
      <alignment vertical="top" wrapText="1"/>
    </xf>
    <xf numFmtId="0" fontId="5" fillId="0" borderId="15" xfId="0" applyFont="1" applyBorder="1" applyAlignment="1">
      <alignment horizontal="left" vertical="top" wrapText="1"/>
    </xf>
    <xf numFmtId="0" fontId="5" fillId="0" borderId="0" xfId="0" applyFont="1" applyAlignment="1">
      <alignment horizontal="left" vertical="top" wrapText="1"/>
    </xf>
    <xf numFmtId="0" fontId="28" fillId="0" borderId="305" xfId="0" applyFont="1" applyBorder="1" applyAlignment="1">
      <alignment horizontal="center" vertical="center" shrinkToFit="1"/>
    </xf>
    <xf numFmtId="0" fontId="28" fillId="0" borderId="308" xfId="0" applyFont="1" applyBorder="1" applyAlignment="1">
      <alignment horizontal="center" vertical="center" shrinkToFit="1"/>
    </xf>
    <xf numFmtId="0" fontId="28" fillId="29" borderId="295" xfId="0" applyFont="1" applyFill="1" applyBorder="1" applyAlignment="1">
      <alignment horizontal="right" vertical="center" shrinkToFit="1"/>
    </xf>
    <xf numFmtId="0" fontId="28" fillId="29" borderId="75" xfId="0" applyFont="1" applyFill="1" applyBorder="1" applyAlignment="1">
      <alignment horizontal="center" vertical="center" shrinkToFit="1"/>
    </xf>
    <xf numFmtId="0" fontId="28" fillId="29" borderId="76" xfId="0" applyFont="1" applyFill="1" applyBorder="1" applyAlignment="1">
      <alignment horizontal="center" vertical="center" shrinkToFit="1"/>
    </xf>
    <xf numFmtId="0" fontId="28" fillId="0" borderId="73" xfId="0" applyFont="1" applyBorder="1" applyAlignment="1">
      <alignment horizontal="center" vertical="center" shrinkToFit="1"/>
    </xf>
    <xf numFmtId="0" fontId="28" fillId="0" borderId="74" xfId="0" applyFont="1" applyBorder="1" applyAlignment="1">
      <alignment horizontal="center" vertical="center" shrinkToFit="1"/>
    </xf>
    <xf numFmtId="0" fontId="28" fillId="29" borderId="73" xfId="0" applyFont="1" applyFill="1" applyBorder="1" applyAlignment="1">
      <alignment horizontal="right" vertical="center" shrinkToFit="1"/>
    </xf>
    <xf numFmtId="0" fontId="28" fillId="29" borderId="74" xfId="0" applyFont="1" applyFill="1" applyBorder="1" applyAlignment="1">
      <alignment horizontal="right" vertical="center" shrinkToFit="1"/>
    </xf>
    <xf numFmtId="0" fontId="28" fillId="0" borderId="310" xfId="0" applyFont="1" applyBorder="1" applyAlignment="1">
      <alignment horizontal="center" vertical="center"/>
    </xf>
    <xf numFmtId="0" fontId="5" fillId="25" borderId="120" xfId="0" applyFont="1" applyFill="1" applyBorder="1" applyAlignment="1">
      <alignment horizontal="center" vertical="center" wrapText="1" shrinkToFit="1"/>
    </xf>
    <xf numFmtId="0" fontId="5" fillId="25" borderId="121" xfId="0" applyFont="1" applyFill="1" applyBorder="1" applyAlignment="1">
      <alignment horizontal="center" vertical="center" wrapText="1" shrinkToFit="1"/>
    </xf>
    <xf numFmtId="0" fontId="5" fillId="25" borderId="122" xfId="0" applyFont="1" applyFill="1" applyBorder="1" applyAlignment="1">
      <alignment horizontal="center" vertical="center" wrapText="1" shrinkToFit="1"/>
    </xf>
    <xf numFmtId="0" fontId="5" fillId="25" borderId="20" xfId="0" applyFont="1" applyFill="1" applyBorder="1" applyAlignment="1">
      <alignment horizontal="center" vertical="center" wrapText="1" shrinkToFit="1"/>
    </xf>
    <xf numFmtId="0" fontId="5" fillId="25" borderId="14" xfId="0" applyFont="1" applyFill="1" applyBorder="1" applyAlignment="1">
      <alignment horizontal="center" vertical="center" wrapText="1" shrinkToFit="1"/>
    </xf>
    <xf numFmtId="0" fontId="5" fillId="25" borderId="21" xfId="0" applyFont="1" applyFill="1" applyBorder="1" applyAlignment="1">
      <alignment horizontal="center" vertical="center" wrapText="1" shrinkToFit="1"/>
    </xf>
    <xf numFmtId="0" fontId="28" fillId="25" borderId="123" xfId="0" applyFont="1" applyFill="1" applyBorder="1" applyAlignment="1">
      <alignment horizontal="center" vertical="center"/>
    </xf>
    <xf numFmtId="0" fontId="5" fillId="25" borderId="20" xfId="0" applyFont="1" applyFill="1" applyBorder="1" applyAlignment="1">
      <alignment horizontal="center" vertical="center" shrinkToFit="1"/>
    </xf>
    <xf numFmtId="0" fontId="5" fillId="25" borderId="14" xfId="0" applyFont="1" applyFill="1" applyBorder="1" applyAlignment="1">
      <alignment horizontal="center" vertical="center" shrinkToFit="1"/>
    </xf>
    <xf numFmtId="0" fontId="5" fillId="25" borderId="21" xfId="0" applyFont="1" applyFill="1" applyBorder="1" applyAlignment="1">
      <alignment horizontal="center" vertical="center" shrinkToFit="1"/>
    </xf>
    <xf numFmtId="0" fontId="28" fillId="0" borderId="123" xfId="0" applyFont="1" applyBorder="1" applyAlignment="1">
      <alignment horizontal="center" vertical="center" shrinkToFit="1"/>
    </xf>
    <xf numFmtId="0" fontId="28" fillId="29" borderId="123" xfId="0" applyFont="1" applyFill="1" applyBorder="1" applyAlignment="1">
      <alignment horizontal="center" vertical="center" shrinkToFit="1"/>
    </xf>
    <xf numFmtId="0" fontId="5" fillId="0" borderId="18" xfId="0" applyFont="1" applyBorder="1" applyAlignment="1">
      <alignment vertical="top" wrapText="1"/>
    </xf>
    <xf numFmtId="0" fontId="5" fillId="0" borderId="18" xfId="0" applyFont="1" applyBorder="1" applyAlignment="1">
      <alignment horizontal="center" vertical="top" wrapText="1"/>
    </xf>
    <xf numFmtId="0" fontId="5" fillId="0" borderId="0" xfId="0" applyFont="1" applyAlignment="1">
      <alignment horizontal="left" vertical="center" wrapText="1"/>
    </xf>
    <xf numFmtId="0" fontId="28" fillId="27" borderId="161" xfId="0" applyFont="1" applyFill="1" applyBorder="1" applyAlignment="1" applyProtection="1">
      <alignment horizontal="center" vertical="center" wrapText="1"/>
      <protection locked="0"/>
    </xf>
    <xf numFmtId="0" fontId="28" fillId="27" borderId="159" xfId="0" applyFont="1" applyFill="1" applyBorder="1" applyAlignment="1" applyProtection="1">
      <alignment horizontal="center" vertical="center" wrapText="1"/>
      <protection locked="0"/>
    </xf>
    <xf numFmtId="0" fontId="28" fillId="27" borderId="162" xfId="0" applyFont="1" applyFill="1" applyBorder="1" applyAlignment="1" applyProtection="1">
      <alignment horizontal="center" vertical="center" wrapText="1"/>
      <protection locked="0"/>
    </xf>
    <xf numFmtId="0" fontId="28" fillId="27" borderId="20" xfId="0" applyFont="1" applyFill="1" applyBorder="1" applyAlignment="1" applyProtection="1">
      <alignment horizontal="center" vertical="center" wrapText="1"/>
      <protection locked="0"/>
    </xf>
    <xf numFmtId="0" fontId="28" fillId="27" borderId="14" xfId="0" applyFont="1" applyFill="1" applyBorder="1" applyAlignment="1" applyProtection="1">
      <alignment horizontal="center" vertical="center" wrapText="1"/>
      <protection locked="0"/>
    </xf>
    <xf numFmtId="0" fontId="28" fillId="27" borderId="21" xfId="0" applyFont="1" applyFill="1" applyBorder="1" applyAlignment="1" applyProtection="1">
      <alignment horizontal="center" vertical="center" wrapText="1"/>
      <protection locked="0"/>
    </xf>
    <xf numFmtId="38" fontId="5" fillId="27" borderId="123" xfId="45" applyFont="1" applyFill="1" applyBorder="1" applyAlignment="1" applyProtection="1">
      <alignment horizontal="center" vertical="center"/>
      <protection locked="0"/>
    </xf>
    <xf numFmtId="38" fontId="5" fillId="27" borderId="127" xfId="45" applyFont="1" applyFill="1" applyBorder="1" applyAlignment="1" applyProtection="1">
      <alignment horizontal="center" vertical="center"/>
      <protection locked="0"/>
    </xf>
    <xf numFmtId="0" fontId="5" fillId="0" borderId="123" xfId="0" applyFont="1" applyBorder="1" applyAlignment="1">
      <alignment horizontal="center" vertical="center"/>
    </xf>
    <xf numFmtId="0" fontId="5" fillId="0" borderId="124" xfId="0" applyFont="1" applyBorder="1" applyAlignment="1">
      <alignment horizontal="center" vertical="center"/>
    </xf>
    <xf numFmtId="0" fontId="28" fillId="0" borderId="55" xfId="0" applyFont="1" applyBorder="1" applyAlignment="1" applyProtection="1">
      <alignment vertical="center" shrinkToFit="1"/>
      <protection locked="0"/>
    </xf>
    <xf numFmtId="0" fontId="28" fillId="0" borderId="56" xfId="0" applyFont="1" applyBorder="1" applyAlignment="1" applyProtection="1">
      <alignment vertical="center" shrinkToFit="1"/>
      <protection locked="0"/>
    </xf>
    <xf numFmtId="0" fontId="5" fillId="0" borderId="16" xfId="0" applyFont="1" applyBorder="1" applyAlignment="1">
      <alignment vertical="top" wrapText="1"/>
    </xf>
    <xf numFmtId="0" fontId="5" fillId="0" borderId="16" xfId="0" applyFont="1" applyBorder="1" applyAlignment="1">
      <alignment horizontal="left" vertical="center" wrapText="1"/>
    </xf>
    <xf numFmtId="0" fontId="28" fillId="27" borderId="120" xfId="0" applyFont="1" applyFill="1" applyBorder="1" applyAlignment="1" applyProtection="1">
      <alignment horizontal="center" vertical="center" wrapText="1"/>
      <protection locked="0"/>
    </xf>
    <xf numFmtId="0" fontId="28" fillId="27" borderId="121" xfId="0" applyFont="1" applyFill="1" applyBorder="1" applyAlignment="1" applyProtection="1">
      <alignment horizontal="center" vertical="center" wrapText="1"/>
      <protection locked="0"/>
    </xf>
    <xf numFmtId="0" fontId="28" fillId="27" borderId="122" xfId="0" applyFont="1" applyFill="1" applyBorder="1" applyAlignment="1" applyProtection="1">
      <alignment horizontal="center" vertical="center" wrapText="1"/>
      <protection locked="0"/>
    </xf>
    <xf numFmtId="0" fontId="28" fillId="0" borderId="95" xfId="0" applyFont="1" applyBorder="1" applyAlignment="1" applyProtection="1">
      <alignment horizontal="center" vertical="center"/>
      <protection locked="0"/>
    </xf>
    <xf numFmtId="0" fontId="28" fillId="0" borderId="96" xfId="0" applyFont="1" applyBorder="1" applyAlignment="1" applyProtection="1">
      <alignment horizontal="center" vertical="center"/>
      <protection locked="0"/>
    </xf>
    <xf numFmtId="0" fontId="28" fillId="0" borderId="93" xfId="0" applyFont="1" applyBorder="1" applyAlignment="1" applyProtection="1">
      <alignment horizontal="center" vertical="center"/>
      <protection locked="0"/>
    </xf>
    <xf numFmtId="0" fontId="28" fillId="0" borderId="94" xfId="0" applyFont="1" applyBorder="1" applyAlignment="1" applyProtection="1">
      <alignment horizontal="center" vertical="center"/>
      <protection locked="0"/>
    </xf>
    <xf numFmtId="0" fontId="36" fillId="0" borderId="0" xfId="0" applyFont="1" applyAlignment="1">
      <alignment horizontal="center" vertical="center" wrapText="1"/>
    </xf>
    <xf numFmtId="0" fontId="5" fillId="29" borderId="124" xfId="0" applyFont="1" applyFill="1" applyBorder="1" applyAlignment="1">
      <alignment horizontal="center" vertical="center"/>
    </xf>
    <xf numFmtId="0" fontId="5" fillId="29" borderId="125" xfId="0" applyFont="1" applyFill="1" applyBorder="1" applyAlignment="1">
      <alignment horizontal="center" vertical="center"/>
    </xf>
    <xf numFmtId="0" fontId="5" fillId="26" borderId="15" xfId="0" applyFont="1" applyFill="1" applyBorder="1" applyAlignment="1">
      <alignment horizontal="center" vertical="top" wrapText="1" shrinkToFit="1"/>
    </xf>
    <xf numFmtId="0" fontId="5" fillId="26" borderId="0" xfId="0" applyFont="1" applyFill="1" applyAlignment="1">
      <alignment horizontal="center" vertical="top" wrapText="1" shrinkToFit="1"/>
    </xf>
    <xf numFmtId="0" fontId="5" fillId="26" borderId="16" xfId="0" applyFont="1" applyFill="1" applyBorder="1" applyAlignment="1">
      <alignment horizontal="center" vertical="top" wrapText="1" shrinkToFit="1"/>
    </xf>
    <xf numFmtId="0" fontId="5" fillId="0" borderId="195" xfId="0" applyFont="1" applyBorder="1" applyAlignment="1">
      <alignment vertical="top" wrapText="1"/>
    </xf>
    <xf numFmtId="0" fontId="5" fillId="0" borderId="21" xfId="0" applyFont="1" applyBorder="1" applyAlignment="1">
      <alignment vertical="top" wrapText="1"/>
    </xf>
    <xf numFmtId="0" fontId="5" fillId="0" borderId="193" xfId="0" applyFont="1" applyBorder="1" applyAlignment="1">
      <alignment vertical="top" wrapText="1"/>
    </xf>
    <xf numFmtId="0" fontId="5" fillId="0" borderId="18" xfId="0" applyFont="1" applyBorder="1" applyAlignment="1">
      <alignment vertical="top"/>
    </xf>
    <xf numFmtId="0" fontId="5" fillId="0" borderId="19" xfId="0" applyFont="1" applyBorder="1" applyAlignment="1">
      <alignment vertical="top"/>
    </xf>
    <xf numFmtId="0" fontId="5" fillId="25" borderId="309" xfId="0" applyFont="1" applyFill="1" applyBorder="1" applyAlignment="1">
      <alignment horizontal="center" vertical="center" shrinkToFit="1"/>
    </xf>
    <xf numFmtId="0" fontId="5" fillId="25" borderId="311" xfId="0" applyFont="1" applyFill="1" applyBorder="1" applyAlignment="1">
      <alignment horizontal="center" vertical="center" shrinkToFit="1"/>
    </xf>
    <xf numFmtId="0" fontId="5" fillId="25" borderId="307" xfId="0" applyFont="1" applyFill="1" applyBorder="1" applyAlignment="1">
      <alignment horizontal="center" vertical="center" shrinkToFit="1"/>
    </xf>
    <xf numFmtId="0" fontId="5" fillId="25" borderId="19" xfId="0" applyFont="1" applyFill="1" applyBorder="1" applyAlignment="1">
      <alignment horizontal="center" vertical="center" shrinkToFit="1"/>
    </xf>
    <xf numFmtId="0" fontId="28" fillId="0" borderId="126" xfId="0" applyFont="1" applyBorder="1" applyAlignment="1">
      <alignment horizontal="center" vertical="center"/>
    </xf>
    <xf numFmtId="0" fontId="5" fillId="0" borderId="0" xfId="0" applyFont="1" applyAlignment="1">
      <alignment vertical="center" shrinkToFit="1"/>
    </xf>
    <xf numFmtId="0" fontId="5" fillId="0" borderId="16" xfId="0" applyFont="1" applyBorder="1" applyAlignment="1">
      <alignment vertical="center" shrinkToFit="1"/>
    </xf>
    <xf numFmtId="0" fontId="28" fillId="0" borderId="14" xfId="0" applyFont="1" applyBorder="1" applyAlignment="1">
      <alignment horizontal="left" vertical="center"/>
    </xf>
    <xf numFmtId="0" fontId="28" fillId="29" borderId="14" xfId="0" applyFont="1" applyFill="1" applyBorder="1" applyAlignment="1">
      <alignment horizontal="center" vertical="center"/>
    </xf>
    <xf numFmtId="0" fontId="5" fillId="0" borderId="0" xfId="0" applyFont="1" applyAlignment="1">
      <alignment horizontal="left" wrapText="1"/>
    </xf>
    <xf numFmtId="0" fontId="5" fillId="0" borderId="0" xfId="0" applyFont="1" applyAlignment="1">
      <alignment horizontal="left"/>
    </xf>
    <xf numFmtId="0" fontId="28" fillId="27" borderId="150" xfId="0" applyFont="1" applyFill="1" applyBorder="1" applyAlignment="1" applyProtection="1">
      <alignment horizontal="center" vertical="center" wrapText="1"/>
      <protection locked="0"/>
    </xf>
    <xf numFmtId="0" fontId="28" fillId="27" borderId="151" xfId="0" applyFont="1" applyFill="1" applyBorder="1" applyAlignment="1" applyProtection="1">
      <alignment horizontal="center" vertical="center" wrapText="1"/>
      <protection locked="0"/>
    </xf>
    <xf numFmtId="0" fontId="28" fillId="27" borderId="152" xfId="0" applyFont="1" applyFill="1" applyBorder="1" applyAlignment="1" applyProtection="1">
      <alignment horizontal="center" vertical="center" wrapText="1"/>
      <protection locked="0"/>
    </xf>
    <xf numFmtId="0" fontId="28" fillId="0" borderId="0" xfId="0" applyFont="1">
      <alignment vertical="center"/>
    </xf>
    <xf numFmtId="181" fontId="28" fillId="29" borderId="20" xfId="0" applyNumberFormat="1" applyFont="1" applyFill="1" applyBorder="1">
      <alignment vertical="center"/>
    </xf>
    <xf numFmtId="181" fontId="28" fillId="29" borderId="14" xfId="0" applyNumberFormat="1" applyFont="1" applyFill="1" applyBorder="1">
      <alignment vertical="center"/>
    </xf>
    <xf numFmtId="0" fontId="5" fillId="0" borderId="19" xfId="0" applyFont="1" applyBorder="1" applyAlignment="1">
      <alignment horizontal="left" vertical="top" wrapText="1"/>
    </xf>
    <xf numFmtId="0" fontId="28" fillId="27" borderId="288" xfId="0" applyFont="1" applyFill="1" applyBorder="1" applyAlignment="1" applyProtection="1">
      <alignment horizontal="center" vertical="center" wrapText="1"/>
      <protection locked="0"/>
    </xf>
    <xf numFmtId="0" fontId="28" fillId="27" borderId="289" xfId="0" applyFont="1" applyFill="1" applyBorder="1" applyAlignment="1" applyProtection="1">
      <alignment horizontal="center" vertical="center" wrapText="1"/>
      <protection locked="0"/>
    </xf>
    <xf numFmtId="0" fontId="28" fillId="27" borderId="290" xfId="0" applyFont="1" applyFill="1" applyBorder="1" applyAlignment="1" applyProtection="1">
      <alignment horizontal="center" vertical="center" wrapText="1"/>
      <protection locked="0"/>
    </xf>
    <xf numFmtId="0" fontId="5" fillId="25" borderId="123" xfId="0" applyFont="1" applyFill="1" applyBorder="1">
      <alignment vertical="center"/>
    </xf>
    <xf numFmtId="0" fontId="30" fillId="0" borderId="0" xfId="0" applyFont="1" applyAlignment="1">
      <alignment vertical="center" wrapText="1"/>
    </xf>
    <xf numFmtId="181" fontId="5" fillId="29" borderId="124" xfId="0" applyNumberFormat="1" applyFont="1" applyFill="1" applyBorder="1" applyAlignment="1">
      <alignment horizontal="center" vertical="center"/>
    </xf>
    <xf numFmtId="0" fontId="5" fillId="25" borderId="123" xfId="0" applyFont="1" applyFill="1" applyBorder="1" applyAlignment="1">
      <alignment horizontal="center" vertical="center" shrinkToFit="1"/>
    </xf>
    <xf numFmtId="0" fontId="5" fillId="25" borderId="120" xfId="0" applyFont="1" applyFill="1" applyBorder="1" applyAlignment="1">
      <alignment horizontal="center" vertical="center" shrinkToFit="1"/>
    </xf>
    <xf numFmtId="0" fontId="5" fillId="25" borderId="121" xfId="0" applyFont="1" applyFill="1" applyBorder="1" applyAlignment="1">
      <alignment horizontal="center" vertical="center" shrinkToFit="1"/>
    </xf>
    <xf numFmtId="0" fontId="5" fillId="25" borderId="122" xfId="0" applyFont="1" applyFill="1" applyBorder="1" applyAlignment="1">
      <alignment horizontal="center" vertical="center" shrinkToFit="1"/>
    </xf>
    <xf numFmtId="0" fontId="28" fillId="0" borderId="123" xfId="0" applyFont="1" applyBorder="1" applyAlignment="1" applyProtection="1">
      <alignment horizontal="center" vertical="center" shrinkToFit="1"/>
      <protection locked="0"/>
    </xf>
    <xf numFmtId="0" fontId="28" fillId="25" borderId="284" xfId="0" applyFont="1" applyFill="1" applyBorder="1" applyAlignment="1">
      <alignment horizontal="center" vertical="center" shrinkToFit="1"/>
    </xf>
    <xf numFmtId="180" fontId="28" fillId="29" borderId="264" xfId="0" applyNumberFormat="1" applyFont="1" applyFill="1" applyBorder="1" applyAlignment="1">
      <alignment horizontal="center" vertical="center"/>
    </xf>
    <xf numFmtId="180" fontId="28" fillId="29" borderId="266" xfId="0" applyNumberFormat="1" applyFont="1" applyFill="1" applyBorder="1" applyAlignment="1">
      <alignment horizontal="center" vertical="center"/>
    </xf>
    <xf numFmtId="0" fontId="28" fillId="26" borderId="107" xfId="0" applyFont="1" applyFill="1" applyBorder="1" applyAlignment="1">
      <alignment horizontal="center" vertical="center" shrinkToFit="1"/>
    </xf>
    <xf numFmtId="0" fontId="5" fillId="25" borderId="107" xfId="0" applyFont="1" applyFill="1" applyBorder="1" applyAlignment="1">
      <alignment horizontal="center" vertical="center"/>
    </xf>
    <xf numFmtId="181" fontId="28" fillId="29" borderId="75" xfId="0" applyNumberFormat="1" applyFont="1" applyFill="1" applyBorder="1">
      <alignment vertical="center"/>
    </xf>
    <xf numFmtId="181" fontId="28" fillId="29" borderId="108" xfId="0" applyNumberFormat="1" applyFont="1" applyFill="1" applyBorder="1">
      <alignment vertical="center"/>
    </xf>
    <xf numFmtId="0" fontId="28" fillId="0" borderId="0" xfId="0" applyFont="1" applyAlignment="1">
      <alignment horizontal="left" vertical="center" shrinkToFit="1"/>
    </xf>
    <xf numFmtId="0" fontId="28" fillId="0" borderId="120" xfId="0" applyFont="1" applyBorder="1" applyAlignment="1" applyProtection="1">
      <alignment horizontal="left" vertical="top" wrapText="1"/>
      <protection locked="0"/>
    </xf>
    <xf numFmtId="0" fontId="28" fillId="0" borderId="121" xfId="0" applyFont="1" applyBorder="1" applyAlignment="1" applyProtection="1">
      <alignment horizontal="left" vertical="top" wrapText="1"/>
      <protection locked="0"/>
    </xf>
    <xf numFmtId="0" fontId="28" fillId="0" borderId="122" xfId="0" applyFont="1" applyBorder="1" applyAlignment="1" applyProtection="1">
      <alignment horizontal="left" vertical="top" wrapText="1"/>
      <protection locked="0"/>
    </xf>
    <xf numFmtId="0" fontId="28" fillId="0" borderId="15" xfId="0" applyFont="1" applyBorder="1" applyAlignment="1" applyProtection="1">
      <alignment horizontal="left" vertical="top" wrapText="1"/>
      <protection locked="0"/>
    </xf>
    <xf numFmtId="0" fontId="28" fillId="0" borderId="0" xfId="0" applyFont="1" applyAlignment="1" applyProtection="1">
      <alignment horizontal="left" vertical="top" wrapText="1"/>
      <protection locked="0"/>
    </xf>
    <xf numFmtId="0" fontId="28" fillId="0" borderId="16" xfId="0" applyFont="1" applyBorder="1" applyAlignment="1" applyProtection="1">
      <alignment horizontal="left" vertical="top" wrapText="1"/>
      <protection locked="0"/>
    </xf>
    <xf numFmtId="0" fontId="28" fillId="0" borderId="20" xfId="0" applyFont="1" applyBorder="1" applyAlignment="1" applyProtection="1">
      <alignment horizontal="left" vertical="top" wrapText="1"/>
      <protection locked="0"/>
    </xf>
    <xf numFmtId="0" fontId="28" fillId="0" borderId="14" xfId="0" applyFont="1" applyBorder="1" applyAlignment="1" applyProtection="1">
      <alignment horizontal="left" vertical="top" wrapText="1"/>
      <protection locked="0"/>
    </xf>
    <xf numFmtId="0" fontId="28" fillId="0" borderId="21" xfId="0" applyFont="1" applyBorder="1" applyAlignment="1" applyProtection="1">
      <alignment horizontal="left" vertical="top" wrapText="1"/>
      <protection locked="0"/>
    </xf>
    <xf numFmtId="0" fontId="28" fillId="25" borderId="19" xfId="0" applyFont="1" applyFill="1" applyBorder="1" applyAlignment="1">
      <alignment horizontal="center" vertical="center" shrinkToFit="1"/>
    </xf>
    <xf numFmtId="0" fontId="28" fillId="29" borderId="19" xfId="0" applyFont="1" applyFill="1" applyBorder="1" applyAlignment="1">
      <alignment horizontal="center" vertical="center" shrinkToFit="1"/>
    </xf>
    <xf numFmtId="0" fontId="28" fillId="25" borderId="19" xfId="0" applyFont="1" applyFill="1" applyBorder="1" applyAlignment="1">
      <alignment horizontal="center" vertical="center"/>
    </xf>
    <xf numFmtId="181" fontId="28" fillId="29" borderId="165" xfId="0" applyNumberFormat="1" applyFont="1" applyFill="1" applyBorder="1">
      <alignment vertical="center"/>
    </xf>
    <xf numFmtId="181" fontId="28" fillId="29" borderId="166" xfId="0" applyNumberFormat="1" applyFont="1" applyFill="1" applyBorder="1">
      <alignment vertical="center"/>
    </xf>
    <xf numFmtId="0" fontId="5" fillId="27" borderId="274" xfId="0" applyFont="1" applyFill="1" applyBorder="1" applyAlignment="1" applyProtection="1">
      <alignment horizontal="center" vertical="center"/>
      <protection locked="0"/>
    </xf>
    <xf numFmtId="0" fontId="5" fillId="27" borderId="276" xfId="0" applyFont="1" applyFill="1" applyBorder="1" applyAlignment="1" applyProtection="1">
      <alignment horizontal="center" vertical="center"/>
      <protection locked="0"/>
    </xf>
    <xf numFmtId="0" fontId="5" fillId="27" borderId="15" xfId="0" applyFont="1" applyFill="1" applyBorder="1" applyAlignment="1" applyProtection="1">
      <alignment horizontal="center" vertical="center"/>
      <protection locked="0"/>
    </xf>
    <xf numFmtId="0" fontId="5" fillId="27" borderId="16" xfId="0" applyFont="1" applyFill="1" applyBorder="1" applyAlignment="1" applyProtection="1">
      <alignment horizontal="center" vertical="center"/>
      <protection locked="0"/>
    </xf>
    <xf numFmtId="0" fontId="5" fillId="27" borderId="20" xfId="0" applyFont="1" applyFill="1" applyBorder="1" applyAlignment="1" applyProtection="1">
      <alignment horizontal="center" vertical="center"/>
      <protection locked="0"/>
    </xf>
    <xf numFmtId="0" fontId="5" fillId="27" borderId="21" xfId="0" applyFont="1" applyFill="1" applyBorder="1" applyAlignment="1" applyProtection="1">
      <alignment horizontal="center" vertical="center"/>
      <protection locked="0"/>
    </xf>
    <xf numFmtId="0" fontId="95" fillId="25" borderId="274" xfId="0" applyFont="1" applyFill="1" applyBorder="1" applyAlignment="1">
      <alignment horizontal="left" vertical="center" wrapText="1"/>
    </xf>
    <xf numFmtId="0" fontId="5" fillId="25" borderId="275" xfId="0" applyFont="1" applyFill="1" applyBorder="1" applyAlignment="1">
      <alignment horizontal="left" vertical="center" wrapText="1"/>
    </xf>
    <xf numFmtId="0" fontId="5" fillId="25" borderId="276" xfId="0" applyFont="1" applyFill="1" applyBorder="1" applyAlignment="1">
      <alignment horizontal="left" vertical="center" wrapText="1"/>
    </xf>
    <xf numFmtId="0" fontId="5" fillId="25" borderId="15" xfId="0" applyFont="1" applyFill="1" applyBorder="1" applyAlignment="1">
      <alignment horizontal="left" vertical="center" wrapText="1"/>
    </xf>
    <xf numFmtId="0" fontId="5" fillId="25" borderId="0" xfId="0" applyFont="1" applyFill="1" applyAlignment="1">
      <alignment horizontal="left" vertical="center" wrapText="1"/>
    </xf>
    <xf numFmtId="0" fontId="5" fillId="25" borderId="16" xfId="0" applyFont="1" applyFill="1" applyBorder="1" applyAlignment="1">
      <alignment horizontal="left" vertical="center" wrapText="1"/>
    </xf>
    <xf numFmtId="0" fontId="5" fillId="25" borderId="20" xfId="0" applyFont="1" applyFill="1" applyBorder="1" applyAlignment="1">
      <alignment horizontal="left" vertical="center" wrapText="1"/>
    </xf>
    <xf numFmtId="0" fontId="5" fillId="25" borderId="14" xfId="0" applyFont="1" applyFill="1" applyBorder="1" applyAlignment="1">
      <alignment horizontal="left" vertical="center" wrapText="1"/>
    </xf>
    <xf numFmtId="0" fontId="5" fillId="25" borderId="21" xfId="0" applyFont="1" applyFill="1" applyBorder="1" applyAlignment="1">
      <alignment horizontal="left" vertical="center" wrapText="1"/>
    </xf>
    <xf numFmtId="180" fontId="28" fillId="29" borderId="124" xfId="0" applyNumberFormat="1" applyFont="1" applyFill="1" applyBorder="1">
      <alignment vertical="center"/>
    </xf>
    <xf numFmtId="180" fontId="28" fillId="29" borderId="125" xfId="0" applyNumberFormat="1" applyFont="1" applyFill="1" applyBorder="1">
      <alignment vertical="center"/>
    </xf>
    <xf numFmtId="0" fontId="5" fillId="25" borderId="123" xfId="0" applyFont="1" applyFill="1" applyBorder="1" applyAlignment="1">
      <alignment horizontal="center" vertical="center" wrapText="1"/>
    </xf>
    <xf numFmtId="180" fontId="28" fillId="29" borderId="120" xfId="0" applyNumberFormat="1" applyFont="1" applyFill="1" applyBorder="1">
      <alignment vertical="center"/>
    </xf>
    <xf numFmtId="180" fontId="28" fillId="29" borderId="121" xfId="0" applyNumberFormat="1" applyFont="1" applyFill="1" applyBorder="1">
      <alignment vertical="center"/>
    </xf>
    <xf numFmtId="180" fontId="28" fillId="29" borderId="20" xfId="0" applyNumberFormat="1" applyFont="1" applyFill="1" applyBorder="1">
      <alignment vertical="center"/>
    </xf>
    <xf numFmtId="180" fontId="28" fillId="29" borderId="14" xfId="0" applyNumberFormat="1" applyFont="1" applyFill="1" applyBorder="1">
      <alignment vertical="center"/>
    </xf>
    <xf numFmtId="0" fontId="28" fillId="0" borderId="14" xfId="0" applyFont="1" applyBorder="1" applyAlignment="1">
      <alignment horizontal="left" vertical="center" shrinkToFit="1"/>
    </xf>
    <xf numFmtId="0" fontId="28" fillId="29" borderId="153" xfId="0" applyFont="1" applyFill="1" applyBorder="1" applyAlignment="1">
      <alignment horizontal="center" vertical="center"/>
    </xf>
    <xf numFmtId="0" fontId="28" fillId="29" borderId="155" xfId="0" applyFont="1" applyFill="1" applyBorder="1" applyAlignment="1">
      <alignment horizontal="center" vertical="center"/>
    </xf>
    <xf numFmtId="0" fontId="5" fillId="0" borderId="15" xfId="0" applyFont="1" applyBorder="1" applyAlignment="1">
      <alignment horizontal="center" vertical="top" wrapText="1"/>
    </xf>
    <xf numFmtId="0" fontId="28" fillId="27" borderId="274" xfId="0" applyFont="1" applyFill="1" applyBorder="1" applyAlignment="1" applyProtection="1">
      <alignment horizontal="center" vertical="center" wrapText="1"/>
      <protection locked="0"/>
    </xf>
    <xf numFmtId="0" fontId="28" fillId="27" borderId="275" xfId="0" applyFont="1" applyFill="1" applyBorder="1" applyAlignment="1" applyProtection="1">
      <alignment horizontal="center" vertical="center" wrapText="1"/>
      <protection locked="0"/>
    </xf>
    <xf numFmtId="0" fontId="28" fillId="27" borderId="276" xfId="0" applyFont="1" applyFill="1" applyBorder="1" applyAlignment="1" applyProtection="1">
      <alignment horizontal="center" vertical="center" wrapText="1"/>
      <protection locked="0"/>
    </xf>
    <xf numFmtId="0" fontId="5" fillId="25" borderId="277" xfId="0" applyFont="1" applyFill="1" applyBorder="1" applyAlignment="1">
      <alignment horizontal="center" vertical="center" shrinkToFit="1"/>
    </xf>
    <xf numFmtId="0" fontId="5" fillId="25" borderId="274" xfId="0" applyFont="1" applyFill="1" applyBorder="1" applyAlignment="1">
      <alignment horizontal="center" vertical="center" shrinkToFit="1"/>
    </xf>
    <xf numFmtId="0" fontId="5" fillId="25" borderId="275" xfId="0" applyFont="1" applyFill="1" applyBorder="1" applyAlignment="1">
      <alignment horizontal="center" vertical="center" shrinkToFit="1"/>
    </xf>
    <xf numFmtId="0" fontId="5" fillId="25" borderId="276" xfId="0" applyFont="1" applyFill="1" applyBorder="1" applyAlignment="1">
      <alignment horizontal="center" vertical="center" shrinkToFit="1"/>
    </xf>
    <xf numFmtId="0" fontId="5" fillId="25" borderId="278" xfId="0" applyFont="1" applyFill="1" applyBorder="1" applyAlignment="1">
      <alignment horizontal="center" vertical="center" shrinkToFit="1"/>
    </xf>
    <xf numFmtId="0" fontId="28" fillId="0" borderId="277" xfId="0" applyFont="1" applyBorder="1" applyAlignment="1">
      <alignment horizontal="center" vertical="center" shrinkToFit="1"/>
    </xf>
    <xf numFmtId="0" fontId="28" fillId="29" borderId="277" xfId="0" applyFont="1" applyFill="1" applyBorder="1" applyAlignment="1">
      <alignment horizontal="center" vertical="center" shrinkToFit="1"/>
    </xf>
    <xf numFmtId="0" fontId="28" fillId="0" borderId="277" xfId="0" applyFont="1" applyBorder="1" applyAlignment="1">
      <alignment horizontal="left" vertical="center" wrapText="1"/>
    </xf>
    <xf numFmtId="180" fontId="28" fillId="33" borderId="279" xfId="0" applyNumberFormat="1" applyFont="1" applyFill="1" applyBorder="1" applyAlignment="1">
      <alignment vertical="center" shrinkToFit="1"/>
    </xf>
    <xf numFmtId="180" fontId="28" fillId="33" borderId="280" xfId="0" applyNumberFormat="1" applyFont="1" applyFill="1" applyBorder="1" applyAlignment="1">
      <alignment vertical="center" shrinkToFit="1"/>
    </xf>
    <xf numFmtId="0" fontId="5" fillId="0" borderId="16" xfId="0" applyFont="1" applyBorder="1" applyAlignment="1">
      <alignment horizontal="center" vertical="top" wrapText="1"/>
    </xf>
    <xf numFmtId="0" fontId="5" fillId="0" borderId="15" xfId="0" applyFont="1" applyBorder="1" applyAlignment="1">
      <alignment vertical="top" wrapText="1"/>
    </xf>
    <xf numFmtId="0" fontId="5" fillId="25" borderId="288" xfId="0" applyFont="1" applyFill="1" applyBorder="1" applyAlignment="1">
      <alignment horizontal="center" vertical="center" wrapText="1"/>
    </xf>
    <xf numFmtId="0" fontId="5" fillId="25" borderId="289" xfId="0" applyFont="1" applyFill="1" applyBorder="1" applyAlignment="1">
      <alignment horizontal="center" vertical="center" wrapText="1"/>
    </xf>
    <xf numFmtId="0" fontId="5" fillId="25" borderId="290" xfId="0" applyFont="1" applyFill="1" applyBorder="1" applyAlignment="1">
      <alignment horizontal="center" vertical="center" wrapText="1"/>
    </xf>
    <xf numFmtId="0" fontId="5" fillId="25" borderId="15" xfId="0" applyFont="1" applyFill="1" applyBorder="1" applyAlignment="1">
      <alignment horizontal="center" vertical="center" wrapText="1"/>
    </xf>
    <xf numFmtId="0" fontId="5" fillId="25" borderId="0" xfId="0" applyFont="1" applyFill="1" applyAlignment="1">
      <alignment horizontal="center" vertical="center" wrapText="1"/>
    </xf>
    <xf numFmtId="0" fontId="5" fillId="25" borderId="16" xfId="0" applyFont="1" applyFill="1" applyBorder="1" applyAlignment="1">
      <alignment horizontal="center" vertical="center" wrapText="1"/>
    </xf>
    <xf numFmtId="0" fontId="5" fillId="25" borderId="20" xfId="0" applyFont="1" applyFill="1" applyBorder="1" applyAlignment="1">
      <alignment horizontal="center" vertical="center" wrapText="1"/>
    </xf>
    <xf numFmtId="0" fontId="5" fillId="25" borderId="14" xfId="0" applyFont="1" applyFill="1" applyBorder="1" applyAlignment="1">
      <alignment horizontal="center" vertical="center" wrapText="1"/>
    </xf>
    <xf numFmtId="0" fontId="5" fillId="25" borderId="21" xfId="0" applyFont="1" applyFill="1" applyBorder="1" applyAlignment="1">
      <alignment horizontal="center" vertical="center" wrapText="1"/>
    </xf>
    <xf numFmtId="0" fontId="28" fillId="25" borderId="288" xfId="0" applyFont="1" applyFill="1" applyBorder="1" applyAlignment="1">
      <alignment horizontal="center" vertical="center"/>
    </xf>
    <xf numFmtId="0" fontId="28" fillId="25" borderId="289" xfId="0" applyFont="1" applyFill="1" applyBorder="1" applyAlignment="1">
      <alignment horizontal="center" vertical="center"/>
    </xf>
    <xf numFmtId="0" fontId="28" fillId="25" borderId="290" xfId="0" applyFont="1" applyFill="1" applyBorder="1" applyAlignment="1">
      <alignment horizontal="center" vertical="center"/>
    </xf>
    <xf numFmtId="0" fontId="28" fillId="25" borderId="14" xfId="0" applyFont="1" applyFill="1" applyBorder="1" applyAlignment="1">
      <alignment horizontal="center" vertical="center"/>
    </xf>
    <xf numFmtId="184" fontId="28" fillId="29" borderId="288" xfId="0" applyNumberFormat="1" applyFont="1" applyFill="1" applyBorder="1" applyAlignment="1">
      <alignment horizontal="center" vertical="center" wrapText="1"/>
    </xf>
    <xf numFmtId="184" fontId="28" fillId="29" borderId="289" xfId="0" applyNumberFormat="1" applyFont="1" applyFill="1" applyBorder="1" applyAlignment="1">
      <alignment horizontal="center" vertical="center" wrapText="1"/>
    </xf>
    <xf numFmtId="184" fontId="28" fillId="29" borderId="290" xfId="0" applyNumberFormat="1" applyFont="1" applyFill="1" applyBorder="1" applyAlignment="1">
      <alignment horizontal="center" vertical="center" wrapText="1"/>
    </xf>
    <xf numFmtId="184" fontId="28" fillId="29" borderId="15" xfId="0" applyNumberFormat="1" applyFont="1" applyFill="1" applyBorder="1" applyAlignment="1">
      <alignment horizontal="center" vertical="center" wrapText="1"/>
    </xf>
    <xf numFmtId="184" fontId="28" fillId="29" borderId="0" xfId="0" applyNumberFormat="1" applyFont="1" applyFill="1" applyAlignment="1">
      <alignment horizontal="center" vertical="center" wrapText="1"/>
    </xf>
    <xf numFmtId="184" fontId="28" fillId="29" borderId="16" xfId="0" applyNumberFormat="1" applyFont="1" applyFill="1" applyBorder="1" applyAlignment="1">
      <alignment horizontal="center" vertical="center" wrapText="1"/>
    </xf>
    <xf numFmtId="184" fontId="28" fillId="29" borderId="20" xfId="0" applyNumberFormat="1" applyFont="1" applyFill="1" applyBorder="1" applyAlignment="1">
      <alignment horizontal="center" vertical="center" wrapText="1"/>
    </xf>
    <xf numFmtId="184" fontId="28" fillId="29" borderId="14" xfId="0" applyNumberFormat="1" applyFont="1" applyFill="1" applyBorder="1" applyAlignment="1">
      <alignment horizontal="center" vertical="center" wrapText="1"/>
    </xf>
    <xf numFmtId="184" fontId="28" fillId="29" borderId="21" xfId="0" applyNumberFormat="1" applyFont="1" applyFill="1" applyBorder="1" applyAlignment="1">
      <alignment horizontal="center" vertical="center" wrapText="1"/>
    </xf>
    <xf numFmtId="0" fontId="28" fillId="27" borderId="149" xfId="0" applyFont="1" applyFill="1" applyBorder="1" applyAlignment="1" applyProtection="1">
      <alignment horizontal="center" vertical="center" wrapText="1"/>
      <protection locked="0"/>
    </xf>
    <xf numFmtId="0" fontId="28" fillId="25" borderId="149" xfId="0" applyFont="1" applyFill="1" applyBorder="1" applyAlignment="1">
      <alignment horizontal="center" vertical="center" wrapText="1"/>
    </xf>
    <xf numFmtId="0" fontId="28" fillId="25" borderId="149" xfId="0" applyFont="1" applyFill="1" applyBorder="1" applyAlignment="1">
      <alignment horizontal="center" vertical="center"/>
    </xf>
    <xf numFmtId="0" fontId="36" fillId="25" borderId="149" xfId="0" applyFont="1" applyFill="1" applyBorder="1" applyAlignment="1">
      <alignment horizontal="center" vertical="center" wrapText="1"/>
    </xf>
    <xf numFmtId="0" fontId="28" fillId="25" borderId="149" xfId="0" applyFont="1" applyFill="1" applyBorder="1" applyAlignment="1">
      <alignment horizontal="center" vertical="center" shrinkToFit="1"/>
    </xf>
    <xf numFmtId="0" fontId="28" fillId="25" borderId="153" xfId="0" applyFont="1" applyFill="1" applyBorder="1" applyAlignment="1">
      <alignment horizontal="center" vertical="center" shrinkToFit="1"/>
    </xf>
    <xf numFmtId="0" fontId="28" fillId="25" borderId="155" xfId="0" applyFont="1" applyFill="1" applyBorder="1" applyAlignment="1">
      <alignment horizontal="center" vertical="center" shrinkToFit="1"/>
    </xf>
    <xf numFmtId="0" fontId="28" fillId="0" borderId="92" xfId="0" applyFont="1" applyBorder="1" applyAlignment="1">
      <alignment horizontal="center" vertical="center"/>
    </xf>
    <xf numFmtId="0" fontId="5" fillId="0" borderId="41" xfId="0" applyFont="1" applyBorder="1" applyAlignment="1" applyProtection="1">
      <alignment horizontal="center" vertical="center" shrinkToFit="1"/>
      <protection locked="0"/>
    </xf>
    <xf numFmtId="0" fontId="5" fillId="0" borderId="72" xfId="0" applyFont="1" applyBorder="1" applyAlignment="1" applyProtection="1">
      <alignment horizontal="center" vertical="center" shrinkToFit="1"/>
      <protection locked="0"/>
    </xf>
    <xf numFmtId="0" fontId="5" fillId="0" borderId="42" xfId="0" applyFont="1" applyBorder="1" applyAlignment="1" applyProtection="1">
      <alignment horizontal="center" vertical="center" shrinkToFit="1"/>
      <protection locked="0"/>
    </xf>
    <xf numFmtId="0" fontId="28" fillId="27" borderId="153" xfId="0" applyFont="1" applyFill="1" applyBorder="1" applyAlignment="1" applyProtection="1">
      <alignment horizontal="center" vertical="center"/>
      <protection locked="0"/>
    </xf>
    <xf numFmtId="0" fontId="28" fillId="27" borderId="155" xfId="0" applyFont="1" applyFill="1" applyBorder="1" applyAlignment="1" applyProtection="1">
      <alignment horizontal="center" vertical="center"/>
      <protection locked="0"/>
    </xf>
    <xf numFmtId="0" fontId="28" fillId="27" borderId="154" xfId="0" applyFont="1" applyFill="1" applyBorder="1" applyAlignment="1" applyProtection="1">
      <alignment horizontal="center" vertical="center"/>
      <protection locked="0"/>
    </xf>
    <xf numFmtId="0" fontId="28" fillId="0" borderId="0" xfId="0" applyFont="1" applyAlignment="1">
      <alignment vertical="center" wrapText="1" shrinkToFit="1"/>
    </xf>
    <xf numFmtId="0" fontId="28" fillId="27" borderId="149" xfId="0" applyFont="1" applyFill="1" applyBorder="1" applyAlignment="1" applyProtection="1">
      <alignment horizontal="center" vertical="center"/>
      <protection locked="0"/>
    </xf>
    <xf numFmtId="0" fontId="5" fillId="25" borderId="164" xfId="0" applyFont="1" applyFill="1" applyBorder="1" applyAlignment="1">
      <alignment horizontal="center" vertical="center" shrinkToFit="1"/>
    </xf>
    <xf numFmtId="0" fontId="5" fillId="25" borderId="165" xfId="0" applyFont="1" applyFill="1" applyBorder="1" applyAlignment="1">
      <alignment horizontal="center" vertical="center" shrinkToFit="1"/>
    </xf>
    <xf numFmtId="0" fontId="5" fillId="0" borderId="41"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5" fillId="25" borderId="120" xfId="0" applyFont="1" applyFill="1" applyBorder="1" applyAlignment="1">
      <alignment horizontal="center" vertical="center"/>
    </xf>
    <xf numFmtId="0" fontId="5" fillId="25" borderId="121" xfId="0" applyFont="1" applyFill="1" applyBorder="1" applyAlignment="1">
      <alignment horizontal="center" vertical="center"/>
    </xf>
    <xf numFmtId="0" fontId="5" fillId="25" borderId="122" xfId="0" applyFont="1" applyFill="1" applyBorder="1" applyAlignment="1">
      <alignment horizontal="center" vertical="center"/>
    </xf>
    <xf numFmtId="38" fontId="5" fillId="27" borderId="124" xfId="45" applyFont="1" applyFill="1" applyBorder="1" applyAlignment="1" applyProtection="1">
      <alignment horizontal="center" vertical="center"/>
      <protection locked="0"/>
    </xf>
    <xf numFmtId="38" fontId="5" fillId="27" borderId="126" xfId="45" applyFont="1" applyFill="1" applyBorder="1" applyAlignment="1" applyProtection="1">
      <alignment horizontal="center" vertical="center"/>
      <protection locked="0"/>
    </xf>
    <xf numFmtId="0" fontId="5" fillId="25" borderId="124" xfId="0" applyFont="1" applyFill="1" applyBorder="1" applyAlignment="1">
      <alignment horizontal="center" vertical="center"/>
    </xf>
    <xf numFmtId="0" fontId="5" fillId="25" borderId="125" xfId="0" applyFont="1" applyFill="1" applyBorder="1" applyAlignment="1">
      <alignment horizontal="center" vertical="center"/>
    </xf>
    <xf numFmtId="0" fontId="5" fillId="25" borderId="126" xfId="0" applyFont="1" applyFill="1" applyBorder="1" applyAlignment="1">
      <alignment horizontal="center" vertical="center"/>
    </xf>
    <xf numFmtId="0" fontId="5" fillId="0" borderId="125" xfId="0" applyFont="1" applyBorder="1" applyAlignment="1">
      <alignment horizontal="center" vertical="center"/>
    </xf>
    <xf numFmtId="0" fontId="5" fillId="0" borderId="126" xfId="0" applyFont="1" applyBorder="1" applyAlignment="1">
      <alignment horizontal="center" vertical="center"/>
    </xf>
    <xf numFmtId="0" fontId="5" fillId="0" borderId="93" xfId="0" applyFont="1" applyBorder="1" applyAlignment="1" applyProtection="1">
      <alignment horizontal="center" vertical="center"/>
      <protection locked="0"/>
    </xf>
    <xf numFmtId="0" fontId="5" fillId="0" borderId="94" xfId="0" applyFont="1" applyBorder="1" applyAlignment="1" applyProtection="1">
      <alignment horizontal="center" vertical="center"/>
      <protection locked="0"/>
    </xf>
    <xf numFmtId="0" fontId="28" fillId="27" borderId="287" xfId="0" applyFont="1" applyFill="1" applyBorder="1" applyAlignment="1" applyProtection="1">
      <alignment horizontal="center" vertical="center"/>
      <protection locked="0"/>
    </xf>
    <xf numFmtId="0" fontId="28" fillId="0" borderId="0" xfId="0" applyFont="1" applyAlignment="1">
      <alignment vertical="center" shrinkToFit="1"/>
    </xf>
    <xf numFmtId="0" fontId="28" fillId="27" borderId="123" xfId="0" applyFont="1" applyFill="1" applyBorder="1" applyAlignment="1" applyProtection="1">
      <alignment horizontal="center" vertical="center"/>
      <protection locked="0"/>
    </xf>
    <xf numFmtId="0" fontId="28" fillId="0" borderId="0" xfId="0" applyFont="1" applyAlignment="1">
      <alignment vertical="top" wrapText="1" shrinkToFit="1"/>
    </xf>
    <xf numFmtId="0" fontId="5" fillId="25" borderId="164" xfId="0" applyFont="1" applyFill="1" applyBorder="1" applyAlignment="1">
      <alignment horizontal="center" vertical="center"/>
    </xf>
    <xf numFmtId="0" fontId="28" fillId="25" borderId="188" xfId="0" applyFont="1" applyFill="1" applyBorder="1" applyAlignment="1">
      <alignment vertical="center" shrinkToFit="1"/>
    </xf>
    <xf numFmtId="0" fontId="5" fillId="0" borderId="189" xfId="0" applyFont="1" applyBorder="1" applyAlignment="1" applyProtection="1">
      <alignment horizontal="center" vertical="center"/>
      <protection locked="0"/>
    </xf>
    <xf numFmtId="0" fontId="5" fillId="0" borderId="190" xfId="0" applyFont="1" applyBorder="1" applyAlignment="1" applyProtection="1">
      <alignment horizontal="center" vertical="center"/>
      <protection locked="0"/>
    </xf>
    <xf numFmtId="0" fontId="5" fillId="0" borderId="0" xfId="0" applyFont="1" applyAlignment="1">
      <alignment vertical="center" wrapText="1"/>
    </xf>
    <xf numFmtId="0" fontId="5" fillId="25" borderId="287" xfId="0" applyFont="1" applyFill="1" applyBorder="1" applyAlignment="1">
      <alignment horizontal="center" vertical="center" shrinkToFit="1"/>
    </xf>
    <xf numFmtId="0" fontId="5" fillId="25" borderId="288" xfId="0" applyFont="1" applyFill="1" applyBorder="1" applyAlignment="1">
      <alignment horizontal="center" vertical="center" shrinkToFit="1"/>
    </xf>
    <xf numFmtId="0" fontId="5" fillId="25" borderId="289" xfId="0" applyFont="1" applyFill="1" applyBorder="1" applyAlignment="1">
      <alignment horizontal="center" vertical="center" shrinkToFit="1"/>
    </xf>
    <xf numFmtId="0" fontId="5" fillId="25" borderId="290" xfId="0" applyFont="1" applyFill="1" applyBorder="1" applyAlignment="1">
      <alignment horizontal="center" vertical="center" shrinkToFit="1"/>
    </xf>
    <xf numFmtId="0" fontId="5" fillId="25" borderId="291" xfId="0" applyFont="1" applyFill="1" applyBorder="1" applyAlignment="1">
      <alignment horizontal="center" vertical="center" shrinkToFit="1"/>
    </xf>
    <xf numFmtId="0" fontId="28" fillId="0" borderId="287" xfId="0" applyFont="1" applyBorder="1" applyAlignment="1">
      <alignment horizontal="center" vertical="center" shrinkToFit="1"/>
    </xf>
    <xf numFmtId="0" fontId="28" fillId="29" borderId="287" xfId="0" applyFont="1" applyFill="1" applyBorder="1" applyAlignment="1">
      <alignment horizontal="center" vertical="center" shrinkToFit="1"/>
    </xf>
    <xf numFmtId="0" fontId="28" fillId="0" borderId="287" xfId="0" applyFont="1" applyBorder="1" applyAlignment="1">
      <alignment horizontal="left" vertical="center" wrapText="1"/>
    </xf>
    <xf numFmtId="180" fontId="28" fillId="33" borderId="285" xfId="0" applyNumberFormat="1" applyFont="1" applyFill="1" applyBorder="1" applyAlignment="1">
      <alignment vertical="center" shrinkToFit="1"/>
    </xf>
    <xf numFmtId="180" fontId="28" fillId="33" borderId="292" xfId="0" applyNumberFormat="1" applyFont="1" applyFill="1" applyBorder="1" applyAlignment="1">
      <alignment vertical="center" shrinkToFit="1"/>
    </xf>
    <xf numFmtId="0" fontId="36" fillId="0" borderId="287" xfId="0" applyFont="1" applyBorder="1" applyAlignment="1">
      <alignment horizontal="left" vertical="top" wrapText="1"/>
    </xf>
    <xf numFmtId="180" fontId="28" fillId="33" borderId="288" xfId="0" applyNumberFormat="1" applyFont="1" applyFill="1" applyBorder="1" applyAlignment="1">
      <alignment vertical="center" shrinkToFit="1"/>
    </xf>
    <xf numFmtId="180" fontId="28" fillId="33" borderId="290" xfId="0" applyNumberFormat="1" applyFont="1" applyFill="1" applyBorder="1" applyAlignment="1">
      <alignment vertical="center" shrinkToFit="1"/>
    </xf>
    <xf numFmtId="180" fontId="28" fillId="33" borderId="20" xfId="0" applyNumberFormat="1" applyFont="1" applyFill="1" applyBorder="1" applyAlignment="1">
      <alignment vertical="center" shrinkToFit="1"/>
    </xf>
    <xf numFmtId="180" fontId="28" fillId="33" borderId="21" xfId="0" applyNumberFormat="1" applyFont="1" applyFill="1" applyBorder="1" applyAlignment="1">
      <alignment vertical="center" shrinkToFit="1"/>
    </xf>
    <xf numFmtId="0" fontId="28" fillId="0" borderId="293" xfId="0" applyFont="1" applyBorder="1" applyAlignment="1">
      <alignment horizontal="center" vertical="center" shrinkToFit="1"/>
    </xf>
    <xf numFmtId="0" fontId="28" fillId="29" borderId="293" xfId="0" applyFont="1" applyFill="1" applyBorder="1" applyAlignment="1">
      <alignment horizontal="center" vertical="center" shrinkToFit="1"/>
    </xf>
    <xf numFmtId="0" fontId="28" fillId="25" borderId="77" xfId="0" applyFont="1" applyFill="1" applyBorder="1" applyAlignment="1">
      <alignment horizontal="center" vertical="center" shrinkToFit="1"/>
    </xf>
    <xf numFmtId="181" fontId="28" fillId="33" borderId="73" xfId="0" applyNumberFormat="1" applyFont="1" applyFill="1" applyBorder="1" applyAlignment="1">
      <alignment vertical="center" shrinkToFit="1"/>
    </xf>
    <xf numFmtId="181" fontId="28" fillId="33" borderId="74" xfId="0" applyNumberFormat="1" applyFont="1" applyFill="1" applyBorder="1" applyAlignment="1">
      <alignment vertical="center" shrinkToFit="1"/>
    </xf>
    <xf numFmtId="0" fontId="28" fillId="27" borderId="123" xfId="0" applyFont="1" applyFill="1" applyBorder="1" applyAlignment="1" applyProtection="1">
      <alignment horizontal="center" vertical="center" wrapText="1"/>
      <protection locked="0"/>
    </xf>
    <xf numFmtId="0" fontId="5" fillId="0" borderId="0" xfId="0" applyFont="1">
      <alignment vertical="center"/>
    </xf>
    <xf numFmtId="38" fontId="5" fillId="27" borderId="120" xfId="45" applyFont="1" applyFill="1" applyBorder="1" applyAlignment="1" applyProtection="1">
      <alignment horizontal="center" vertical="center"/>
      <protection locked="0"/>
    </xf>
    <xf numFmtId="38" fontId="5" fillId="27" borderId="122" xfId="45" applyFont="1" applyFill="1" applyBorder="1" applyAlignment="1" applyProtection="1">
      <alignment horizontal="center" vertical="center"/>
      <protection locked="0"/>
    </xf>
    <xf numFmtId="38" fontId="5" fillId="27" borderId="20" xfId="45" applyFont="1" applyFill="1" applyBorder="1" applyAlignment="1" applyProtection="1">
      <alignment horizontal="center" vertical="center"/>
      <protection locked="0"/>
    </xf>
    <xf numFmtId="38" fontId="5" fillId="27" borderId="21" xfId="45" applyFont="1" applyFill="1" applyBorder="1" applyAlignment="1" applyProtection="1">
      <alignment horizontal="center" vertical="center"/>
      <protection locked="0"/>
    </xf>
    <xf numFmtId="0" fontId="5" fillId="25" borderId="120" xfId="0" applyFont="1" applyFill="1" applyBorder="1">
      <alignment vertical="center"/>
    </xf>
    <xf numFmtId="0" fontId="5" fillId="25" borderId="121" xfId="0" applyFont="1" applyFill="1" applyBorder="1">
      <alignment vertical="center"/>
    </xf>
    <xf numFmtId="0" fontId="5" fillId="25" borderId="122" xfId="0" applyFont="1" applyFill="1" applyBorder="1">
      <alignment vertical="center"/>
    </xf>
    <xf numFmtId="0" fontId="5" fillId="0" borderId="14" xfId="0" applyFont="1" applyBorder="1" applyProtection="1">
      <alignment vertical="center"/>
      <protection locked="0"/>
    </xf>
    <xf numFmtId="0" fontId="28" fillId="27" borderId="228" xfId="0" applyFont="1" applyFill="1" applyBorder="1" applyAlignment="1" applyProtection="1">
      <alignment horizontal="center" vertical="center" wrapText="1"/>
      <protection locked="0"/>
    </xf>
    <xf numFmtId="0" fontId="5" fillId="31" borderId="15" xfId="0" applyFont="1" applyFill="1" applyBorder="1" applyAlignment="1">
      <alignment horizontal="center" vertical="top" wrapText="1" shrinkToFit="1"/>
    </xf>
    <xf numFmtId="0" fontId="5" fillId="31" borderId="0" xfId="0" applyFont="1" applyFill="1" applyAlignment="1">
      <alignment horizontal="center" vertical="top" wrapText="1" shrinkToFit="1"/>
    </xf>
    <xf numFmtId="0" fontId="5" fillId="31" borderId="16" xfId="0" applyFont="1" applyFill="1" applyBorder="1" applyAlignment="1">
      <alignment horizontal="center" vertical="top" wrapText="1" shrinkToFit="1"/>
    </xf>
    <xf numFmtId="0" fontId="28" fillId="25" borderId="228" xfId="0" applyFont="1" applyFill="1" applyBorder="1" applyAlignment="1">
      <alignment vertical="center" shrinkToFit="1"/>
    </xf>
    <xf numFmtId="0" fontId="5" fillId="0" borderId="223" xfId="0" applyFont="1" applyBorder="1" applyAlignment="1" applyProtection="1">
      <alignment horizontal="center" vertical="center"/>
      <protection locked="0"/>
    </xf>
    <xf numFmtId="0" fontId="5" fillId="0" borderId="224" xfId="0" applyFont="1" applyBorder="1" applyAlignment="1" applyProtection="1">
      <alignment horizontal="center" vertical="center"/>
      <protection locked="0"/>
    </xf>
    <xf numFmtId="0" fontId="28" fillId="27" borderId="287" xfId="0" applyFont="1" applyFill="1" applyBorder="1" applyAlignment="1" applyProtection="1">
      <alignment horizontal="center" vertical="center" wrapText="1"/>
      <protection locked="0"/>
    </xf>
    <xf numFmtId="49" fontId="5" fillId="0" borderId="124" xfId="0" applyNumberFormat="1" applyFont="1" applyBorder="1" applyAlignment="1" applyProtection="1">
      <alignment horizontal="center" vertical="center" shrinkToFit="1"/>
      <protection locked="0"/>
    </xf>
    <xf numFmtId="49" fontId="5" fillId="0" borderId="125" xfId="0" applyNumberFormat="1" applyFont="1" applyBorder="1" applyAlignment="1" applyProtection="1">
      <alignment horizontal="center" vertical="center" shrinkToFit="1"/>
      <protection locked="0"/>
    </xf>
    <xf numFmtId="49" fontId="5" fillId="0" borderId="126" xfId="0" applyNumberFormat="1" applyFont="1" applyBorder="1" applyAlignment="1" applyProtection="1">
      <alignment horizontal="center" vertical="center" shrinkToFit="1"/>
      <protection locked="0"/>
    </xf>
    <xf numFmtId="38" fontId="5" fillId="0" borderId="125" xfId="45" applyFont="1" applyFill="1" applyBorder="1" applyAlignment="1" applyProtection="1">
      <alignment vertical="center" shrinkToFit="1"/>
      <protection locked="0"/>
    </xf>
    <xf numFmtId="0" fontId="5" fillId="27" borderId="164" xfId="0" applyFont="1" applyFill="1" applyBorder="1" applyAlignment="1" applyProtection="1">
      <alignment horizontal="center" vertical="center" shrinkToFit="1"/>
      <protection locked="0"/>
    </xf>
    <xf numFmtId="49" fontId="5" fillId="27" borderId="124" xfId="0" applyNumberFormat="1" applyFont="1" applyFill="1" applyBorder="1" applyAlignment="1" applyProtection="1">
      <alignment horizontal="center" vertical="center" shrinkToFit="1"/>
      <protection locked="0"/>
    </xf>
    <xf numFmtId="49" fontId="5" fillId="27" borderId="125" xfId="0" applyNumberFormat="1" applyFont="1" applyFill="1" applyBorder="1" applyAlignment="1" applyProtection="1">
      <alignment horizontal="center" vertical="center" shrinkToFit="1"/>
      <protection locked="0"/>
    </xf>
    <xf numFmtId="49" fontId="5" fillId="27" borderId="126" xfId="0" applyNumberFormat="1" applyFont="1" applyFill="1" applyBorder="1" applyAlignment="1" applyProtection="1">
      <alignment horizontal="center" vertical="center" shrinkToFit="1"/>
      <protection locked="0"/>
    </xf>
    <xf numFmtId="0" fontId="5" fillId="25" borderId="164" xfId="0" applyFont="1" applyFill="1" applyBorder="1" applyAlignment="1">
      <alignment horizontal="center" vertical="center" wrapText="1"/>
    </xf>
    <xf numFmtId="0" fontId="5" fillId="25" borderId="124" xfId="0" applyFont="1" applyFill="1" applyBorder="1" applyAlignment="1">
      <alignment horizontal="center" vertical="center" wrapText="1"/>
    </xf>
    <xf numFmtId="0" fontId="5" fillId="25" borderId="125" xfId="0" applyFont="1" applyFill="1" applyBorder="1" applyAlignment="1">
      <alignment horizontal="center" vertical="center" wrapText="1"/>
    </xf>
    <xf numFmtId="0" fontId="5" fillId="25" borderId="126" xfId="0" applyFont="1" applyFill="1" applyBorder="1" applyAlignment="1">
      <alignment horizontal="center" vertical="center" wrapText="1"/>
    </xf>
    <xf numFmtId="0" fontId="0" fillId="0" borderId="18" xfId="0" applyBorder="1" applyAlignment="1">
      <alignment horizontal="left" vertical="top" wrapText="1"/>
    </xf>
    <xf numFmtId="0" fontId="5" fillId="25" borderId="124" xfId="0" applyFont="1" applyFill="1" applyBorder="1" applyAlignment="1">
      <alignment vertical="center" shrinkToFit="1"/>
    </xf>
    <xf numFmtId="0" fontId="5" fillId="25" borderId="125" xfId="0" applyFont="1" applyFill="1" applyBorder="1" applyAlignment="1">
      <alignment vertical="center" shrinkToFit="1"/>
    </xf>
    <xf numFmtId="0" fontId="5" fillId="25" borderId="126" xfId="0" applyFont="1" applyFill="1" applyBorder="1" applyAlignment="1">
      <alignment vertical="center" shrinkToFit="1"/>
    </xf>
    <xf numFmtId="0" fontId="5" fillId="27" borderId="124" xfId="0" applyFont="1" applyFill="1" applyBorder="1" applyAlignment="1" applyProtection="1">
      <alignment horizontal="center" vertical="center"/>
      <protection locked="0"/>
    </xf>
    <xf numFmtId="0" fontId="5" fillId="27" borderId="125" xfId="0" applyFont="1" applyFill="1" applyBorder="1" applyAlignment="1" applyProtection="1">
      <alignment horizontal="center" vertical="center"/>
      <protection locked="0"/>
    </xf>
    <xf numFmtId="0" fontId="5" fillId="27" borderId="131" xfId="0" applyFont="1" applyFill="1" applyBorder="1" applyAlignment="1" applyProtection="1">
      <alignment horizontal="center" vertical="center"/>
      <protection locked="0"/>
    </xf>
    <xf numFmtId="0" fontId="28" fillId="27" borderId="188" xfId="0" applyFont="1" applyFill="1" applyBorder="1" applyAlignment="1" applyProtection="1">
      <alignment horizontal="center" vertical="center" wrapText="1"/>
      <protection locked="0"/>
    </xf>
    <xf numFmtId="0" fontId="28" fillId="25" borderId="83" xfId="0" applyFont="1" applyFill="1" applyBorder="1" applyAlignment="1">
      <alignment vertical="center" shrinkToFit="1"/>
    </xf>
    <xf numFmtId="0" fontId="28" fillId="25" borderId="72" xfId="0" applyFont="1" applyFill="1" applyBorder="1" applyAlignment="1">
      <alignment vertical="center" shrinkToFit="1"/>
    </xf>
    <xf numFmtId="0" fontId="28" fillId="25" borderId="84" xfId="0" applyFont="1" applyFill="1" applyBorder="1" applyAlignment="1">
      <alignment vertical="center" shrinkToFit="1"/>
    </xf>
    <xf numFmtId="0" fontId="28" fillId="25" borderId="83" xfId="0" applyFont="1" applyFill="1" applyBorder="1" applyAlignment="1">
      <alignment horizontal="center" vertical="center"/>
    </xf>
    <xf numFmtId="0" fontId="28" fillId="25" borderId="72" xfId="0" applyFont="1" applyFill="1" applyBorder="1" applyAlignment="1">
      <alignment horizontal="center" vertical="center"/>
    </xf>
    <xf numFmtId="0" fontId="28" fillId="25" borderId="84" xfId="0" applyFont="1" applyFill="1" applyBorder="1" applyAlignment="1">
      <alignment horizontal="center" vertical="center"/>
    </xf>
    <xf numFmtId="0" fontId="28" fillId="25" borderId="83" xfId="0" applyFont="1" applyFill="1" applyBorder="1" applyAlignment="1">
      <alignment horizontal="center" vertical="center" shrinkToFit="1"/>
    </xf>
    <xf numFmtId="0" fontId="28" fillId="25" borderId="72" xfId="0" applyFont="1" applyFill="1" applyBorder="1" applyAlignment="1">
      <alignment horizontal="center" vertical="center" shrinkToFit="1"/>
    </xf>
    <xf numFmtId="0" fontId="28" fillId="25" borderId="42" xfId="0" applyFont="1" applyFill="1" applyBorder="1" applyAlignment="1">
      <alignment horizontal="center" vertical="center" shrinkToFit="1"/>
    </xf>
    <xf numFmtId="0" fontId="5" fillId="25" borderId="86" xfId="0" applyFont="1" applyFill="1" applyBorder="1" applyAlignment="1">
      <alignment vertical="center" shrinkToFit="1"/>
    </xf>
    <xf numFmtId="0" fontId="5" fillId="25" borderId="87" xfId="0" applyFont="1" applyFill="1" applyBorder="1" applyAlignment="1">
      <alignment vertical="center" shrinkToFit="1"/>
    </xf>
    <xf numFmtId="0" fontId="5" fillId="25" borderId="70" xfId="0" applyFont="1" applyFill="1" applyBorder="1" applyAlignment="1">
      <alignment vertical="center" shrinkToFit="1"/>
    </xf>
    <xf numFmtId="0" fontId="5" fillId="27" borderId="86" xfId="0" applyFont="1" applyFill="1" applyBorder="1" applyAlignment="1" applyProtection="1">
      <alignment horizontal="center" vertical="center"/>
      <protection locked="0"/>
    </xf>
    <xf numFmtId="0" fontId="5" fillId="27" borderId="87" xfId="0" applyFont="1" applyFill="1" applyBorder="1" applyAlignment="1" applyProtection="1">
      <alignment horizontal="center" vertical="center"/>
      <protection locked="0"/>
    </xf>
    <xf numFmtId="0" fontId="5" fillId="27" borderId="70" xfId="0" applyFont="1" applyFill="1" applyBorder="1" applyAlignment="1" applyProtection="1">
      <alignment horizontal="center" vertical="center"/>
      <protection locked="0"/>
    </xf>
    <xf numFmtId="0" fontId="28" fillId="0" borderId="86" xfId="0" applyFont="1" applyBorder="1" applyAlignment="1" applyProtection="1">
      <alignment horizontal="center" vertical="center"/>
      <protection locked="0"/>
    </xf>
    <xf numFmtId="0" fontId="28" fillId="0" borderId="87" xfId="0" applyFont="1" applyBorder="1" applyAlignment="1" applyProtection="1">
      <alignment horizontal="center" vertical="center"/>
      <protection locked="0"/>
    </xf>
    <xf numFmtId="0" fontId="5" fillId="25" borderId="189" xfId="0" applyFont="1" applyFill="1" applyBorder="1" applyAlignment="1">
      <alignment vertical="center" shrinkToFit="1"/>
    </xf>
    <xf numFmtId="0" fontId="5" fillId="25" borderId="190" xfId="0" applyFont="1" applyFill="1" applyBorder="1" applyAlignment="1">
      <alignment vertical="center" shrinkToFit="1"/>
    </xf>
    <xf numFmtId="0" fontId="5" fillId="25" borderId="191" xfId="0" applyFont="1" applyFill="1" applyBorder="1" applyAlignment="1">
      <alignment vertical="center" shrinkToFit="1"/>
    </xf>
    <xf numFmtId="0" fontId="5" fillId="27" borderId="189" xfId="0" applyFont="1" applyFill="1" applyBorder="1" applyAlignment="1" applyProtection="1">
      <alignment horizontal="center" vertical="center"/>
      <protection locked="0"/>
    </xf>
    <xf numFmtId="0" fontId="5" fillId="27" borderId="190" xfId="0" applyFont="1" applyFill="1" applyBorder="1" applyAlignment="1" applyProtection="1">
      <alignment horizontal="center" vertical="center"/>
      <protection locked="0"/>
    </xf>
    <xf numFmtId="0" fontId="5" fillId="27" borderId="191" xfId="0" applyFont="1" applyFill="1" applyBorder="1" applyAlignment="1" applyProtection="1">
      <alignment horizontal="center" vertical="center"/>
      <protection locked="0"/>
    </xf>
    <xf numFmtId="0" fontId="28" fillId="0" borderId="189" xfId="0" applyFont="1" applyBorder="1" applyAlignment="1" applyProtection="1">
      <alignment horizontal="center" vertical="center"/>
      <protection locked="0"/>
    </xf>
    <xf numFmtId="0" fontId="28" fillId="0" borderId="190" xfId="0" applyFont="1" applyBorder="1" applyAlignment="1" applyProtection="1">
      <alignment horizontal="center" vertical="center"/>
      <protection locked="0"/>
    </xf>
    <xf numFmtId="0" fontId="5" fillId="27" borderId="189" xfId="0" applyFont="1" applyFill="1" applyBorder="1" applyAlignment="1" applyProtection="1">
      <alignment horizontal="center" vertical="center" shrinkToFit="1"/>
      <protection locked="0"/>
    </xf>
    <xf numFmtId="0" fontId="5" fillId="27" borderId="190" xfId="0" applyFont="1" applyFill="1" applyBorder="1" applyAlignment="1" applyProtection="1">
      <alignment horizontal="center" vertical="center" shrinkToFit="1"/>
      <protection locked="0"/>
    </xf>
    <xf numFmtId="0" fontId="5" fillId="27" borderId="191" xfId="0" applyFont="1" applyFill="1" applyBorder="1" applyAlignment="1" applyProtection="1">
      <alignment horizontal="center" vertical="center" shrinkToFit="1"/>
      <protection locked="0"/>
    </xf>
    <xf numFmtId="0" fontId="5" fillId="25" borderId="89" xfId="0" applyFont="1" applyFill="1" applyBorder="1" applyAlignment="1">
      <alignment vertical="center" shrinkToFit="1"/>
    </xf>
    <xf numFmtId="0" fontId="5" fillId="25" borderId="90" xfId="0" applyFont="1" applyFill="1" applyBorder="1" applyAlignment="1">
      <alignment vertical="center" shrinkToFit="1"/>
    </xf>
    <xf numFmtId="0" fontId="5" fillId="25" borderId="71" xfId="0" applyFont="1" applyFill="1" applyBorder="1" applyAlignment="1">
      <alignment vertical="center" shrinkToFit="1"/>
    </xf>
    <xf numFmtId="0" fontId="5" fillId="27" borderId="89" xfId="0" applyFont="1" applyFill="1" applyBorder="1" applyAlignment="1" applyProtection="1">
      <alignment horizontal="center" vertical="center"/>
      <protection locked="0"/>
    </xf>
    <xf numFmtId="0" fontId="5" fillId="27" borderId="90" xfId="0" applyFont="1" applyFill="1" applyBorder="1" applyAlignment="1" applyProtection="1">
      <alignment horizontal="center" vertical="center"/>
      <protection locked="0"/>
    </xf>
    <xf numFmtId="0" fontId="5" fillId="27" borderId="71" xfId="0" applyFont="1" applyFill="1" applyBorder="1" applyAlignment="1" applyProtection="1">
      <alignment horizontal="center" vertical="center"/>
      <protection locked="0"/>
    </xf>
    <xf numFmtId="0" fontId="28" fillId="0" borderId="89" xfId="0" applyFont="1" applyBorder="1" applyAlignment="1" applyProtection="1">
      <alignment horizontal="center" vertical="center"/>
      <protection locked="0"/>
    </xf>
    <xf numFmtId="0" fontId="28" fillId="0" borderId="90" xfId="0" applyFont="1" applyBorder="1" applyAlignment="1" applyProtection="1">
      <alignment horizontal="center" vertical="center"/>
      <protection locked="0"/>
    </xf>
    <xf numFmtId="0" fontId="62" fillId="27" borderId="225" xfId="0" applyFont="1" applyFill="1" applyBorder="1" applyAlignment="1" applyProtection="1">
      <alignment horizontal="center" vertical="center" wrapText="1"/>
      <protection locked="0"/>
    </xf>
    <xf numFmtId="0" fontId="0" fillId="27" borderId="226" xfId="0" applyFill="1" applyBorder="1" applyAlignment="1" applyProtection="1">
      <alignment horizontal="center" vertical="center" wrapText="1"/>
      <protection locked="0"/>
    </xf>
    <xf numFmtId="0" fontId="0" fillId="27" borderId="20" xfId="0" applyFill="1" applyBorder="1" applyAlignment="1" applyProtection="1">
      <alignment horizontal="center" vertical="center" wrapText="1"/>
      <protection locked="0"/>
    </xf>
    <xf numFmtId="0" fontId="0" fillId="27" borderId="14" xfId="0" applyFill="1" applyBorder="1" applyAlignment="1" applyProtection="1">
      <alignment horizontal="center" vertical="center" wrapText="1"/>
      <protection locked="0"/>
    </xf>
    <xf numFmtId="0" fontId="28" fillId="0" borderId="225" xfId="0" applyFont="1" applyBorder="1" applyAlignment="1">
      <alignment horizontal="left" vertical="center"/>
    </xf>
    <xf numFmtId="0" fontId="28" fillId="0" borderId="226" xfId="0" applyFont="1" applyBorder="1" applyAlignment="1">
      <alignment horizontal="left" vertical="center"/>
    </xf>
    <xf numFmtId="0" fontId="28" fillId="0" borderId="227" xfId="0" applyFont="1" applyBorder="1" applyAlignment="1">
      <alignment horizontal="left" vertical="center"/>
    </xf>
    <xf numFmtId="0" fontId="28" fillId="0" borderId="20" xfId="0" applyFont="1" applyBorder="1" applyAlignment="1">
      <alignment horizontal="left" vertical="center"/>
    </xf>
    <xf numFmtId="0" fontId="28" fillId="0" borderId="21" xfId="0" applyFont="1" applyBorder="1" applyAlignment="1">
      <alignment horizontal="left" vertical="center"/>
    </xf>
    <xf numFmtId="0" fontId="62" fillId="27" borderId="227" xfId="0" applyFont="1" applyFill="1" applyBorder="1" applyAlignment="1" applyProtection="1">
      <alignment horizontal="center" vertical="center" wrapText="1"/>
      <protection locked="0"/>
    </xf>
    <xf numFmtId="0" fontId="62" fillId="27" borderId="15" xfId="0" applyFont="1" applyFill="1" applyBorder="1" applyAlignment="1" applyProtection="1">
      <alignment horizontal="center" vertical="center" wrapText="1"/>
      <protection locked="0"/>
    </xf>
    <xf numFmtId="0" fontId="62" fillId="27" borderId="16" xfId="0" applyFont="1" applyFill="1" applyBorder="1" applyAlignment="1" applyProtection="1">
      <alignment horizontal="center" vertical="center" wrapText="1"/>
      <protection locked="0"/>
    </xf>
    <xf numFmtId="0" fontId="62" fillId="27" borderId="20" xfId="0" applyFont="1" applyFill="1" applyBorder="1" applyAlignment="1" applyProtection="1">
      <alignment horizontal="center" vertical="center" wrapText="1"/>
      <protection locked="0"/>
    </xf>
    <xf numFmtId="0" fontId="62" fillId="27" borderId="21" xfId="0" applyFont="1" applyFill="1" applyBorder="1" applyAlignment="1" applyProtection="1">
      <alignment horizontal="center" vertical="center" wrapText="1"/>
      <protection locked="0"/>
    </xf>
    <xf numFmtId="0" fontId="28" fillId="0" borderId="225" xfId="0" applyFont="1" applyBorder="1" applyAlignment="1">
      <alignment horizontal="left" vertical="center" wrapText="1"/>
    </xf>
    <xf numFmtId="0" fontId="28" fillId="0" borderId="226" xfId="0" applyFont="1" applyBorder="1" applyAlignment="1">
      <alignment horizontal="left" vertical="center" wrapText="1"/>
    </xf>
    <xf numFmtId="0" fontId="28" fillId="0" borderId="227" xfId="0" applyFont="1" applyBorder="1" applyAlignment="1">
      <alignment horizontal="left" vertical="center" wrapText="1"/>
    </xf>
    <xf numFmtId="0" fontId="28" fillId="0" borderId="220" xfId="0" applyFont="1" applyBorder="1" applyAlignment="1">
      <alignment horizontal="left" vertical="center" wrapText="1"/>
    </xf>
    <xf numFmtId="0" fontId="28" fillId="0" borderId="221" xfId="0" applyFont="1" applyBorder="1" applyAlignment="1">
      <alignment horizontal="left" vertical="center" wrapText="1"/>
    </xf>
    <xf numFmtId="0" fontId="28" fillId="0" borderId="222" xfId="0" applyFont="1" applyBorder="1" applyAlignment="1">
      <alignment horizontal="left" vertical="center" wrapText="1"/>
    </xf>
    <xf numFmtId="0" fontId="36" fillId="0" borderId="15" xfId="0" applyFont="1" applyBorder="1" applyAlignment="1" applyProtection="1">
      <alignment horizontal="left" vertical="center" wrapText="1"/>
      <protection locked="0"/>
    </xf>
    <xf numFmtId="0" fontId="36" fillId="0" borderId="0" xfId="0" applyFont="1" applyAlignment="1" applyProtection="1">
      <alignment horizontal="left" vertical="center" wrapText="1"/>
      <protection locked="0"/>
    </xf>
    <xf numFmtId="0" fontId="36" fillId="0" borderId="16" xfId="0" applyFont="1" applyBorder="1" applyAlignment="1" applyProtection="1">
      <alignment horizontal="left" vertical="center" wrapText="1"/>
      <protection locked="0"/>
    </xf>
    <xf numFmtId="0" fontId="36" fillId="0" borderId="20" xfId="0" applyFont="1" applyBorder="1" applyAlignment="1" applyProtection="1">
      <alignment horizontal="left" vertical="center" wrapText="1"/>
      <protection locked="0"/>
    </xf>
    <xf numFmtId="0" fontId="36" fillId="0" borderId="14" xfId="0" applyFont="1" applyBorder="1" applyAlignment="1" applyProtection="1">
      <alignment horizontal="left" vertical="center" wrapText="1"/>
      <protection locked="0"/>
    </xf>
    <xf numFmtId="0" fontId="36" fillId="0" borderId="21" xfId="0" applyFont="1" applyBorder="1" applyAlignment="1" applyProtection="1">
      <alignment horizontal="left" vertical="center" wrapText="1"/>
      <protection locked="0"/>
    </xf>
    <xf numFmtId="0" fontId="0" fillId="27" borderId="227" xfId="0" applyFill="1" applyBorder="1" applyAlignment="1" applyProtection="1">
      <alignment horizontal="center" vertical="center" wrapText="1"/>
      <protection locked="0"/>
    </xf>
    <xf numFmtId="0" fontId="0" fillId="27" borderId="21" xfId="0" applyFill="1" applyBorder="1" applyAlignment="1" applyProtection="1">
      <alignment horizontal="center" vertical="center" wrapText="1"/>
      <protection locked="0"/>
    </xf>
    <xf numFmtId="0" fontId="5" fillId="0" borderId="14" xfId="0" applyFont="1" applyBorder="1" applyAlignment="1" applyProtection="1">
      <alignment horizontal="left" vertical="top" wrapText="1"/>
      <protection locked="0"/>
    </xf>
    <xf numFmtId="0" fontId="28" fillId="27" borderId="261" xfId="0" applyFont="1" applyFill="1" applyBorder="1" applyAlignment="1" applyProtection="1">
      <alignment horizontal="center" vertical="center" wrapText="1"/>
      <protection locked="0"/>
    </xf>
    <xf numFmtId="0" fontId="28" fillId="27" borderId="267" xfId="0" applyFont="1" applyFill="1" applyBorder="1" applyAlignment="1" applyProtection="1">
      <alignment horizontal="center" vertical="center" wrapText="1"/>
      <protection locked="0"/>
    </xf>
    <xf numFmtId="0" fontId="28" fillId="27" borderId="263" xfId="0" applyFont="1" applyFill="1" applyBorder="1" applyAlignment="1" applyProtection="1">
      <alignment horizontal="center" vertical="center" wrapText="1"/>
      <protection locked="0"/>
    </xf>
    <xf numFmtId="0" fontId="5" fillId="27" borderId="88" xfId="0" applyFont="1" applyFill="1" applyBorder="1" applyAlignment="1" applyProtection="1">
      <alignment horizontal="center" vertical="center"/>
      <protection locked="0"/>
    </xf>
    <xf numFmtId="0" fontId="28" fillId="0" borderId="123" xfId="0" applyFont="1" applyBorder="1">
      <alignment vertical="center"/>
    </xf>
    <xf numFmtId="0" fontId="28" fillId="27" borderId="124" xfId="0" applyFont="1" applyFill="1" applyBorder="1" applyAlignment="1" applyProtection="1">
      <alignment horizontal="center" vertical="center"/>
      <protection locked="0"/>
    </xf>
    <xf numFmtId="0" fontId="28" fillId="27" borderId="126" xfId="0" applyFont="1" applyFill="1" applyBorder="1" applyAlignment="1" applyProtection="1">
      <alignment horizontal="center" vertical="center"/>
      <protection locked="0"/>
    </xf>
    <xf numFmtId="0" fontId="28" fillId="0" borderId="124" xfId="0" applyFont="1" applyBorder="1">
      <alignment vertical="center"/>
    </xf>
    <xf numFmtId="0" fontId="28" fillId="0" borderId="125" xfId="0" applyFont="1" applyBorder="1">
      <alignment vertical="center"/>
    </xf>
    <xf numFmtId="0" fontId="28" fillId="0" borderId="126" xfId="0" applyFont="1" applyBorder="1">
      <alignment vertical="center"/>
    </xf>
    <xf numFmtId="0" fontId="28" fillId="27" borderId="125" xfId="0" applyFont="1" applyFill="1" applyBorder="1" applyAlignment="1" applyProtection="1">
      <alignment horizontal="center" vertical="center"/>
      <protection locked="0"/>
    </xf>
    <xf numFmtId="0" fontId="5" fillId="0" borderId="16" xfId="0" applyFont="1" applyBorder="1" applyAlignment="1">
      <alignment vertical="center" wrapText="1"/>
    </xf>
    <xf numFmtId="0" fontId="28" fillId="27" borderId="124" xfId="0" applyFont="1" applyFill="1" applyBorder="1" applyAlignment="1" applyProtection="1">
      <alignment horizontal="center" vertical="center" wrapText="1"/>
      <protection locked="0"/>
    </xf>
    <xf numFmtId="0" fontId="28" fillId="27" borderId="125" xfId="0" applyFont="1" applyFill="1" applyBorder="1" applyAlignment="1" applyProtection="1">
      <alignment horizontal="center" vertical="center" wrapText="1"/>
      <protection locked="0"/>
    </xf>
    <xf numFmtId="0" fontId="28" fillId="27" borderId="126" xfId="0" applyFont="1" applyFill="1" applyBorder="1" applyAlignment="1" applyProtection="1">
      <alignment horizontal="center" vertical="center" wrapText="1"/>
      <protection locked="0"/>
    </xf>
    <xf numFmtId="0" fontId="5" fillId="0" borderId="0" xfId="0" applyFont="1" applyAlignment="1">
      <alignment horizontal="center" vertical="center" wrapText="1"/>
    </xf>
    <xf numFmtId="0" fontId="28" fillId="0" borderId="61" xfId="0" applyFont="1" applyBorder="1" applyAlignment="1" applyProtection="1">
      <alignment horizontal="left" vertical="center" wrapText="1"/>
      <protection locked="0"/>
    </xf>
    <xf numFmtId="0" fontId="28" fillId="0" borderId="62" xfId="0" applyFont="1" applyBorder="1" applyAlignment="1" applyProtection="1">
      <alignment horizontal="left" vertical="center" wrapText="1"/>
      <protection locked="0"/>
    </xf>
    <xf numFmtId="0" fontId="28" fillId="0" borderId="63" xfId="0" applyFont="1" applyBorder="1" applyAlignment="1" applyProtection="1">
      <alignment horizontal="left" vertical="center" wrapText="1"/>
      <protection locked="0"/>
    </xf>
    <xf numFmtId="0" fontId="28" fillId="0" borderId="67" xfId="0" applyFont="1" applyBorder="1" applyAlignment="1" applyProtection="1">
      <alignment horizontal="left" vertical="center" wrapText="1"/>
      <protection locked="0"/>
    </xf>
    <xf numFmtId="0" fontId="28" fillId="0" borderId="68" xfId="0" applyFont="1" applyBorder="1" applyAlignment="1" applyProtection="1">
      <alignment horizontal="left" vertical="center" wrapText="1"/>
      <protection locked="0"/>
    </xf>
    <xf numFmtId="0" fontId="28" fillId="0" borderId="69" xfId="0" applyFont="1" applyBorder="1" applyAlignment="1" applyProtection="1">
      <alignment horizontal="left" vertical="center" wrapText="1"/>
      <protection locked="0"/>
    </xf>
    <xf numFmtId="0" fontId="28" fillId="25" borderId="124" xfId="0" applyFont="1" applyFill="1" applyBorder="1">
      <alignment vertical="center"/>
    </xf>
    <xf numFmtId="0" fontId="28" fillId="25" borderId="125" xfId="0" applyFont="1" applyFill="1" applyBorder="1">
      <alignment vertical="center"/>
    </xf>
    <xf numFmtId="0" fontId="28" fillId="25" borderId="126" xfId="0" applyFont="1" applyFill="1" applyBorder="1">
      <alignment vertical="center"/>
    </xf>
    <xf numFmtId="0" fontId="28" fillId="27" borderId="120" xfId="0" applyFont="1" applyFill="1" applyBorder="1" applyAlignment="1" applyProtection="1">
      <alignment horizontal="center" vertical="center"/>
      <protection locked="0"/>
    </xf>
    <xf numFmtId="0" fontId="28" fillId="27" borderId="122" xfId="0" applyFont="1" applyFill="1" applyBorder="1" applyAlignment="1" applyProtection="1">
      <alignment horizontal="center" vertical="center"/>
      <protection locked="0"/>
    </xf>
    <xf numFmtId="0" fontId="28" fillId="27" borderId="20" xfId="0" applyFont="1" applyFill="1" applyBorder="1" applyAlignment="1" applyProtection="1">
      <alignment horizontal="center" vertical="center"/>
      <protection locked="0"/>
    </xf>
    <xf numFmtId="0" fontId="28" fillId="27" borderId="21" xfId="0" applyFont="1" applyFill="1" applyBorder="1" applyAlignment="1" applyProtection="1">
      <alignment horizontal="center" vertical="center"/>
      <protection locked="0"/>
    </xf>
    <xf numFmtId="0" fontId="28" fillId="25" borderId="124" xfId="0" applyFont="1" applyFill="1" applyBorder="1" applyAlignment="1">
      <alignment horizontal="center" vertical="center"/>
    </xf>
    <xf numFmtId="0" fontId="28" fillId="25" borderId="125" xfId="0" applyFont="1" applyFill="1" applyBorder="1" applyAlignment="1">
      <alignment horizontal="center" vertical="center"/>
    </xf>
    <xf numFmtId="0" fontId="28" fillId="0" borderId="14" xfId="0" applyFont="1" applyBorder="1" applyAlignment="1" applyProtection="1">
      <alignment horizontal="left" vertical="top" wrapText="1" shrinkToFit="1"/>
      <protection locked="0"/>
    </xf>
    <xf numFmtId="0" fontId="28" fillId="0" borderId="125" xfId="0" applyFont="1" applyBorder="1" applyAlignment="1" applyProtection="1">
      <alignment horizontal="left" vertical="top" wrapText="1" shrinkToFit="1"/>
      <protection locked="0"/>
    </xf>
    <xf numFmtId="0" fontId="28" fillId="25" borderId="126" xfId="0" applyFont="1" applyFill="1" applyBorder="1" applyAlignment="1">
      <alignment horizontal="center" vertical="center"/>
    </xf>
    <xf numFmtId="0" fontId="28" fillId="27" borderId="19" xfId="0" applyFont="1" applyFill="1" applyBorder="1" applyAlignment="1" applyProtection="1">
      <alignment horizontal="center" vertical="center" wrapText="1"/>
      <protection locked="0"/>
    </xf>
    <xf numFmtId="49" fontId="28" fillId="25" borderId="291" xfId="0" applyNumberFormat="1" applyFont="1" applyFill="1" applyBorder="1" applyAlignment="1">
      <alignment horizontal="center" vertical="center" shrinkToFit="1"/>
    </xf>
    <xf numFmtId="0" fontId="0" fillId="0" borderId="19" xfId="0" applyBorder="1" applyAlignment="1">
      <alignment horizontal="center" vertical="center" shrinkToFit="1"/>
    </xf>
    <xf numFmtId="0" fontId="5" fillId="25" borderId="285" xfId="0" applyFont="1" applyFill="1" applyBorder="1" applyAlignment="1">
      <alignment vertical="center" shrinkToFit="1"/>
    </xf>
    <xf numFmtId="0" fontId="5" fillId="25" borderId="286" xfId="0" applyFont="1" applyFill="1" applyBorder="1" applyAlignment="1">
      <alignment vertical="center" shrinkToFit="1"/>
    </xf>
    <xf numFmtId="0" fontId="5" fillId="25" borderId="292" xfId="0" applyFont="1" applyFill="1" applyBorder="1" applyAlignment="1">
      <alignment vertical="center" shrinkToFit="1"/>
    </xf>
    <xf numFmtId="0" fontId="5" fillId="27" borderId="285" xfId="0" applyFont="1" applyFill="1" applyBorder="1" applyAlignment="1" applyProtection="1">
      <alignment horizontal="center" vertical="center"/>
      <protection locked="0"/>
    </xf>
    <xf numFmtId="0" fontId="5" fillId="27" borderId="286" xfId="0" applyFont="1" applyFill="1" applyBorder="1" applyAlignment="1" applyProtection="1">
      <alignment horizontal="center" vertical="center"/>
      <protection locked="0"/>
    </xf>
    <xf numFmtId="0" fontId="5" fillId="27" borderId="292" xfId="0" applyFont="1" applyFill="1" applyBorder="1" applyAlignment="1" applyProtection="1">
      <alignment horizontal="center" vertical="center"/>
      <protection locked="0"/>
    </xf>
    <xf numFmtId="0" fontId="28" fillId="25" borderId="285" xfId="0" applyFont="1" applyFill="1" applyBorder="1" applyAlignment="1">
      <alignment horizontal="center" vertical="center" shrinkToFit="1"/>
    </xf>
    <xf numFmtId="0" fontId="28" fillId="25" borderId="286" xfId="0" applyFont="1" applyFill="1" applyBorder="1" applyAlignment="1">
      <alignment horizontal="center" vertical="center" shrinkToFit="1"/>
    </xf>
    <xf numFmtId="0" fontId="28" fillId="25" borderId="292" xfId="0" applyFont="1" applyFill="1" applyBorder="1" applyAlignment="1">
      <alignment horizontal="center" vertical="center" shrinkToFit="1"/>
    </xf>
    <xf numFmtId="0" fontId="28" fillId="27" borderId="141" xfId="0" applyFont="1" applyFill="1" applyBorder="1" applyAlignment="1" applyProtection="1">
      <alignment horizontal="center" vertical="center" wrapText="1"/>
      <protection locked="0"/>
    </xf>
    <xf numFmtId="0" fontId="5" fillId="26" borderId="0" xfId="0" applyFont="1" applyFill="1" applyAlignment="1">
      <alignment horizontal="center" vertical="top" shrinkToFit="1"/>
    </xf>
    <xf numFmtId="0" fontId="5" fillId="26" borderId="16" xfId="0" applyFont="1" applyFill="1" applyBorder="1" applyAlignment="1">
      <alignment horizontal="center" vertical="top" shrinkToFit="1"/>
    </xf>
    <xf numFmtId="0" fontId="5" fillId="26" borderId="15" xfId="0" applyFont="1" applyFill="1" applyBorder="1" applyAlignment="1">
      <alignment horizontal="center" vertical="top" shrinkToFit="1"/>
    </xf>
    <xf numFmtId="0" fontId="28" fillId="0" borderId="0" xfId="0" applyFont="1" applyAlignment="1">
      <alignment vertical="top"/>
    </xf>
    <xf numFmtId="0" fontId="28" fillId="0" borderId="41" xfId="0" applyFont="1" applyBorder="1" applyAlignment="1" applyProtection="1">
      <alignment horizontal="center" vertical="center"/>
      <protection locked="0"/>
    </xf>
    <xf numFmtId="0" fontId="28" fillId="0" borderId="72"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27" borderId="141" xfId="0" applyFont="1" applyFill="1" applyBorder="1" applyAlignment="1" applyProtection="1">
      <alignment horizontal="center" vertical="center"/>
      <protection locked="0"/>
    </xf>
    <xf numFmtId="0" fontId="28" fillId="0" borderId="148" xfId="0" applyFont="1" applyBorder="1">
      <alignment vertical="center"/>
    </xf>
    <xf numFmtId="0" fontId="5" fillId="0" borderId="18" xfId="0" applyFont="1" applyBorder="1" applyAlignment="1" applyProtection="1">
      <alignment horizontal="left" vertical="top" wrapText="1"/>
      <protection locked="0"/>
    </xf>
    <xf numFmtId="0" fontId="5" fillId="0" borderId="19" xfId="0" applyFont="1" applyBorder="1" applyAlignment="1" applyProtection="1">
      <alignment horizontal="left" vertical="top" wrapText="1"/>
      <protection locked="0"/>
    </xf>
    <xf numFmtId="0" fontId="28" fillId="0" borderId="141" xfId="0" applyFont="1" applyBorder="1">
      <alignment vertical="center"/>
    </xf>
    <xf numFmtId="0" fontId="28" fillId="0" borderId="143" xfId="0" applyFont="1" applyBorder="1">
      <alignment vertical="center"/>
    </xf>
    <xf numFmtId="0" fontId="28" fillId="0" borderId="144" xfId="0" applyFont="1" applyBorder="1">
      <alignment vertical="center"/>
    </xf>
    <xf numFmtId="0" fontId="28" fillId="0" borderId="145" xfId="0" applyFont="1" applyBorder="1">
      <alignment vertical="center"/>
    </xf>
    <xf numFmtId="0" fontId="28" fillId="25" borderId="123" xfId="0" applyFont="1" applyFill="1" applyBorder="1" applyAlignment="1">
      <alignment horizontal="center" vertical="center" shrinkToFit="1"/>
    </xf>
    <xf numFmtId="0" fontId="28" fillId="0" borderId="123" xfId="0" applyFont="1" applyBorder="1" applyAlignment="1" applyProtection="1">
      <alignment horizontal="left" vertical="center" shrinkToFit="1"/>
      <protection locked="0"/>
    </xf>
    <xf numFmtId="0" fontId="28" fillId="0" borderId="125" xfId="0" applyFont="1" applyBorder="1" applyAlignment="1" applyProtection="1">
      <alignment horizontal="left" vertical="center" shrinkToFit="1"/>
      <protection locked="0"/>
    </xf>
    <xf numFmtId="0" fontId="28" fillId="0" borderId="125" xfId="0" applyFont="1" applyBorder="1" applyAlignment="1" applyProtection="1">
      <alignment horizontal="center" vertical="center"/>
      <protection locked="0"/>
    </xf>
    <xf numFmtId="0" fontId="28" fillId="0" borderId="124" xfId="0" applyFont="1" applyBorder="1" applyAlignment="1" applyProtection="1">
      <alignment horizontal="left" vertical="center" shrinkToFit="1"/>
      <protection locked="0"/>
    </xf>
    <xf numFmtId="0" fontId="28" fillId="0" borderId="126" xfId="0" applyFont="1" applyBorder="1" applyAlignment="1" applyProtection="1">
      <alignment horizontal="left" vertical="center" shrinkToFit="1"/>
      <protection locked="0"/>
    </xf>
    <xf numFmtId="0" fontId="28" fillId="25" borderId="123" xfId="0" applyFont="1" applyFill="1" applyBorder="1" applyAlignment="1">
      <alignment horizontal="left" vertical="center" shrinkToFit="1"/>
    </xf>
    <xf numFmtId="0" fontId="28" fillId="0" borderId="124" xfId="0" applyFont="1" applyBorder="1" applyAlignment="1" applyProtection="1">
      <alignment horizontal="center" vertical="center" shrinkToFit="1"/>
      <protection locked="0"/>
    </xf>
    <xf numFmtId="0" fontId="28" fillId="0" borderId="125" xfId="0" applyFont="1" applyBorder="1" applyAlignment="1" applyProtection="1">
      <alignment horizontal="center" vertical="center" shrinkToFit="1"/>
      <protection locked="0"/>
    </xf>
    <xf numFmtId="0" fontId="5" fillId="25" borderId="225" xfId="0" quotePrefix="1" applyFont="1" applyFill="1" applyBorder="1" applyAlignment="1">
      <alignment horizontal="center" vertical="center" wrapText="1"/>
    </xf>
    <xf numFmtId="0" fontId="5" fillId="25" borderId="227" xfId="0" applyFont="1" applyFill="1" applyBorder="1" applyAlignment="1">
      <alignment horizontal="center" vertical="center" wrapText="1"/>
    </xf>
    <xf numFmtId="0" fontId="5" fillId="25" borderId="225" xfId="0" applyFont="1" applyFill="1" applyBorder="1" applyAlignment="1">
      <alignment vertical="center" wrapText="1"/>
    </xf>
    <xf numFmtId="0" fontId="5" fillId="25" borderId="226" xfId="0" applyFont="1" applyFill="1" applyBorder="1" applyAlignment="1">
      <alignment vertical="center" wrapText="1"/>
    </xf>
    <xf numFmtId="0" fontId="5" fillId="25" borderId="227" xfId="0" applyFont="1" applyFill="1" applyBorder="1" applyAlignment="1">
      <alignment vertical="center" wrapText="1"/>
    </xf>
    <xf numFmtId="0" fontId="5" fillId="25" borderId="20" xfId="0" applyFont="1" applyFill="1" applyBorder="1" applyAlignment="1">
      <alignment vertical="center" wrapText="1"/>
    </xf>
    <xf numFmtId="0" fontId="5" fillId="25" borderId="14" xfId="0" applyFont="1" applyFill="1" applyBorder="1" applyAlignment="1">
      <alignment vertical="center" wrapText="1"/>
    </xf>
    <xf numFmtId="0" fontId="5" fillId="25" borderId="21" xfId="0" applyFont="1" applyFill="1" applyBorder="1" applyAlignment="1">
      <alignment vertical="center" wrapText="1"/>
    </xf>
    <xf numFmtId="0" fontId="36" fillId="0" borderId="225" xfId="0" applyFont="1" applyBorder="1" applyAlignment="1" applyProtection="1">
      <alignment horizontal="center" vertical="center" shrinkToFit="1"/>
      <protection locked="0"/>
    </xf>
    <xf numFmtId="0" fontId="36" fillId="0" borderId="226" xfId="0" applyFont="1" applyBorder="1" applyAlignment="1" applyProtection="1">
      <alignment horizontal="center" vertical="center" shrinkToFit="1"/>
      <protection locked="0"/>
    </xf>
    <xf numFmtId="0" fontId="36" fillId="0" borderId="231" xfId="0" applyFont="1" applyBorder="1" applyAlignment="1" applyProtection="1">
      <alignment horizontal="center" vertical="center" shrinkToFit="1"/>
      <protection locked="0"/>
    </xf>
    <xf numFmtId="0" fontId="36" fillId="0" borderId="20" xfId="0" applyFont="1" applyBorder="1" applyAlignment="1" applyProtection="1">
      <alignment horizontal="center" vertical="center" shrinkToFit="1"/>
      <protection locked="0"/>
    </xf>
    <xf numFmtId="0" fontId="36" fillId="0" borderId="14" xfId="0" applyFont="1" applyBorder="1" applyAlignment="1" applyProtection="1">
      <alignment horizontal="center" vertical="center" shrinkToFit="1"/>
      <protection locked="0"/>
    </xf>
    <xf numFmtId="0" fontId="36" fillId="0" borderId="187" xfId="0" applyFont="1" applyBorder="1" applyAlignment="1" applyProtection="1">
      <alignment horizontal="center" vertical="center" shrinkToFit="1"/>
      <protection locked="0"/>
    </xf>
    <xf numFmtId="0" fontId="36" fillId="0" borderId="230" xfId="0" applyFont="1" applyBorder="1" applyAlignment="1" applyProtection="1">
      <alignment horizontal="center" vertical="center" shrinkToFit="1"/>
      <protection locked="0"/>
    </xf>
    <xf numFmtId="0" fontId="36" fillId="0" borderId="78" xfId="0" applyFont="1" applyBorder="1" applyAlignment="1" applyProtection="1">
      <alignment horizontal="center" vertical="center" shrinkToFit="1"/>
      <protection locked="0"/>
    </xf>
    <xf numFmtId="49" fontId="5" fillId="25" borderId="225" xfId="0" quotePrefix="1" applyNumberFormat="1" applyFont="1" applyFill="1" applyBorder="1" applyAlignment="1">
      <alignment horizontal="center" vertical="center" wrapText="1"/>
    </xf>
    <xf numFmtId="49" fontId="5" fillId="25" borderId="227" xfId="0" applyNumberFormat="1" applyFont="1" applyFill="1" applyBorder="1" applyAlignment="1">
      <alignment horizontal="center" vertical="center" wrapText="1"/>
    </xf>
    <xf numFmtId="49" fontId="5" fillId="25" borderId="15" xfId="0" applyNumberFormat="1" applyFont="1" applyFill="1" applyBorder="1" applyAlignment="1">
      <alignment horizontal="center" vertical="center" wrapText="1"/>
    </xf>
    <xf numFmtId="49" fontId="5" fillId="25" borderId="16" xfId="0" applyNumberFormat="1" applyFont="1" applyFill="1" applyBorder="1" applyAlignment="1">
      <alignment horizontal="center" vertical="center" wrapText="1"/>
    </xf>
    <xf numFmtId="0" fontId="5" fillId="25" borderId="225" xfId="0" applyFont="1" applyFill="1" applyBorder="1" applyAlignment="1">
      <alignment vertical="top" textRotation="255" wrapText="1"/>
    </xf>
    <xf numFmtId="0" fontId="92" fillId="0" borderId="226" xfId="0" applyFont="1" applyBorder="1" applyAlignment="1">
      <alignment vertical="top" textRotation="255" wrapText="1"/>
    </xf>
    <xf numFmtId="0" fontId="92" fillId="0" borderId="227" xfId="0" applyFont="1" applyBorder="1" applyAlignment="1">
      <alignment vertical="top" wrapText="1"/>
    </xf>
    <xf numFmtId="0" fontId="92" fillId="0" borderId="15" xfId="0" applyFont="1" applyBorder="1" applyAlignment="1">
      <alignment vertical="top" textRotation="255" wrapText="1"/>
    </xf>
    <xf numFmtId="0" fontId="92" fillId="0" borderId="0" xfId="0" applyFont="1" applyAlignment="1">
      <alignment vertical="top" textRotation="255" wrapText="1"/>
    </xf>
    <xf numFmtId="0" fontId="92" fillId="0" borderId="16" xfId="0" applyFont="1" applyBorder="1" applyAlignment="1">
      <alignment vertical="top" wrapText="1"/>
    </xf>
    <xf numFmtId="0" fontId="5" fillId="25" borderId="225" xfId="0" applyFont="1" applyFill="1" applyBorder="1" applyAlignment="1">
      <alignment horizontal="left" vertical="center" wrapText="1"/>
    </xf>
    <xf numFmtId="0" fontId="5" fillId="25" borderId="226" xfId="0" applyFont="1" applyFill="1" applyBorder="1" applyAlignment="1">
      <alignment horizontal="left" vertical="center" wrapText="1"/>
    </xf>
    <xf numFmtId="0" fontId="5" fillId="25" borderId="227" xfId="0" applyFont="1" applyFill="1" applyBorder="1" applyAlignment="1">
      <alignment horizontal="left" vertical="center" wrapText="1"/>
    </xf>
    <xf numFmtId="0" fontId="92" fillId="0" borderId="227" xfId="0" applyFont="1" applyBorder="1" applyAlignment="1">
      <alignment vertical="top" textRotation="255" wrapText="1"/>
    </xf>
    <xf numFmtId="0" fontId="92" fillId="0" borderId="16" xfId="0" applyFont="1" applyBorder="1" applyAlignment="1">
      <alignment vertical="top" textRotation="255" wrapText="1"/>
    </xf>
    <xf numFmtId="0" fontId="92" fillId="0" borderId="20" xfId="0" applyFont="1" applyBorder="1" applyAlignment="1">
      <alignment vertical="top" textRotation="255" wrapText="1"/>
    </xf>
    <xf numFmtId="0" fontId="92" fillId="0" borderId="14" xfId="0" applyFont="1" applyBorder="1" applyAlignment="1">
      <alignment vertical="top" textRotation="255" wrapText="1"/>
    </xf>
    <xf numFmtId="0" fontId="92" fillId="0" borderId="21" xfId="0" applyFont="1" applyBorder="1" applyAlignment="1">
      <alignment vertical="top" textRotation="255" wrapText="1"/>
    </xf>
    <xf numFmtId="0" fontId="28" fillId="27" borderId="240" xfId="0" applyFont="1" applyFill="1" applyBorder="1" applyAlignment="1" applyProtection="1">
      <alignment horizontal="center" vertical="center" wrapText="1"/>
      <protection locked="0"/>
    </xf>
    <xf numFmtId="0" fontId="5" fillId="26" borderId="15" xfId="0" applyFont="1" applyFill="1" applyBorder="1" applyAlignment="1">
      <alignment horizontal="center" vertical="top" wrapText="1"/>
    </xf>
    <xf numFmtId="0" fontId="5" fillId="26" borderId="0" xfId="0" applyFont="1" applyFill="1" applyAlignment="1">
      <alignment horizontal="center" vertical="top" wrapText="1"/>
    </xf>
    <xf numFmtId="0" fontId="5" fillId="26" borderId="16" xfId="0" applyFont="1" applyFill="1" applyBorder="1" applyAlignment="1">
      <alignment horizontal="center" vertical="top" wrapText="1"/>
    </xf>
    <xf numFmtId="0" fontId="28" fillId="27" borderId="240" xfId="0" applyFont="1" applyFill="1" applyBorder="1" applyAlignment="1" applyProtection="1">
      <alignment horizontal="center" vertical="center"/>
      <protection locked="0"/>
    </xf>
    <xf numFmtId="0" fontId="5" fillId="0" borderId="268" xfId="0" applyFont="1" applyBorder="1" applyAlignment="1" applyProtection="1">
      <alignment horizontal="left" vertical="top" wrapText="1"/>
      <protection locked="0"/>
    </xf>
    <xf numFmtId="0" fontId="5" fillId="0" borderId="269" xfId="0" applyFont="1" applyBorder="1" applyAlignment="1" applyProtection="1">
      <alignment horizontal="left" vertical="top" wrapText="1"/>
      <protection locked="0"/>
    </xf>
    <xf numFmtId="0" fontId="5" fillId="0" borderId="270"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20" xfId="0" applyFont="1" applyBorder="1" applyAlignment="1" applyProtection="1">
      <alignment horizontal="left" vertical="top" wrapText="1"/>
      <protection locked="0"/>
    </xf>
    <xf numFmtId="0" fontId="5" fillId="0" borderId="21" xfId="0" applyFont="1" applyBorder="1" applyAlignment="1" applyProtection="1">
      <alignment horizontal="left" vertical="top" wrapText="1"/>
      <protection locked="0"/>
    </xf>
    <xf numFmtId="0" fontId="28" fillId="25" borderId="223" xfId="0" applyFont="1" applyFill="1" applyBorder="1" applyAlignment="1">
      <alignment horizontal="center" vertical="center" shrinkToFit="1"/>
    </xf>
    <xf numFmtId="0" fontId="28" fillId="25" borderId="224" xfId="0" applyFont="1" applyFill="1" applyBorder="1" applyAlignment="1">
      <alignment horizontal="center" vertical="center" shrinkToFit="1"/>
    </xf>
    <xf numFmtId="0" fontId="28" fillId="25" borderId="229" xfId="0" applyFont="1" applyFill="1" applyBorder="1" applyAlignment="1">
      <alignment horizontal="center" vertical="center" shrinkToFit="1"/>
    </xf>
    <xf numFmtId="177" fontId="28" fillId="0" borderId="228" xfId="0" applyNumberFormat="1" applyFont="1" applyBorder="1" applyAlignment="1" applyProtection="1">
      <alignment horizontal="right" vertical="center" shrinkToFit="1"/>
      <protection locked="0"/>
    </xf>
    <xf numFmtId="0" fontId="28" fillId="25" borderId="223" xfId="0" applyFont="1" applyFill="1" applyBorder="1" applyAlignment="1">
      <alignment horizontal="center" vertical="center"/>
    </xf>
    <xf numFmtId="0" fontId="28" fillId="25" borderId="224" xfId="0" applyFont="1" applyFill="1" applyBorder="1" applyAlignment="1">
      <alignment horizontal="center" vertical="center"/>
    </xf>
    <xf numFmtId="0" fontId="28" fillId="25" borderId="229" xfId="0" applyFont="1" applyFill="1" applyBorder="1" applyAlignment="1">
      <alignment horizontal="center" vertical="center"/>
    </xf>
    <xf numFmtId="0" fontId="5" fillId="25" borderId="223" xfId="0" applyFont="1" applyFill="1" applyBorder="1" applyAlignment="1">
      <alignment horizontal="left" vertical="center" shrinkToFit="1"/>
    </xf>
    <xf numFmtId="0" fontId="5" fillId="25" borderId="224" xfId="0" applyFont="1" applyFill="1" applyBorder="1" applyAlignment="1">
      <alignment horizontal="left" vertical="center" shrinkToFit="1"/>
    </xf>
    <xf numFmtId="0" fontId="28" fillId="25" borderId="130" xfId="0" applyFont="1" applyFill="1" applyBorder="1" applyAlignment="1">
      <alignment horizontal="center" vertical="center" shrinkToFit="1"/>
    </xf>
    <xf numFmtId="0" fontId="28" fillId="0" borderId="14" xfId="0" applyFont="1" applyBorder="1" applyAlignment="1">
      <alignment vertical="center" shrinkToFit="1"/>
    </xf>
    <xf numFmtId="0" fontId="28" fillId="25" borderId="241" xfId="0" applyFont="1" applyFill="1" applyBorder="1" applyAlignment="1">
      <alignment horizontal="center" vertical="center" shrinkToFit="1"/>
    </xf>
    <xf numFmtId="0" fontId="28" fillId="25" borderId="242" xfId="0" applyFont="1" applyFill="1" applyBorder="1" applyAlignment="1">
      <alignment horizontal="center" vertical="center" shrinkToFit="1"/>
    </xf>
    <xf numFmtId="0" fontId="28" fillId="25" borderId="243" xfId="0" applyFont="1" applyFill="1" applyBorder="1" applyAlignment="1">
      <alignment horizontal="center" vertical="center" shrinkToFit="1"/>
    </xf>
    <xf numFmtId="0" fontId="28" fillId="25" borderId="240" xfId="0" applyFont="1" applyFill="1" applyBorder="1" applyAlignment="1">
      <alignment horizontal="center" vertical="center" shrinkToFit="1"/>
    </xf>
    <xf numFmtId="0" fontId="28" fillId="25" borderId="34" xfId="0" applyFont="1" applyFill="1" applyBorder="1" applyAlignment="1">
      <alignment horizontal="center" vertical="center" shrinkToFit="1"/>
    </xf>
    <xf numFmtId="0" fontId="28" fillId="25" borderId="36" xfId="0" applyFont="1" applyFill="1" applyBorder="1" applyAlignment="1">
      <alignment horizontal="center" vertical="center" shrinkToFit="1"/>
    </xf>
    <xf numFmtId="0" fontId="28" fillId="0" borderId="34" xfId="0" applyFont="1" applyBorder="1" applyAlignment="1" applyProtection="1">
      <alignment horizontal="center" vertical="center" shrinkToFit="1"/>
      <protection locked="0"/>
    </xf>
    <xf numFmtId="0" fontId="28" fillId="0" borderId="36" xfId="0" applyFont="1" applyBorder="1" applyAlignment="1" applyProtection="1">
      <alignment horizontal="center" vertical="center" shrinkToFit="1"/>
      <protection locked="0"/>
    </xf>
    <xf numFmtId="0" fontId="28" fillId="0" borderId="22" xfId="0" applyFont="1" applyBorder="1" applyAlignment="1">
      <alignment horizontal="center" vertical="center"/>
    </xf>
    <xf numFmtId="0" fontId="5" fillId="0" borderId="0" xfId="0" applyFont="1" applyAlignment="1">
      <alignment vertical="top" wrapText="1" shrinkToFit="1"/>
    </xf>
    <xf numFmtId="0" fontId="5" fillId="0" borderId="16" xfId="0" applyFont="1" applyBorder="1" applyAlignment="1">
      <alignment vertical="top" wrapText="1" shrinkToFit="1"/>
    </xf>
    <xf numFmtId="0" fontId="5" fillId="0" borderId="245" xfId="0" applyFont="1" applyBorder="1" applyAlignment="1" applyProtection="1">
      <alignment horizontal="left" vertical="top" wrapText="1"/>
      <protection locked="0"/>
    </xf>
    <xf numFmtId="0" fontId="5" fillId="0" borderId="244" xfId="0" applyFont="1" applyBorder="1" applyAlignment="1" applyProtection="1">
      <alignment horizontal="left" vertical="top" wrapText="1"/>
      <protection locked="0"/>
    </xf>
    <xf numFmtId="0" fontId="5" fillId="0" borderId="246" xfId="0" applyFont="1" applyBorder="1" applyAlignment="1" applyProtection="1">
      <alignment horizontal="left" vertical="top" wrapText="1"/>
      <protection locked="0"/>
    </xf>
    <xf numFmtId="0" fontId="28" fillId="27" borderId="241" xfId="0" applyFont="1" applyFill="1" applyBorder="1" applyAlignment="1" applyProtection="1">
      <alignment horizontal="center" vertical="center"/>
      <protection locked="0"/>
    </xf>
    <xf numFmtId="0" fontId="28" fillId="27" borderId="242" xfId="0" applyFont="1" applyFill="1" applyBorder="1" applyAlignment="1" applyProtection="1">
      <alignment horizontal="center" vertical="center"/>
      <protection locked="0"/>
    </xf>
    <xf numFmtId="0" fontId="28" fillId="27" borderId="243" xfId="0" applyFont="1" applyFill="1" applyBorder="1" applyAlignment="1" applyProtection="1">
      <alignment horizontal="center" vertical="center"/>
      <protection locked="0"/>
    </xf>
    <xf numFmtId="177" fontId="28" fillId="0" borderId="241" xfId="0" applyNumberFormat="1" applyFont="1" applyBorder="1" applyProtection="1">
      <alignment vertical="center"/>
      <protection locked="0"/>
    </xf>
    <xf numFmtId="177" fontId="0" fillId="0" borderId="242" xfId="0" applyNumberFormat="1" applyBorder="1" applyProtection="1">
      <alignment vertical="center"/>
      <protection locked="0"/>
    </xf>
    <xf numFmtId="177" fontId="0" fillId="0" borderId="243" xfId="0" applyNumberFormat="1" applyBorder="1" applyProtection="1">
      <alignment vertical="center"/>
      <protection locked="0"/>
    </xf>
    <xf numFmtId="0" fontId="28" fillId="25" borderId="120" xfId="0" applyFont="1" applyFill="1" applyBorder="1" applyAlignment="1">
      <alignment horizontal="center" vertical="center" wrapText="1"/>
    </xf>
    <xf numFmtId="0" fontId="28" fillId="25" borderId="121" xfId="0" applyFont="1" applyFill="1" applyBorder="1" applyAlignment="1">
      <alignment horizontal="center" vertical="center" wrapText="1"/>
    </xf>
    <xf numFmtId="0" fontId="28" fillId="25" borderId="15" xfId="0" applyFont="1" applyFill="1" applyBorder="1" applyAlignment="1">
      <alignment horizontal="center" vertical="center" wrapText="1"/>
    </xf>
    <xf numFmtId="0" fontId="28" fillId="25" borderId="0" xfId="0" applyFont="1" applyFill="1" applyAlignment="1">
      <alignment horizontal="center" vertical="center" wrapText="1"/>
    </xf>
    <xf numFmtId="0" fontId="28" fillId="25" borderId="20" xfId="0" applyFont="1" applyFill="1" applyBorder="1" applyAlignment="1">
      <alignment horizontal="center" vertical="center" wrapText="1"/>
    </xf>
    <xf numFmtId="0" fontId="28" fillId="25" borderId="14" xfId="0" applyFont="1" applyFill="1" applyBorder="1" applyAlignment="1">
      <alignment horizontal="center" vertical="center" wrapText="1"/>
    </xf>
    <xf numFmtId="0" fontId="28" fillId="0" borderId="120" xfId="0" applyFont="1" applyBorder="1" applyAlignment="1">
      <alignment horizontal="left" vertical="top" wrapText="1"/>
    </xf>
    <xf numFmtId="0" fontId="28" fillId="0" borderId="121" xfId="0" applyFont="1" applyBorder="1" applyAlignment="1">
      <alignment horizontal="left" vertical="top" wrapText="1"/>
    </xf>
    <xf numFmtId="0" fontId="28" fillId="0" borderId="122" xfId="0" applyFont="1" applyBorder="1" applyAlignment="1">
      <alignment horizontal="left" vertical="top" wrapText="1"/>
    </xf>
    <xf numFmtId="0" fontId="28" fillId="0" borderId="14" xfId="0" applyFont="1" applyBorder="1" applyAlignment="1" applyProtection="1">
      <alignment horizontal="center" vertical="top" wrapText="1"/>
      <protection locked="0"/>
    </xf>
    <xf numFmtId="0" fontId="28" fillId="27" borderId="124" xfId="0" applyFont="1" applyFill="1" applyBorder="1" applyAlignment="1" applyProtection="1">
      <alignment horizontal="center" vertical="center" shrinkToFit="1"/>
      <protection locked="0"/>
    </xf>
    <xf numFmtId="0" fontId="28" fillId="27" borderId="125" xfId="0" applyFont="1" applyFill="1" applyBorder="1" applyAlignment="1" applyProtection="1">
      <alignment horizontal="center" vertical="center" shrinkToFit="1"/>
      <protection locked="0"/>
    </xf>
    <xf numFmtId="0" fontId="28" fillId="27" borderId="126" xfId="0" applyFont="1" applyFill="1" applyBorder="1" applyAlignment="1" applyProtection="1">
      <alignment horizontal="center" vertical="center" shrinkToFit="1"/>
      <protection locked="0"/>
    </xf>
    <xf numFmtId="0" fontId="28" fillId="0" borderId="25" xfId="0" applyFont="1" applyBorder="1" applyAlignment="1">
      <alignment horizontal="center" vertical="center" shrinkToFit="1"/>
    </xf>
    <xf numFmtId="0" fontId="28" fillId="0" borderId="26" xfId="0" applyFont="1" applyBorder="1" applyAlignment="1">
      <alignment horizontal="center" vertical="center" shrinkToFit="1"/>
    </xf>
    <xf numFmtId="0" fontId="28" fillId="0" borderId="27" xfId="0" applyFont="1" applyBorder="1" applyAlignment="1">
      <alignment horizontal="center" vertical="center" shrinkToFit="1"/>
    </xf>
    <xf numFmtId="0" fontId="28" fillId="25" borderId="124" xfId="0" applyFont="1" applyFill="1" applyBorder="1" applyAlignment="1">
      <alignment horizontal="center" vertical="center" shrinkToFit="1"/>
    </xf>
    <xf numFmtId="0" fontId="28" fillId="25" borderId="125" xfId="0" applyFont="1" applyFill="1" applyBorder="1" applyAlignment="1">
      <alignment horizontal="center" vertical="center" shrinkToFit="1"/>
    </xf>
    <xf numFmtId="0" fontId="28" fillId="25" borderId="126" xfId="0" applyFont="1" applyFill="1" applyBorder="1" applyAlignment="1">
      <alignment horizontal="center" vertical="center" shrinkToFit="1"/>
    </xf>
    <xf numFmtId="0" fontId="28" fillId="0" borderId="124" xfId="0" applyFont="1" applyBorder="1" applyAlignment="1" applyProtection="1">
      <alignment vertical="center" shrinkToFit="1"/>
      <protection locked="0"/>
    </xf>
    <xf numFmtId="0" fontId="28" fillId="0" borderId="125" xfId="0" applyFont="1" applyBorder="1" applyAlignment="1" applyProtection="1">
      <alignment vertical="center" shrinkToFit="1"/>
      <protection locked="0"/>
    </xf>
    <xf numFmtId="0" fontId="28" fillId="0" borderId="126" xfId="0" applyFont="1" applyBorder="1" applyAlignment="1" applyProtection="1">
      <alignment vertical="center" shrinkToFit="1"/>
      <protection locked="0"/>
    </xf>
    <xf numFmtId="0" fontId="38" fillId="25" borderId="120" xfId="0" applyFont="1" applyFill="1" applyBorder="1" applyAlignment="1">
      <alignment vertical="center" wrapText="1" shrinkToFit="1"/>
    </xf>
    <xf numFmtId="0" fontId="38" fillId="25" borderId="122" xfId="0" applyFont="1" applyFill="1" applyBorder="1" applyAlignment="1">
      <alignment vertical="center" wrapText="1" shrinkToFit="1"/>
    </xf>
    <xf numFmtId="0" fontId="38" fillId="25" borderId="15" xfId="0" applyFont="1" applyFill="1" applyBorder="1" applyAlignment="1">
      <alignment vertical="center" wrapText="1" shrinkToFit="1"/>
    </xf>
    <xf numFmtId="0" fontId="38" fillId="25" borderId="16" xfId="0" applyFont="1" applyFill="1" applyBorder="1" applyAlignment="1">
      <alignment vertical="center" wrapText="1" shrinkToFit="1"/>
    </xf>
    <xf numFmtId="0" fontId="38" fillId="25" borderId="20" xfId="0" applyFont="1" applyFill="1" applyBorder="1" applyAlignment="1">
      <alignment vertical="center" wrapText="1" shrinkToFit="1"/>
    </xf>
    <xf numFmtId="0" fontId="38" fillId="25" borderId="21" xfId="0" applyFont="1" applyFill="1" applyBorder="1" applyAlignment="1">
      <alignment vertical="center" wrapText="1" shrinkToFit="1"/>
    </xf>
    <xf numFmtId="0" fontId="28" fillId="25" borderId="35" xfId="0" applyFont="1" applyFill="1" applyBorder="1" applyAlignment="1">
      <alignment horizontal="center" vertical="center" shrinkToFit="1"/>
    </xf>
    <xf numFmtId="0" fontId="28" fillId="27" borderId="34" xfId="0" applyFont="1" applyFill="1" applyBorder="1" applyAlignment="1" applyProtection="1">
      <alignment horizontal="center" vertical="center" shrinkToFit="1"/>
      <protection locked="0"/>
    </xf>
    <xf numFmtId="0" fontId="28" fillId="27" borderId="35" xfId="0" applyFont="1" applyFill="1" applyBorder="1" applyAlignment="1" applyProtection="1">
      <alignment horizontal="center" vertical="center" shrinkToFit="1"/>
      <protection locked="0"/>
    </xf>
    <xf numFmtId="0" fontId="28" fillId="27" borderId="36" xfId="0" applyFont="1" applyFill="1" applyBorder="1" applyAlignment="1" applyProtection="1">
      <alignment horizontal="center" vertical="center" shrinkToFit="1"/>
      <protection locked="0"/>
    </xf>
    <xf numFmtId="0" fontId="28" fillId="0" borderId="114" xfId="0" applyFont="1" applyBorder="1" applyAlignment="1">
      <alignment horizontal="center" vertical="center" shrinkToFit="1"/>
    </xf>
    <xf numFmtId="0" fontId="28" fillId="0" borderId="115" xfId="0" applyFont="1" applyBorder="1" applyAlignment="1">
      <alignment horizontal="center" vertical="center" shrinkToFit="1"/>
    </xf>
    <xf numFmtId="0" fontId="28" fillId="0" borderId="116" xfId="0" applyFont="1" applyBorder="1" applyAlignment="1">
      <alignment horizontal="center" vertical="center" shrinkToFit="1"/>
    </xf>
    <xf numFmtId="0" fontId="5" fillId="0" borderId="0" xfId="0" applyFont="1" applyAlignment="1">
      <alignment vertical="top" wrapText="1"/>
    </xf>
    <xf numFmtId="0" fontId="28" fillId="29" borderId="79" xfId="0" applyFont="1" applyFill="1" applyBorder="1" applyAlignment="1">
      <alignment horizontal="center" vertical="center" shrinkToFit="1"/>
    </xf>
    <xf numFmtId="0" fontId="28" fillId="29" borderId="80" xfId="0" applyFont="1" applyFill="1" applyBorder="1" applyAlignment="1">
      <alignment horizontal="center" vertical="center" shrinkToFit="1"/>
    </xf>
    <xf numFmtId="0" fontId="28" fillId="29" borderId="81" xfId="0" applyFont="1" applyFill="1" applyBorder="1" applyAlignment="1">
      <alignment horizontal="center" vertical="center" shrinkToFit="1"/>
    </xf>
    <xf numFmtId="0" fontId="28" fillId="27" borderId="245" xfId="0" applyFont="1" applyFill="1" applyBorder="1" applyAlignment="1" applyProtection="1">
      <alignment horizontal="center" vertical="center" wrapText="1"/>
      <protection locked="0"/>
    </xf>
    <xf numFmtId="0" fontId="28" fillId="27" borderId="244" xfId="0" applyFont="1" applyFill="1" applyBorder="1" applyAlignment="1" applyProtection="1">
      <alignment horizontal="center" vertical="center" wrapText="1"/>
      <protection locked="0"/>
    </xf>
    <xf numFmtId="0" fontId="28" fillId="27" borderId="246" xfId="0" applyFont="1" applyFill="1" applyBorder="1" applyAlignment="1" applyProtection="1">
      <alignment horizontal="center" vertical="center" wrapText="1"/>
      <protection locked="0"/>
    </xf>
    <xf numFmtId="0" fontId="32" fillId="0" borderId="0" xfId="0" applyFont="1" applyAlignment="1">
      <alignment vertical="top" wrapText="1"/>
    </xf>
    <xf numFmtId="0" fontId="28" fillId="0" borderId="18" xfId="0" applyFont="1" applyBorder="1" applyAlignment="1">
      <alignment horizontal="left" vertical="top" wrapText="1"/>
    </xf>
    <xf numFmtId="0" fontId="28" fillId="0" borderId="18" xfId="0" applyFont="1" applyBorder="1" applyAlignment="1">
      <alignment horizontal="left" vertical="top"/>
    </xf>
    <xf numFmtId="0" fontId="28" fillId="0" borderId="123" xfId="0" applyFont="1" applyBorder="1" applyAlignment="1" applyProtection="1">
      <alignment vertical="top" wrapText="1"/>
      <protection locked="0"/>
    </xf>
    <xf numFmtId="0" fontId="28" fillId="25" borderId="172" xfId="0" applyFont="1" applyFill="1" applyBorder="1" applyAlignment="1">
      <alignment horizontal="center" vertical="center"/>
    </xf>
    <xf numFmtId="0" fontId="28" fillId="25" borderId="185" xfId="0" applyFont="1" applyFill="1" applyBorder="1" applyAlignment="1">
      <alignment horizontal="center" vertical="center"/>
    </xf>
    <xf numFmtId="0" fontId="28" fillId="25" borderId="184" xfId="0" applyFont="1" applyFill="1" applyBorder="1" applyAlignment="1">
      <alignment horizontal="center" vertical="center"/>
    </xf>
    <xf numFmtId="0" fontId="28" fillId="25" borderId="164" xfId="0" applyFont="1" applyFill="1" applyBorder="1" applyAlignment="1">
      <alignment horizontal="center" vertical="center"/>
    </xf>
    <xf numFmtId="179" fontId="28" fillId="0" borderId="137" xfId="0" applyNumberFormat="1" applyFont="1" applyBorder="1" applyProtection="1">
      <alignment vertical="center"/>
      <protection locked="0"/>
    </xf>
    <xf numFmtId="179" fontId="28" fillId="0" borderId="138" xfId="0" applyNumberFormat="1" applyFont="1" applyBorder="1" applyProtection="1">
      <alignment vertical="center"/>
      <protection locked="0"/>
    </xf>
    <xf numFmtId="179" fontId="28" fillId="0" borderId="139" xfId="0" applyNumberFormat="1" applyFont="1" applyBorder="1" applyProtection="1">
      <alignment vertical="center"/>
      <protection locked="0"/>
    </xf>
    <xf numFmtId="179" fontId="28" fillId="0" borderId="133" xfId="0" applyNumberFormat="1" applyFont="1" applyBorder="1" applyProtection="1">
      <alignment vertical="center"/>
      <protection locked="0"/>
    </xf>
    <xf numFmtId="179" fontId="28" fillId="0" borderId="134" xfId="0" applyNumberFormat="1" applyFont="1" applyBorder="1" applyProtection="1">
      <alignment vertical="center"/>
      <protection locked="0"/>
    </xf>
    <xf numFmtId="179" fontId="28" fillId="0" borderId="135" xfId="0" applyNumberFormat="1" applyFont="1" applyBorder="1" applyProtection="1">
      <alignment vertical="center"/>
      <protection locked="0"/>
    </xf>
    <xf numFmtId="179" fontId="28" fillId="0" borderId="20" xfId="0" applyNumberFormat="1" applyFont="1" applyBorder="1" applyProtection="1">
      <alignment vertical="center"/>
      <protection locked="0"/>
    </xf>
    <xf numFmtId="179" fontId="28" fillId="0" borderId="14" xfId="0" applyNumberFormat="1" applyFont="1" applyBorder="1" applyProtection="1">
      <alignment vertical="center"/>
      <protection locked="0"/>
    </xf>
    <xf numFmtId="179" fontId="28" fillId="0" borderId="21" xfId="0" applyNumberFormat="1" applyFont="1" applyBorder="1" applyProtection="1">
      <alignment vertical="center"/>
      <protection locked="0"/>
    </xf>
    <xf numFmtId="0" fontId="28" fillId="26" borderId="136" xfId="0" applyFont="1" applyFill="1" applyBorder="1" applyAlignment="1">
      <alignment horizontal="center" vertical="center"/>
    </xf>
    <xf numFmtId="0" fontId="28" fillId="26" borderId="19" xfId="0" applyFont="1" applyFill="1" applyBorder="1" applyAlignment="1">
      <alignment horizontal="center" vertical="center"/>
    </xf>
    <xf numFmtId="0" fontId="5" fillId="0" borderId="16" xfId="0" applyFont="1" applyBorder="1" applyAlignment="1">
      <alignment horizontal="left" wrapText="1"/>
    </xf>
    <xf numFmtId="0" fontId="28" fillId="0" borderId="0" xfId="0" applyFont="1" applyAlignment="1">
      <alignment horizontal="left" vertical="center" wrapText="1" shrinkToFit="1"/>
    </xf>
    <xf numFmtId="0" fontId="28" fillId="0" borderId="16" xfId="0" applyFont="1" applyBorder="1" applyAlignment="1">
      <alignment horizontal="left" vertical="center" wrapText="1" shrinkToFit="1"/>
    </xf>
    <xf numFmtId="179" fontId="28" fillId="0" borderId="143" xfId="0" applyNumberFormat="1" applyFont="1" applyBorder="1" applyProtection="1">
      <alignment vertical="center"/>
      <protection locked="0"/>
    </xf>
    <xf numFmtId="179" fontId="28" fillId="0" borderId="144" xfId="0" applyNumberFormat="1" applyFont="1" applyBorder="1" applyProtection="1">
      <alignment vertical="center"/>
      <protection locked="0"/>
    </xf>
    <xf numFmtId="179" fontId="28" fillId="0" borderId="145" xfId="0" applyNumberFormat="1" applyFont="1" applyBorder="1" applyProtection="1">
      <alignment vertical="center"/>
      <protection locked="0"/>
    </xf>
    <xf numFmtId="0" fontId="28" fillId="0" borderId="16" xfId="0" applyFont="1" applyBorder="1" applyAlignment="1">
      <alignment horizontal="left" vertical="center" shrinkToFit="1"/>
    </xf>
    <xf numFmtId="0" fontId="28" fillId="25" borderId="241" xfId="0" applyFont="1" applyFill="1" applyBorder="1" applyAlignment="1">
      <alignment horizontal="center" vertical="center"/>
    </xf>
    <xf numFmtId="0" fontId="28" fillId="25" borderId="242" xfId="0" applyFont="1" applyFill="1" applyBorder="1" applyAlignment="1">
      <alignment horizontal="center" vertical="center"/>
    </xf>
    <xf numFmtId="0" fontId="28" fillId="25" borderId="243" xfId="0" applyFont="1" applyFill="1" applyBorder="1" applyAlignment="1">
      <alignment horizontal="center" vertical="center"/>
    </xf>
    <xf numFmtId="0" fontId="28" fillId="0" borderId="240" xfId="0" applyFont="1" applyBorder="1" applyAlignment="1" applyProtection="1">
      <alignment vertical="center" shrinkToFit="1"/>
      <protection locked="0"/>
    </xf>
    <xf numFmtId="0" fontId="28" fillId="25" borderId="22" xfId="0" applyFont="1" applyFill="1" applyBorder="1" applyAlignment="1">
      <alignment horizontal="center" vertical="center"/>
    </xf>
    <xf numFmtId="0" fontId="5" fillId="30" borderId="16" xfId="0" applyFont="1" applyFill="1" applyBorder="1" applyAlignment="1">
      <alignment horizontal="left" vertical="top" wrapText="1"/>
    </xf>
    <xf numFmtId="0" fontId="0" fillId="0" borderId="16" xfId="0" applyBorder="1" applyAlignment="1">
      <alignment vertical="top" wrapText="1"/>
    </xf>
    <xf numFmtId="0" fontId="0" fillId="0" borderId="18" xfId="0" applyBorder="1" applyAlignment="1">
      <alignment vertical="top" wrapText="1"/>
    </xf>
    <xf numFmtId="0" fontId="28" fillId="27" borderId="225" xfId="0" applyFont="1" applyFill="1" applyBorder="1" applyAlignment="1" applyProtection="1">
      <alignment horizontal="center" vertical="center" wrapText="1"/>
      <protection locked="0"/>
    </xf>
    <xf numFmtId="0" fontId="28" fillId="27" borderId="226" xfId="0" applyFont="1" applyFill="1" applyBorder="1" applyAlignment="1" applyProtection="1">
      <alignment horizontal="center" vertical="center" wrapText="1"/>
      <protection locked="0"/>
    </xf>
    <xf numFmtId="0" fontId="28" fillId="27" borderId="227" xfId="0" applyFont="1" applyFill="1" applyBorder="1" applyAlignment="1" applyProtection="1">
      <alignment horizontal="center" vertical="center" wrapText="1"/>
      <protection locked="0"/>
    </xf>
    <xf numFmtId="0" fontId="28" fillId="25" borderId="240" xfId="0" applyFont="1" applyFill="1" applyBorder="1" applyAlignment="1">
      <alignment horizontal="left" vertical="center" shrinkToFit="1"/>
    </xf>
    <xf numFmtId="58" fontId="28" fillId="0" borderId="241" xfId="0" applyNumberFormat="1" applyFont="1" applyBorder="1" applyAlignment="1" applyProtection="1">
      <alignment horizontal="center" vertical="center" shrinkToFit="1"/>
      <protection locked="0"/>
    </xf>
    <xf numFmtId="58" fontId="28" fillId="0" borderId="242" xfId="0" applyNumberFormat="1" applyFont="1" applyBorder="1" applyAlignment="1" applyProtection="1">
      <alignment horizontal="center" vertical="center" shrinkToFit="1"/>
      <protection locked="0"/>
    </xf>
    <xf numFmtId="58" fontId="28" fillId="0" borderId="243" xfId="0" applyNumberFormat="1" applyFont="1" applyBorder="1" applyAlignment="1" applyProtection="1">
      <alignment horizontal="center" vertical="center" shrinkToFit="1"/>
      <protection locked="0"/>
    </xf>
    <xf numFmtId="0" fontId="5" fillId="0" borderId="240" xfId="0" applyFont="1" applyBorder="1" applyAlignment="1" applyProtection="1">
      <alignment horizontal="left" vertical="top" wrapText="1" shrinkToFit="1"/>
      <protection locked="0"/>
    </xf>
    <xf numFmtId="0" fontId="28" fillId="24" borderId="123" xfId="0" applyFont="1" applyFill="1" applyBorder="1" applyAlignment="1">
      <alignment horizontal="center" vertical="center" wrapText="1"/>
    </xf>
    <xf numFmtId="0" fontId="28" fillId="25" borderId="124" xfId="0" applyFont="1" applyFill="1" applyBorder="1" applyAlignment="1">
      <alignment horizontal="center" vertical="center" wrapText="1"/>
    </xf>
    <xf numFmtId="0" fontId="28" fillId="25" borderId="125" xfId="0" applyFont="1" applyFill="1" applyBorder="1" applyAlignment="1">
      <alignment horizontal="center" vertical="center" wrapText="1"/>
    </xf>
    <xf numFmtId="0" fontId="28" fillId="25" borderId="126" xfId="0" applyFont="1" applyFill="1" applyBorder="1" applyAlignment="1">
      <alignment horizontal="center" vertical="center" wrapText="1"/>
    </xf>
    <xf numFmtId="179" fontId="28" fillId="0" borderId="124" xfId="0" applyNumberFormat="1" applyFont="1" applyBorder="1" applyProtection="1">
      <alignment vertical="center"/>
      <protection locked="0"/>
    </xf>
    <xf numFmtId="179" fontId="28" fillId="0" borderId="125" xfId="0" applyNumberFormat="1" applyFont="1" applyBorder="1" applyProtection="1">
      <alignment vertical="center"/>
      <protection locked="0"/>
    </xf>
    <xf numFmtId="0" fontId="5" fillId="25" borderId="120" xfId="0" applyFont="1" applyFill="1" applyBorder="1" applyAlignment="1">
      <alignment horizontal="center" vertical="top" wrapText="1"/>
    </xf>
    <xf numFmtId="0" fontId="5" fillId="25" borderId="121" xfId="0" applyFont="1" applyFill="1" applyBorder="1" applyAlignment="1">
      <alignment horizontal="center" vertical="top"/>
    </xf>
    <xf numFmtId="0" fontId="5" fillId="25" borderId="20" xfId="0" applyFont="1" applyFill="1" applyBorder="1" applyAlignment="1">
      <alignment horizontal="center" vertical="top"/>
    </xf>
    <xf numFmtId="0" fontId="5" fillId="25" borderId="14" xfId="0" applyFont="1" applyFill="1" applyBorder="1" applyAlignment="1">
      <alignment horizontal="center" vertical="top"/>
    </xf>
    <xf numFmtId="179" fontId="28" fillId="0" borderId="120" xfId="0" applyNumberFormat="1" applyFont="1" applyBorder="1" applyProtection="1">
      <alignment vertical="center"/>
      <protection locked="0"/>
    </xf>
    <xf numFmtId="179" fontId="28" fillId="0" borderId="121" xfId="0" applyNumberFormat="1" applyFont="1" applyBorder="1" applyProtection="1">
      <alignment vertical="center"/>
      <protection locked="0"/>
    </xf>
    <xf numFmtId="0" fontId="28" fillId="25" borderId="123" xfId="0" applyFont="1" applyFill="1" applyBorder="1" applyAlignment="1">
      <alignment horizontal="left" vertical="top" wrapText="1"/>
    </xf>
    <xf numFmtId="0" fontId="28" fillId="27" borderId="123" xfId="0" applyFont="1" applyFill="1" applyBorder="1" applyAlignment="1" applyProtection="1">
      <alignment horizontal="center" vertical="center" shrinkToFit="1"/>
      <protection locked="0"/>
    </xf>
    <xf numFmtId="0" fontId="28" fillId="25" borderId="123" xfId="0" applyFont="1" applyFill="1" applyBorder="1" applyAlignment="1">
      <alignment horizontal="left" vertical="center" wrapText="1"/>
    </xf>
    <xf numFmtId="0" fontId="28" fillId="25" borderId="20" xfId="0" applyFont="1" applyFill="1" applyBorder="1" applyAlignment="1">
      <alignment horizontal="left" vertical="center" shrinkToFit="1"/>
    </xf>
    <xf numFmtId="0" fontId="28" fillId="25" borderId="14" xfId="0" applyFont="1" applyFill="1" applyBorder="1" applyAlignment="1">
      <alignment horizontal="left" vertical="center" shrinkToFit="1"/>
    </xf>
    <xf numFmtId="0" fontId="28" fillId="25" borderId="21" xfId="0" applyFont="1" applyFill="1" applyBorder="1" applyAlignment="1">
      <alignment horizontal="left" vertical="center" shrinkToFit="1"/>
    </xf>
    <xf numFmtId="0" fontId="28" fillId="27" borderId="228" xfId="0" applyFont="1" applyFill="1" applyBorder="1" applyAlignment="1" applyProtection="1">
      <alignment horizontal="center" vertical="center"/>
      <protection locked="0"/>
    </xf>
    <xf numFmtId="0" fontId="28" fillId="0" borderId="0" xfId="0" applyFont="1" applyAlignment="1">
      <alignment horizontal="left" vertical="top"/>
    </xf>
    <xf numFmtId="0" fontId="28" fillId="0" borderId="225" xfId="0" applyFont="1" applyBorder="1" applyAlignment="1" applyProtection="1">
      <alignment horizontal="left" vertical="top" wrapText="1"/>
      <protection locked="0"/>
    </xf>
    <xf numFmtId="0" fontId="28" fillId="0" borderId="226" xfId="0" applyFont="1" applyBorder="1" applyAlignment="1" applyProtection="1">
      <alignment horizontal="left" vertical="top" wrapText="1"/>
      <protection locked="0"/>
    </xf>
    <xf numFmtId="0" fontId="28" fillId="0" borderId="227" xfId="0" applyFont="1" applyBorder="1" applyAlignment="1" applyProtection="1">
      <alignment horizontal="left" vertical="top" wrapText="1"/>
      <protection locked="0"/>
    </xf>
    <xf numFmtId="0" fontId="28" fillId="25" borderId="123" xfId="0" applyFont="1" applyFill="1" applyBorder="1" applyAlignment="1">
      <alignment horizontal="left" vertical="top" shrinkToFit="1"/>
    </xf>
    <xf numFmtId="0" fontId="36" fillId="25" borderId="123" xfId="0" applyFont="1" applyFill="1" applyBorder="1" applyAlignment="1">
      <alignment horizontal="left" vertical="top" wrapText="1" shrinkToFit="1"/>
    </xf>
    <xf numFmtId="0" fontId="28" fillId="27" borderId="120" xfId="0" applyFont="1" applyFill="1" applyBorder="1" applyAlignment="1" applyProtection="1">
      <alignment horizontal="center" vertical="center" shrinkToFit="1"/>
      <protection locked="0"/>
    </xf>
    <xf numFmtId="0" fontId="28" fillId="27" borderId="121" xfId="0" applyFont="1" applyFill="1" applyBorder="1" applyAlignment="1" applyProtection="1">
      <alignment horizontal="center" vertical="center" shrinkToFit="1"/>
      <protection locked="0"/>
    </xf>
    <xf numFmtId="0" fontId="28" fillId="27" borderId="122" xfId="0" applyFont="1" applyFill="1" applyBorder="1" applyAlignment="1" applyProtection="1">
      <alignment horizontal="center" vertical="center" shrinkToFit="1"/>
      <protection locked="0"/>
    </xf>
    <xf numFmtId="0" fontId="28" fillId="27" borderId="20" xfId="0" applyFont="1" applyFill="1" applyBorder="1" applyAlignment="1" applyProtection="1">
      <alignment horizontal="center" vertical="center" shrinkToFit="1"/>
      <protection locked="0"/>
    </xf>
    <xf numFmtId="0" fontId="28" fillId="27" borderId="14" xfId="0" applyFont="1" applyFill="1" applyBorder="1" applyAlignment="1" applyProtection="1">
      <alignment horizontal="center" vertical="center" shrinkToFit="1"/>
      <protection locked="0"/>
    </xf>
    <xf numFmtId="0" fontId="28" fillId="27" borderId="21" xfId="0" applyFont="1" applyFill="1" applyBorder="1" applyAlignment="1" applyProtection="1">
      <alignment horizontal="center" vertical="center" shrinkToFit="1"/>
      <protection locked="0"/>
    </xf>
    <xf numFmtId="0" fontId="28" fillId="25" borderId="122" xfId="0" applyFont="1" applyFill="1" applyBorder="1" applyAlignment="1">
      <alignment horizontal="center" vertical="center" wrapText="1"/>
    </xf>
    <xf numFmtId="0" fontId="28" fillId="25" borderId="16" xfId="0" applyFont="1" applyFill="1" applyBorder="1" applyAlignment="1">
      <alignment horizontal="center" vertical="center" wrapText="1"/>
    </xf>
    <xf numFmtId="0" fontId="28" fillId="25" borderId="21" xfId="0" applyFont="1" applyFill="1" applyBorder="1" applyAlignment="1">
      <alignment horizontal="center" vertical="center" wrapText="1"/>
    </xf>
    <xf numFmtId="0" fontId="28" fillId="25" borderId="123" xfId="0" applyFont="1" applyFill="1" applyBorder="1" applyAlignment="1">
      <alignment horizontal="left" vertical="center"/>
    </xf>
    <xf numFmtId="0" fontId="28" fillId="25" borderId="124" xfId="0" applyFont="1" applyFill="1" applyBorder="1" applyAlignment="1">
      <alignment horizontal="left" vertical="center"/>
    </xf>
    <xf numFmtId="0" fontId="28" fillId="25" borderId="125" xfId="0" applyFont="1" applyFill="1" applyBorder="1" applyAlignment="1">
      <alignment horizontal="left" vertical="center"/>
    </xf>
    <xf numFmtId="0" fontId="28" fillId="25" borderId="126" xfId="0" applyFont="1" applyFill="1" applyBorder="1" applyAlignment="1">
      <alignment horizontal="left" vertical="center"/>
    </xf>
    <xf numFmtId="0" fontId="36" fillId="0" borderId="0" xfId="0" applyFont="1" applyAlignment="1">
      <alignment horizontal="center" vertical="top" wrapText="1"/>
    </xf>
    <xf numFmtId="0" fontId="5" fillId="25" borderId="146" xfId="0" applyFont="1" applyFill="1" applyBorder="1" applyAlignment="1">
      <alignment horizontal="left" vertical="center" wrapText="1" shrinkToFit="1"/>
    </xf>
    <xf numFmtId="0" fontId="5" fillId="25" borderId="142" xfId="0" applyFont="1" applyFill="1" applyBorder="1" applyAlignment="1">
      <alignment horizontal="left" vertical="center" wrapText="1" shrinkToFit="1"/>
    </xf>
    <xf numFmtId="0" fontId="5" fillId="25" borderId="20" xfId="0" applyFont="1" applyFill="1" applyBorder="1" applyAlignment="1">
      <alignment horizontal="left" vertical="center" wrapText="1" shrinkToFit="1"/>
    </xf>
    <xf numFmtId="0" fontId="5" fillId="25" borderId="14" xfId="0" applyFont="1" applyFill="1" applyBorder="1" applyAlignment="1">
      <alignment horizontal="left" vertical="center" wrapText="1" shrinkToFit="1"/>
    </xf>
    <xf numFmtId="0" fontId="5" fillId="27" borderId="146" xfId="0" applyFont="1" applyFill="1" applyBorder="1" applyAlignment="1" applyProtection="1">
      <alignment horizontal="center" vertical="center"/>
      <protection locked="0"/>
    </xf>
    <xf numFmtId="0" fontId="5" fillId="27" borderId="142" xfId="0" applyFont="1" applyFill="1" applyBorder="1" applyAlignment="1" applyProtection="1">
      <alignment horizontal="center" vertical="center"/>
      <protection locked="0"/>
    </xf>
    <xf numFmtId="0" fontId="5" fillId="27" borderId="147" xfId="0" applyFont="1" applyFill="1" applyBorder="1" applyAlignment="1" applyProtection="1">
      <alignment horizontal="center" vertical="center"/>
      <protection locked="0"/>
    </xf>
    <xf numFmtId="0" fontId="5" fillId="27" borderId="14" xfId="0" applyFont="1" applyFill="1" applyBorder="1" applyAlignment="1" applyProtection="1">
      <alignment horizontal="center" vertical="center"/>
      <protection locked="0"/>
    </xf>
    <xf numFmtId="0" fontId="5" fillId="25" borderId="225" xfId="0" applyFont="1" applyFill="1" applyBorder="1" applyAlignment="1">
      <alignment horizontal="left" vertical="center" wrapText="1" shrinkToFit="1"/>
    </xf>
    <xf numFmtId="0" fontId="5" fillId="25" borderId="226" xfId="0" applyFont="1" applyFill="1" applyBorder="1" applyAlignment="1">
      <alignment horizontal="left" vertical="center" wrapText="1" shrinkToFit="1"/>
    </xf>
    <xf numFmtId="0" fontId="5" fillId="25" borderId="227" xfId="0" applyFont="1" applyFill="1" applyBorder="1" applyAlignment="1">
      <alignment horizontal="left" vertical="center" wrapText="1" shrinkToFit="1"/>
    </xf>
    <xf numFmtId="0" fontId="5" fillId="25" borderId="21" xfId="0" applyFont="1" applyFill="1" applyBorder="1" applyAlignment="1">
      <alignment horizontal="left" vertical="center" wrapText="1" shrinkToFit="1"/>
    </xf>
    <xf numFmtId="0" fontId="5" fillId="27" borderId="225" xfId="0" applyFont="1" applyFill="1" applyBorder="1" applyAlignment="1" applyProtection="1">
      <alignment horizontal="center" vertical="center"/>
      <protection locked="0"/>
    </xf>
    <xf numFmtId="0" fontId="5" fillId="27" borderId="226" xfId="0" applyFont="1" applyFill="1" applyBorder="1" applyAlignment="1" applyProtection="1">
      <alignment horizontal="center" vertical="center"/>
      <protection locked="0"/>
    </xf>
    <xf numFmtId="0" fontId="5" fillId="27" borderId="227" xfId="0" applyFont="1" applyFill="1" applyBorder="1" applyAlignment="1" applyProtection="1">
      <alignment horizontal="center" vertical="center"/>
      <protection locked="0"/>
    </xf>
    <xf numFmtId="0" fontId="28" fillId="25" borderId="143" xfId="0" applyFont="1" applyFill="1" applyBorder="1" applyAlignment="1">
      <alignment horizontal="center" vertical="center" shrinkToFit="1"/>
    </xf>
    <xf numFmtId="0" fontId="28" fillId="25" borderId="144" xfId="0" applyFont="1" applyFill="1" applyBorder="1" applyAlignment="1">
      <alignment horizontal="center" vertical="center" shrinkToFit="1"/>
    </xf>
    <xf numFmtId="0" fontId="28" fillId="25" borderId="145" xfId="0" applyFont="1" applyFill="1" applyBorder="1" applyAlignment="1">
      <alignment horizontal="center" vertical="center" shrinkToFit="1"/>
    </xf>
    <xf numFmtId="0" fontId="28" fillId="25" borderId="141" xfId="0" applyFont="1" applyFill="1" applyBorder="1" applyAlignment="1">
      <alignment horizontal="center" vertical="center" shrinkToFit="1"/>
    </xf>
    <xf numFmtId="0" fontId="28" fillId="25" borderId="20" xfId="0" applyFont="1" applyFill="1" applyBorder="1" applyAlignment="1">
      <alignment horizontal="center" vertical="center" shrinkToFit="1"/>
    </xf>
    <xf numFmtId="0" fontId="28" fillId="25" borderId="14" xfId="0" applyFont="1" applyFill="1" applyBorder="1" applyAlignment="1">
      <alignment horizontal="center" vertical="center" shrinkToFit="1"/>
    </xf>
    <xf numFmtId="0" fontId="28" fillId="25" borderId="21" xfId="0" applyFont="1" applyFill="1" applyBorder="1" applyAlignment="1">
      <alignment horizontal="center" vertical="center" shrinkToFit="1"/>
    </xf>
    <xf numFmtId="0" fontId="28" fillId="0" borderId="141" xfId="0" applyFont="1" applyBorder="1" applyAlignment="1" applyProtection="1">
      <alignment horizontal="right" vertical="center" shrinkToFit="1"/>
      <protection locked="0"/>
    </xf>
    <xf numFmtId="176" fontId="28" fillId="0" borderId="143" xfId="0" applyNumberFormat="1" applyFont="1" applyBorder="1" applyAlignment="1" applyProtection="1">
      <alignment horizontal="center" vertical="center" shrinkToFit="1"/>
      <protection locked="0"/>
    </xf>
    <xf numFmtId="176" fontId="28" fillId="0" borderId="144" xfId="0" applyNumberFormat="1" applyFont="1" applyBorder="1" applyAlignment="1" applyProtection="1">
      <alignment horizontal="center" vertical="center" shrinkToFit="1"/>
      <protection locked="0"/>
    </xf>
    <xf numFmtId="176" fontId="28" fillId="0" borderId="144" xfId="0" applyNumberFormat="1" applyFont="1" applyBorder="1" applyAlignment="1">
      <alignment horizontal="center" vertical="center" shrinkToFit="1"/>
    </xf>
    <xf numFmtId="176" fontId="28" fillId="0" borderId="145" xfId="0" applyNumberFormat="1" applyFont="1" applyBorder="1" applyAlignment="1">
      <alignment horizontal="center" vertical="center" shrinkToFit="1"/>
    </xf>
    <xf numFmtId="0" fontId="28" fillId="25" borderId="146" xfId="0" applyFont="1" applyFill="1" applyBorder="1" applyAlignment="1">
      <alignment horizontal="center" vertical="center" shrinkToFit="1"/>
    </xf>
    <xf numFmtId="0" fontId="28" fillId="25" borderId="142" xfId="0" applyFont="1" applyFill="1" applyBorder="1" applyAlignment="1">
      <alignment horizontal="center" vertical="center" shrinkToFit="1"/>
    </xf>
    <xf numFmtId="0" fontId="28" fillId="25" borderId="147" xfId="0" applyFont="1" applyFill="1" applyBorder="1" applyAlignment="1">
      <alignment horizontal="center" vertical="center" shrinkToFit="1"/>
    </xf>
    <xf numFmtId="0" fontId="28" fillId="33" borderId="143" xfId="0" applyFont="1" applyFill="1" applyBorder="1" applyAlignment="1">
      <alignment horizontal="center" vertical="center" shrinkToFit="1"/>
    </xf>
    <xf numFmtId="0" fontId="28" fillId="33" borderId="144" xfId="0" applyFont="1" applyFill="1" applyBorder="1" applyAlignment="1">
      <alignment horizontal="center" vertical="center" shrinkToFit="1"/>
    </xf>
    <xf numFmtId="0" fontId="28" fillId="33" borderId="145" xfId="0" applyFont="1" applyFill="1" applyBorder="1" applyAlignment="1">
      <alignment horizontal="center" vertical="center" shrinkToFit="1"/>
    </xf>
    <xf numFmtId="0" fontId="28" fillId="0" borderId="144" xfId="0" applyFont="1" applyBorder="1" applyAlignment="1">
      <alignment horizontal="center" vertical="center" shrinkToFit="1"/>
    </xf>
    <xf numFmtId="0" fontId="28" fillId="0" borderId="145" xfId="0" applyFont="1" applyBorder="1" applyAlignment="1">
      <alignment horizontal="center" vertical="center" shrinkToFit="1"/>
    </xf>
    <xf numFmtId="176" fontId="28" fillId="33" borderId="143" xfId="0" applyNumberFormat="1" applyFont="1" applyFill="1" applyBorder="1" applyAlignment="1">
      <alignment horizontal="right" vertical="center" shrinkToFit="1"/>
    </xf>
    <xf numFmtId="176" fontId="28" fillId="33" borderId="144" xfId="0" applyNumberFormat="1" applyFont="1" applyFill="1" applyBorder="1" applyAlignment="1">
      <alignment horizontal="right" vertical="center" shrinkToFit="1"/>
    </xf>
    <xf numFmtId="176" fontId="28" fillId="33" borderId="145" xfId="0" applyNumberFormat="1" applyFont="1" applyFill="1" applyBorder="1" applyAlignment="1">
      <alignment horizontal="right" vertical="center" shrinkToFit="1"/>
    </xf>
    <xf numFmtId="0" fontId="5" fillId="0" borderId="225" xfId="0" applyFont="1" applyBorder="1" applyAlignment="1" applyProtection="1">
      <alignment horizontal="left" vertical="top" wrapText="1"/>
      <protection locked="0"/>
    </xf>
    <xf numFmtId="0" fontId="5" fillId="0" borderId="226" xfId="0" applyFont="1" applyBorder="1" applyAlignment="1" applyProtection="1">
      <alignment horizontal="left" vertical="top" wrapText="1"/>
      <protection locked="0"/>
    </xf>
    <xf numFmtId="0" fontId="5" fillId="0" borderId="227" xfId="0" applyFont="1" applyBorder="1" applyAlignment="1" applyProtection="1">
      <alignment horizontal="left" vertical="top" wrapText="1"/>
      <protection locked="0"/>
    </xf>
    <xf numFmtId="0" fontId="28" fillId="27" borderId="172" xfId="0" applyFont="1" applyFill="1" applyBorder="1" applyAlignment="1" applyProtection="1">
      <alignment horizontal="center" vertical="center" wrapText="1"/>
      <protection locked="0"/>
    </xf>
    <xf numFmtId="0" fontId="28" fillId="27" borderId="185" xfId="0" applyFont="1" applyFill="1" applyBorder="1" applyAlignment="1" applyProtection="1">
      <alignment horizontal="center" vertical="center" wrapText="1"/>
      <protection locked="0"/>
    </xf>
    <xf numFmtId="0" fontId="28" fillId="27" borderId="184" xfId="0" applyFont="1" applyFill="1" applyBorder="1" applyAlignment="1" applyProtection="1">
      <alignment horizontal="center" vertical="center" wrapText="1"/>
      <protection locked="0"/>
    </xf>
    <xf numFmtId="0" fontId="28" fillId="27" borderId="279" xfId="0" applyFont="1" applyFill="1" applyBorder="1" applyAlignment="1" applyProtection="1">
      <alignment horizontal="center" vertical="center"/>
      <protection locked="0"/>
    </xf>
    <xf numFmtId="0" fontId="28" fillId="27" borderId="281" xfId="0" applyFont="1" applyFill="1" applyBorder="1" applyAlignment="1" applyProtection="1">
      <alignment horizontal="center" vertical="center"/>
      <protection locked="0"/>
    </xf>
    <xf numFmtId="0" fontId="28" fillId="27" borderId="280" xfId="0" applyFont="1" applyFill="1" applyBorder="1" applyAlignment="1" applyProtection="1">
      <alignment horizontal="center" vertical="center"/>
      <protection locked="0"/>
    </xf>
    <xf numFmtId="0" fontId="28" fillId="0" borderId="279" xfId="0" applyFont="1" applyBorder="1" applyAlignment="1">
      <alignment horizontal="left" vertical="center" wrapText="1"/>
    </xf>
    <xf numFmtId="0" fontId="28" fillId="0" borderId="281" xfId="0" applyFont="1" applyBorder="1" applyAlignment="1">
      <alignment horizontal="left" vertical="center" wrapText="1"/>
    </xf>
    <xf numFmtId="0" fontId="28" fillId="0" borderId="280" xfId="0" applyFont="1" applyBorder="1" applyAlignment="1">
      <alignment horizontal="left" vertical="center" wrapText="1"/>
    </xf>
    <xf numFmtId="0" fontId="28" fillId="0" borderId="282" xfId="0" applyFont="1" applyBorder="1" applyAlignment="1">
      <alignment horizontal="center" vertical="center" shrinkToFit="1"/>
    </xf>
    <xf numFmtId="0" fontId="28" fillId="29" borderId="307" xfId="0" applyFont="1" applyFill="1" applyBorder="1" applyAlignment="1">
      <alignment horizontal="center" vertical="center" shrinkToFit="1"/>
    </xf>
    <xf numFmtId="0" fontId="28" fillId="29" borderId="77" xfId="0" applyFont="1" applyFill="1" applyBorder="1" applyAlignment="1">
      <alignment horizontal="center" vertical="center" shrinkToFit="1"/>
    </xf>
    <xf numFmtId="0" fontId="38" fillId="0" borderId="15" xfId="0" applyFont="1" applyBorder="1" applyAlignment="1">
      <alignment horizontal="center" vertical="center"/>
    </xf>
    <xf numFmtId="0" fontId="38" fillId="0" borderId="0" xfId="0" applyFont="1" applyAlignment="1">
      <alignment horizontal="center" vertical="center"/>
    </xf>
    <xf numFmtId="0" fontId="5" fillId="25" borderId="279" xfId="0" applyFont="1" applyFill="1" applyBorder="1" applyAlignment="1">
      <alignment horizontal="center" vertical="center"/>
    </xf>
    <xf numFmtId="0" fontId="5" fillId="25" borderId="281" xfId="0" applyFont="1" applyFill="1" applyBorder="1" applyAlignment="1">
      <alignment horizontal="center" vertical="center"/>
    </xf>
    <xf numFmtId="0" fontId="5" fillId="25" borderId="280" xfId="0" applyFont="1" applyFill="1" applyBorder="1" applyAlignment="1">
      <alignment horizontal="center" vertical="center"/>
    </xf>
    <xf numFmtId="0" fontId="5" fillId="27" borderId="277" xfId="0" applyFont="1" applyFill="1" applyBorder="1" applyAlignment="1" applyProtection="1">
      <alignment horizontal="center" vertical="center"/>
      <protection locked="0"/>
    </xf>
    <xf numFmtId="0" fontId="5" fillId="25" borderId="274" xfId="0" applyFont="1" applyFill="1" applyBorder="1" applyAlignment="1">
      <alignment horizontal="left" vertical="center" wrapText="1"/>
    </xf>
    <xf numFmtId="0" fontId="5" fillId="0" borderId="283" xfId="0" applyFont="1" applyBorder="1" applyAlignment="1">
      <alignment horizontal="center" vertical="center"/>
    </xf>
    <xf numFmtId="38" fontId="5" fillId="27" borderId="277" xfId="45" applyFont="1" applyFill="1" applyBorder="1" applyAlignment="1" applyProtection="1">
      <alignment horizontal="center" vertical="center"/>
      <protection locked="0"/>
    </xf>
    <xf numFmtId="0" fontId="5" fillId="0" borderId="279" xfId="0" applyFont="1" applyBorder="1" applyAlignment="1">
      <alignment horizontal="left" vertical="center" wrapText="1"/>
    </xf>
    <xf numFmtId="0" fontId="5" fillId="0" borderId="281" xfId="0" applyFont="1" applyBorder="1" applyAlignment="1">
      <alignment horizontal="left" vertical="center"/>
    </xf>
    <xf numFmtId="0" fontId="5" fillId="0" borderId="280" xfId="0" applyFont="1" applyBorder="1" applyAlignment="1">
      <alignment horizontal="left" vertical="center"/>
    </xf>
    <xf numFmtId="0" fontId="5" fillId="0" borderId="279" xfId="0" applyFont="1" applyBorder="1" applyAlignment="1">
      <alignment horizontal="left" vertical="center"/>
    </xf>
    <xf numFmtId="0" fontId="28" fillId="29" borderId="165" xfId="0" applyFont="1" applyFill="1" applyBorder="1" applyAlignment="1">
      <alignment horizontal="center" vertical="center"/>
    </xf>
    <xf numFmtId="0" fontId="28" fillId="29" borderId="166" xfId="0" applyFont="1" applyFill="1" applyBorder="1" applyAlignment="1">
      <alignment horizontal="center" vertical="center"/>
    </xf>
    <xf numFmtId="0" fontId="30" fillId="0" borderId="16" xfId="0" applyFont="1" applyBorder="1" applyAlignment="1">
      <alignment vertical="center" wrapText="1"/>
    </xf>
    <xf numFmtId="38" fontId="5" fillId="0" borderId="14" xfId="45" applyFont="1" applyFill="1" applyBorder="1" applyAlignment="1" applyProtection="1">
      <alignment vertical="center" shrinkToFit="1"/>
      <protection locked="0"/>
    </xf>
    <xf numFmtId="0" fontId="5" fillId="0" borderId="123" xfId="0" applyFont="1" applyBorder="1" applyAlignment="1" applyProtection="1">
      <alignment horizontal="center" vertical="center" shrinkToFit="1"/>
      <protection locked="0"/>
    </xf>
    <xf numFmtId="38" fontId="5" fillId="0" borderId="124" xfId="45" applyFont="1" applyFill="1" applyBorder="1" applyAlignment="1" applyProtection="1">
      <alignment vertical="center" wrapText="1"/>
      <protection locked="0"/>
    </xf>
    <xf numFmtId="38" fontId="5" fillId="0" borderId="125" xfId="45" applyFont="1" applyFill="1" applyBorder="1" applyAlignment="1" applyProtection="1">
      <alignment vertical="center" wrapText="1"/>
      <protection locked="0"/>
    </xf>
    <xf numFmtId="0" fontId="32" fillId="0" borderId="0" xfId="0" applyFont="1" applyAlignment="1">
      <alignment vertical="center" wrapText="1"/>
    </xf>
    <xf numFmtId="0" fontId="32" fillId="0" borderId="16" xfId="0" applyFont="1" applyBorder="1" applyAlignment="1">
      <alignment vertical="center" wrapText="1"/>
    </xf>
    <xf numFmtId="0" fontId="5" fillId="27" borderId="91" xfId="0" applyFont="1" applyFill="1" applyBorder="1" applyAlignment="1" applyProtection="1">
      <alignment horizontal="center" vertical="center"/>
      <protection locked="0"/>
    </xf>
    <xf numFmtId="0" fontId="28" fillId="25" borderId="285" xfId="0" applyFont="1" applyFill="1" applyBorder="1" applyAlignment="1">
      <alignment horizontal="center" vertical="center"/>
    </xf>
    <xf numFmtId="0" fontId="28" fillId="25" borderId="286" xfId="0" applyFont="1" applyFill="1" applyBorder="1" applyAlignment="1">
      <alignment horizontal="center" vertical="center"/>
    </xf>
    <xf numFmtId="0" fontId="28" fillId="25" borderId="292" xfId="0" applyFont="1" applyFill="1" applyBorder="1" applyAlignment="1">
      <alignment horizontal="center" vertical="center"/>
    </xf>
    <xf numFmtId="0" fontId="28" fillId="25" borderId="128" xfId="0" applyFont="1" applyFill="1" applyBorder="1" applyAlignment="1">
      <alignment horizontal="center" vertical="center" shrinkToFit="1"/>
    </xf>
    <xf numFmtId="0" fontId="28" fillId="25" borderId="129" xfId="0" applyFont="1" applyFill="1" applyBorder="1" applyAlignment="1">
      <alignment horizontal="center" vertical="center" shrinkToFit="1"/>
    </xf>
    <xf numFmtId="0" fontId="28" fillId="0" borderId="128" xfId="0" applyFont="1" applyBorder="1" applyAlignment="1" applyProtection="1">
      <alignment horizontal="center" vertical="center" shrinkToFit="1"/>
      <protection locked="0"/>
    </xf>
    <xf numFmtId="0" fontId="28" fillId="0" borderId="129" xfId="0" applyFont="1" applyBorder="1" applyAlignment="1" applyProtection="1">
      <alignment horizontal="center" vertical="center" shrinkToFit="1"/>
      <protection locked="0"/>
    </xf>
    <xf numFmtId="0" fontId="28" fillId="27" borderId="31" xfId="0" applyFont="1" applyFill="1" applyBorder="1" applyAlignment="1" applyProtection="1">
      <alignment horizontal="center" vertical="center" shrinkToFit="1"/>
      <protection locked="0"/>
    </xf>
    <xf numFmtId="0" fontId="28" fillId="27" borderId="32" xfId="0" applyFont="1" applyFill="1" applyBorder="1" applyAlignment="1" applyProtection="1">
      <alignment horizontal="center" vertical="center" shrinkToFit="1"/>
      <protection locked="0"/>
    </xf>
    <xf numFmtId="0" fontId="28" fillId="27" borderId="33" xfId="0" applyFont="1" applyFill="1" applyBorder="1" applyAlignment="1" applyProtection="1">
      <alignment horizontal="center" vertical="center" shrinkToFit="1"/>
      <protection locked="0"/>
    </xf>
    <xf numFmtId="0" fontId="28" fillId="25" borderId="31" xfId="0" applyFont="1" applyFill="1" applyBorder="1" applyAlignment="1">
      <alignment horizontal="center" vertical="center" shrinkToFit="1"/>
    </xf>
    <xf numFmtId="0" fontId="28" fillId="25" borderId="32" xfId="0" applyFont="1" applyFill="1" applyBorder="1" applyAlignment="1">
      <alignment horizontal="center" vertical="center" shrinkToFit="1"/>
    </xf>
    <xf numFmtId="0" fontId="28" fillId="25" borderId="33" xfId="0" applyFont="1" applyFill="1" applyBorder="1" applyAlignment="1">
      <alignment horizontal="center" vertical="center" shrinkToFit="1"/>
    </xf>
    <xf numFmtId="0" fontId="28" fillId="25" borderId="228" xfId="0" applyFont="1" applyFill="1" applyBorder="1" applyAlignment="1">
      <alignment horizontal="left" vertical="center" shrinkToFit="1"/>
    </xf>
    <xf numFmtId="0" fontId="5" fillId="25" borderId="124" xfId="0" applyFont="1" applyFill="1" applyBorder="1" applyAlignment="1">
      <alignment horizontal="left" vertical="center" shrinkToFit="1"/>
    </xf>
    <xf numFmtId="0" fontId="5" fillId="25" borderId="125" xfId="0" applyFont="1" applyFill="1" applyBorder="1" applyAlignment="1">
      <alignment horizontal="left" vertical="center" shrinkToFit="1"/>
    </xf>
    <xf numFmtId="0" fontId="5" fillId="25" borderId="126" xfId="0" applyFont="1" applyFill="1" applyBorder="1" applyAlignment="1">
      <alignment horizontal="left" vertical="center" shrinkToFit="1"/>
    </xf>
    <xf numFmtId="0" fontId="28" fillId="25" borderId="124" xfId="0" applyFont="1" applyFill="1" applyBorder="1" applyAlignment="1">
      <alignment horizontal="left" vertical="center" shrinkToFit="1"/>
    </xf>
    <xf numFmtId="0" fontId="28" fillId="25" borderId="125" xfId="0" applyFont="1" applyFill="1" applyBorder="1" applyAlignment="1">
      <alignment horizontal="left" vertical="center" shrinkToFit="1"/>
    </xf>
    <xf numFmtId="0" fontId="28" fillId="25" borderId="126" xfId="0" applyFont="1" applyFill="1" applyBorder="1" applyAlignment="1">
      <alignment horizontal="left" vertical="center" shrinkToFit="1"/>
    </xf>
    <xf numFmtId="0" fontId="28" fillId="0" borderId="0" xfId="0" applyFont="1" applyAlignment="1">
      <alignment horizontal="center" vertical="center" shrinkToFit="1"/>
    </xf>
    <xf numFmtId="0" fontId="36" fillId="0" borderId="0" xfId="0" applyFont="1" applyAlignment="1">
      <alignment horizontal="center" vertical="top"/>
    </xf>
    <xf numFmtId="0" fontId="28" fillId="0" borderId="143" xfId="0" applyFont="1" applyBorder="1" applyAlignment="1" applyProtection="1">
      <alignment horizontal="center" vertical="center"/>
      <protection locked="0"/>
    </xf>
    <xf numFmtId="0" fontId="28" fillId="0" borderId="144" xfId="0" applyFont="1" applyBorder="1" applyAlignment="1" applyProtection="1">
      <alignment horizontal="center" vertical="center"/>
      <protection locked="0"/>
    </xf>
    <xf numFmtId="0" fontId="28" fillId="0" borderId="312" xfId="0" applyFont="1" applyBorder="1" applyAlignment="1" applyProtection="1">
      <alignment horizontal="center" vertical="center"/>
      <protection locked="0"/>
    </xf>
    <xf numFmtId="0" fontId="28" fillId="0" borderId="313" xfId="0" applyFont="1" applyBorder="1" applyAlignment="1" applyProtection="1">
      <alignment horizontal="center" vertical="center"/>
      <protection locked="0"/>
    </xf>
    <xf numFmtId="0" fontId="28" fillId="29" borderId="143" xfId="0" applyFont="1" applyFill="1" applyBorder="1" applyAlignment="1">
      <alignment horizontal="center" vertical="center"/>
    </xf>
    <xf numFmtId="0" fontId="28" fillId="29" borderId="144" xfId="0" applyFont="1" applyFill="1" applyBorder="1" applyAlignment="1">
      <alignment horizontal="center" vertical="center"/>
    </xf>
    <xf numFmtId="0" fontId="28" fillId="25" borderId="146" xfId="0" applyFont="1" applyFill="1" applyBorder="1" applyAlignment="1">
      <alignment horizontal="left" vertical="center" wrapText="1"/>
    </xf>
    <xf numFmtId="0" fontId="28" fillId="25" borderId="142" xfId="0" applyFont="1" applyFill="1" applyBorder="1" applyAlignment="1">
      <alignment horizontal="left" vertical="center"/>
    </xf>
    <xf numFmtId="0" fontId="28" fillId="25" borderId="0" xfId="0" applyFont="1" applyFill="1" applyAlignment="1">
      <alignment horizontal="left" vertical="center"/>
    </xf>
    <xf numFmtId="0" fontId="28" fillId="25" borderId="20" xfId="0" applyFont="1" applyFill="1" applyBorder="1" applyAlignment="1">
      <alignment horizontal="left" vertical="center"/>
    </xf>
    <xf numFmtId="0" fontId="28" fillId="25" borderId="14" xfId="0" applyFont="1" applyFill="1" applyBorder="1" applyAlignment="1">
      <alignment horizontal="left" vertical="center"/>
    </xf>
    <xf numFmtId="179" fontId="28" fillId="29" borderId="146" xfId="0" applyNumberFormat="1" applyFont="1" applyFill="1" applyBorder="1" applyAlignment="1">
      <alignment horizontal="right" vertical="center"/>
    </xf>
    <xf numFmtId="179" fontId="28" fillId="29" borderId="147" xfId="0" applyNumberFormat="1" applyFont="1" applyFill="1" applyBorder="1" applyAlignment="1">
      <alignment horizontal="right" vertical="center"/>
    </xf>
    <xf numFmtId="179" fontId="28" fillId="29" borderId="20" xfId="0" applyNumberFormat="1" applyFont="1" applyFill="1" applyBorder="1" applyAlignment="1">
      <alignment horizontal="right" vertical="center"/>
    </xf>
    <xf numFmtId="179" fontId="28" fillId="29" borderId="21" xfId="0" applyNumberFormat="1" applyFont="1" applyFill="1" applyBorder="1" applyAlignment="1">
      <alignment horizontal="right" vertical="center"/>
    </xf>
    <xf numFmtId="0" fontId="28" fillId="25" borderId="0" xfId="0" applyFont="1" applyFill="1" applyAlignment="1">
      <alignment horizontal="left" vertical="center" shrinkToFit="1"/>
    </xf>
    <xf numFmtId="0" fontId="28" fillId="25" borderId="142" xfId="0" applyFont="1" applyFill="1" applyBorder="1" applyAlignment="1">
      <alignment horizontal="left" vertical="center" shrinkToFit="1"/>
    </xf>
    <xf numFmtId="0" fontId="28" fillId="25" borderId="147" xfId="0" applyFont="1" applyFill="1" applyBorder="1" applyAlignment="1">
      <alignment horizontal="left" vertical="center" shrinkToFit="1"/>
    </xf>
    <xf numFmtId="0" fontId="28" fillId="25" borderId="141" xfId="0" applyFont="1" applyFill="1" applyBorder="1" applyAlignment="1">
      <alignment horizontal="center" vertical="center"/>
    </xf>
    <xf numFmtId="0" fontId="36" fillId="0" borderId="0" xfId="0" applyFont="1" applyAlignment="1">
      <alignment horizontal="left" vertical="top" wrapText="1"/>
    </xf>
    <xf numFmtId="0" fontId="36" fillId="0" borderId="0" xfId="0" applyFont="1" applyAlignment="1">
      <alignment horizontal="left" vertical="top"/>
    </xf>
    <xf numFmtId="0" fontId="5" fillId="26" borderId="0" xfId="0" applyFont="1" applyFill="1" applyAlignment="1">
      <alignment horizontal="center" vertical="top"/>
    </xf>
    <xf numFmtId="0" fontId="5" fillId="26" borderId="16" xfId="0" applyFont="1" applyFill="1" applyBorder="1" applyAlignment="1">
      <alignment horizontal="center" vertical="top"/>
    </xf>
    <xf numFmtId="0" fontId="5" fillId="26" borderId="15" xfId="0" applyFont="1" applyFill="1" applyBorder="1" applyAlignment="1">
      <alignment horizontal="center" vertical="top"/>
    </xf>
    <xf numFmtId="0" fontId="28" fillId="27" borderId="137" xfId="0" applyFont="1" applyFill="1" applyBorder="1" applyAlignment="1" applyProtection="1">
      <alignment horizontal="center" vertical="center"/>
      <protection locked="0"/>
    </xf>
    <xf numFmtId="0" fontId="28" fillId="27" borderId="138" xfId="0" applyFont="1" applyFill="1" applyBorder="1" applyAlignment="1" applyProtection="1">
      <alignment horizontal="center" vertical="center"/>
      <protection locked="0"/>
    </xf>
    <xf numFmtId="0" fontId="28" fillId="27" borderId="139" xfId="0" applyFont="1" applyFill="1" applyBorder="1" applyAlignment="1" applyProtection="1">
      <alignment horizontal="center" vertical="center"/>
      <protection locked="0"/>
    </xf>
    <xf numFmtId="0" fontId="6" fillId="0" borderId="0" xfId="0" applyFont="1" applyAlignment="1">
      <alignment horizontal="center" vertical="center" wrapText="1"/>
    </xf>
    <xf numFmtId="0" fontId="5" fillId="0" borderId="123" xfId="0" applyFont="1" applyBorder="1" applyAlignment="1">
      <alignment horizontal="center" vertical="center" wrapText="1"/>
    </xf>
    <xf numFmtId="0" fontId="5" fillId="26" borderId="123" xfId="0" applyFont="1" applyFill="1" applyBorder="1" applyAlignment="1">
      <alignment horizontal="center" vertical="center"/>
    </xf>
    <xf numFmtId="0" fontId="28" fillId="0" borderId="123" xfId="0" applyFont="1" applyBorder="1" applyAlignment="1">
      <alignment horizontal="center" vertical="center"/>
    </xf>
    <xf numFmtId="2" fontId="28" fillId="29" borderId="143" xfId="0" applyNumberFormat="1" applyFont="1" applyFill="1" applyBorder="1" applyAlignment="1">
      <alignment horizontal="center" vertical="center"/>
    </xf>
    <xf numFmtId="2" fontId="28" fillId="29" borderId="144" xfId="0" applyNumberFormat="1" applyFont="1" applyFill="1" applyBorder="1" applyAlignment="1">
      <alignment horizontal="center" vertical="center"/>
    </xf>
    <xf numFmtId="2" fontId="28" fillId="29" borderId="145" xfId="0" applyNumberFormat="1" applyFont="1" applyFill="1" applyBorder="1" applyAlignment="1">
      <alignment horizontal="center" vertical="center"/>
    </xf>
    <xf numFmtId="0" fontId="36" fillId="25" borderId="141" xfId="0" applyFont="1" applyFill="1" applyBorder="1" applyAlignment="1">
      <alignment horizontal="center" vertical="center" wrapText="1"/>
    </xf>
    <xf numFmtId="0" fontId="25" fillId="29" borderId="17" xfId="0" applyFont="1" applyFill="1" applyBorder="1" applyAlignment="1">
      <alignment horizontal="center" vertical="center" wrapText="1"/>
    </xf>
    <xf numFmtId="0" fontId="26" fillId="29" borderId="11" xfId="0" applyFont="1" applyFill="1" applyBorder="1" applyAlignment="1">
      <alignment vertical="center" shrinkToFit="1"/>
    </xf>
    <xf numFmtId="0" fontId="26" fillId="29" borderId="12" xfId="0" applyFont="1" applyFill="1" applyBorder="1" applyAlignment="1">
      <alignment vertical="center" shrinkToFit="1"/>
    </xf>
    <xf numFmtId="0" fontId="26" fillId="29" borderId="10" xfId="0" applyFont="1" applyFill="1" applyBorder="1" applyAlignment="1">
      <alignment vertical="center" shrinkToFit="1"/>
    </xf>
    <xf numFmtId="0" fontId="5" fillId="0" borderId="13" xfId="0" applyFont="1" applyBorder="1" applyAlignment="1">
      <alignment horizontal="center" vertical="center" wrapText="1"/>
    </xf>
    <xf numFmtId="0" fontId="28" fillId="25" borderId="25" xfId="0" applyFont="1" applyFill="1" applyBorder="1" applyAlignment="1">
      <alignment horizontal="center" vertical="center" shrinkToFit="1"/>
    </xf>
    <xf numFmtId="0" fontId="28" fillId="25" borderId="26" xfId="0" applyFont="1" applyFill="1" applyBorder="1" applyAlignment="1">
      <alignment horizontal="center" vertical="center" shrinkToFit="1"/>
    </xf>
    <xf numFmtId="0" fontId="28" fillId="25" borderId="27" xfId="0" applyFont="1" applyFill="1" applyBorder="1" applyAlignment="1">
      <alignment horizontal="center" vertical="center" shrinkToFit="1"/>
    </xf>
    <xf numFmtId="0" fontId="28" fillId="25" borderId="120" xfId="0" applyFont="1" applyFill="1" applyBorder="1" applyAlignment="1">
      <alignment horizontal="center" vertical="center"/>
    </xf>
    <xf numFmtId="0" fontId="28" fillId="0" borderId="0" xfId="0" applyFont="1" applyAlignment="1">
      <alignment vertical="center" wrapText="1"/>
    </xf>
    <xf numFmtId="179" fontId="28" fillId="29" borderId="124" xfId="0" applyNumberFormat="1" applyFont="1" applyFill="1" applyBorder="1">
      <alignment vertical="center"/>
    </xf>
    <xf numFmtId="179" fontId="28" fillId="29" borderId="125" xfId="0" applyNumberFormat="1" applyFont="1" applyFill="1" applyBorder="1">
      <alignment vertical="center"/>
    </xf>
    <xf numFmtId="0" fontId="28" fillId="36" borderId="165" xfId="0" applyFont="1" applyFill="1" applyBorder="1" applyAlignment="1" applyProtection="1">
      <alignment horizontal="center" vertical="center"/>
      <protection locked="0"/>
    </xf>
    <xf numFmtId="0" fontId="28" fillId="36" borderId="166" xfId="0" applyFont="1" applyFill="1" applyBorder="1" applyAlignment="1" applyProtection="1">
      <alignment horizontal="center" vertical="center"/>
      <protection locked="0"/>
    </xf>
    <xf numFmtId="0" fontId="28" fillId="36" borderId="167" xfId="0" applyFont="1" applyFill="1" applyBorder="1" applyAlignment="1" applyProtection="1">
      <alignment horizontal="center" vertical="center"/>
      <protection locked="0"/>
    </xf>
    <xf numFmtId="0" fontId="28" fillId="25" borderId="143" xfId="0" applyFont="1" applyFill="1" applyBorder="1" applyAlignment="1">
      <alignment horizontal="center" vertical="center"/>
    </xf>
    <xf numFmtId="0" fontId="28" fillId="25" borderId="144" xfId="0" applyFont="1" applyFill="1" applyBorder="1" applyAlignment="1">
      <alignment horizontal="center" vertical="center"/>
    </xf>
    <xf numFmtId="0" fontId="28" fillId="25" borderId="145" xfId="0" applyFont="1" applyFill="1" applyBorder="1" applyAlignment="1">
      <alignment horizontal="center" vertical="center"/>
    </xf>
    <xf numFmtId="0" fontId="28" fillId="25" borderId="141" xfId="0" applyFont="1" applyFill="1" applyBorder="1" applyAlignment="1">
      <alignment horizontal="center" vertical="center" wrapText="1"/>
    </xf>
    <xf numFmtId="40" fontId="28" fillId="0" borderId="141" xfId="45" applyNumberFormat="1" applyFont="1" applyFill="1" applyBorder="1" applyAlignment="1" applyProtection="1">
      <alignment horizontal="right" vertical="center"/>
      <protection locked="0"/>
    </xf>
    <xf numFmtId="40" fontId="28" fillId="0" borderId="148" xfId="45" applyNumberFormat="1" applyFont="1" applyFill="1" applyBorder="1" applyAlignment="1" applyProtection="1">
      <alignment horizontal="right" vertical="center"/>
      <protection locked="0"/>
    </xf>
    <xf numFmtId="40" fontId="28" fillId="0" borderId="146" xfId="45" applyNumberFormat="1" applyFont="1" applyFill="1" applyBorder="1" applyAlignment="1" applyProtection="1">
      <alignment horizontal="right" vertical="center"/>
      <protection locked="0"/>
    </xf>
    <xf numFmtId="0" fontId="28" fillId="25" borderId="123" xfId="0" applyFont="1" applyFill="1" applyBorder="1" applyAlignment="1">
      <alignment horizontal="left" vertical="top" wrapText="1" shrinkToFit="1"/>
    </xf>
    <xf numFmtId="0" fontId="28" fillId="36" borderId="240" xfId="0" applyFont="1" applyFill="1" applyBorder="1" applyAlignment="1" applyProtection="1">
      <alignment horizontal="center" vertical="center"/>
      <protection locked="0"/>
    </xf>
    <xf numFmtId="0" fontId="28" fillId="0" borderId="15" xfId="0" applyFont="1" applyBorder="1" applyAlignment="1">
      <alignment horizontal="center" vertical="center"/>
    </xf>
    <xf numFmtId="0" fontId="28" fillId="0" borderId="141" xfId="0" applyFont="1" applyBorder="1" applyAlignment="1" applyProtection="1">
      <alignment vertical="top" wrapText="1"/>
      <protection locked="0"/>
    </xf>
    <xf numFmtId="0" fontId="28" fillId="25" borderId="122" xfId="0" applyFont="1" applyFill="1" applyBorder="1" applyAlignment="1">
      <alignment horizontal="center" vertical="center"/>
    </xf>
    <xf numFmtId="0" fontId="28" fillId="25" borderId="15" xfId="0" applyFont="1" applyFill="1" applyBorder="1" applyAlignment="1">
      <alignment horizontal="center" vertical="center"/>
    </xf>
    <xf numFmtId="0" fontId="28" fillId="25" borderId="16" xfId="0" applyFont="1" applyFill="1" applyBorder="1" applyAlignment="1">
      <alignment horizontal="center" vertical="center"/>
    </xf>
    <xf numFmtId="0" fontId="28" fillId="27" borderId="41" xfId="0" applyFont="1" applyFill="1" applyBorder="1" applyAlignment="1" applyProtection="1">
      <alignment horizontal="center" vertical="center" shrinkToFit="1"/>
      <protection locked="0"/>
    </xf>
    <xf numFmtId="0" fontId="28" fillId="27" borderId="42" xfId="0" applyFont="1" applyFill="1" applyBorder="1" applyAlignment="1" applyProtection="1">
      <alignment horizontal="center" vertical="center" shrinkToFit="1"/>
      <protection locked="0"/>
    </xf>
    <xf numFmtId="0" fontId="5" fillId="25" borderId="141" xfId="0" applyFont="1" applyFill="1" applyBorder="1" applyAlignment="1">
      <alignment horizontal="center" vertical="center" wrapText="1"/>
    </xf>
    <xf numFmtId="0" fontId="5" fillId="27" borderId="141" xfId="0" applyFont="1" applyFill="1" applyBorder="1" applyAlignment="1" applyProtection="1">
      <alignment horizontal="center" vertical="center" wrapText="1"/>
      <protection locked="0"/>
    </xf>
    <xf numFmtId="179" fontId="28" fillId="26" borderId="122" xfId="0" applyNumberFormat="1" applyFont="1" applyFill="1" applyBorder="1" applyAlignment="1"/>
    <xf numFmtId="179" fontId="28" fillId="26" borderId="21" xfId="0" applyNumberFormat="1" applyFont="1" applyFill="1" applyBorder="1" applyAlignment="1"/>
    <xf numFmtId="181" fontId="28" fillId="29" borderId="124" xfId="0" applyNumberFormat="1" applyFont="1" applyFill="1" applyBorder="1">
      <alignment vertical="center"/>
    </xf>
    <xf numFmtId="181" fontId="28" fillId="29" borderId="125" xfId="0" applyNumberFormat="1" applyFont="1" applyFill="1" applyBorder="1">
      <alignment vertical="center"/>
    </xf>
    <xf numFmtId="182" fontId="28" fillId="29" borderId="146" xfId="0" applyNumberFormat="1" applyFont="1" applyFill="1" applyBorder="1" applyAlignment="1">
      <alignment horizontal="right" vertical="center"/>
    </xf>
    <xf numFmtId="182" fontId="28" fillId="29" borderId="142" xfId="0" applyNumberFormat="1" applyFont="1" applyFill="1" applyBorder="1" applyAlignment="1">
      <alignment horizontal="right" vertical="center"/>
    </xf>
    <xf numFmtId="182" fontId="28" fillId="29" borderId="20" xfId="0" applyNumberFormat="1" applyFont="1" applyFill="1" applyBorder="1" applyAlignment="1">
      <alignment horizontal="right" vertical="center"/>
    </xf>
    <xf numFmtId="182" fontId="28" fillId="29" borderId="14" xfId="0" applyNumberFormat="1" applyFont="1" applyFill="1" applyBorder="1" applyAlignment="1">
      <alignment horizontal="right" vertical="center"/>
    </xf>
    <xf numFmtId="0" fontId="28" fillId="26" borderId="147" xfId="0" applyFont="1" applyFill="1" applyBorder="1">
      <alignment vertical="center"/>
    </xf>
    <xf numFmtId="0" fontId="28" fillId="26" borderId="21" xfId="0" applyFont="1" applyFill="1" applyBorder="1">
      <alignment vertical="center"/>
    </xf>
    <xf numFmtId="0" fontId="28" fillId="0" borderId="0" xfId="0" applyFont="1" applyAlignment="1">
      <alignment horizontal="left" vertical="top" shrinkToFit="1"/>
    </xf>
    <xf numFmtId="0" fontId="28" fillId="0" borderId="16" xfId="0" applyFont="1" applyBorder="1" applyAlignment="1">
      <alignment horizontal="left" vertical="top" shrinkToFit="1"/>
    </xf>
    <xf numFmtId="0" fontId="7" fillId="0" borderId="0" xfId="0" applyFont="1" applyAlignment="1">
      <alignment horizontal="center" vertical="top" wrapText="1"/>
    </xf>
    <xf numFmtId="0" fontId="7" fillId="0" borderId="0" xfId="0" applyFont="1" applyAlignment="1">
      <alignment horizontal="center" vertical="top"/>
    </xf>
    <xf numFmtId="0" fontId="28" fillId="25" borderId="42" xfId="0" applyFont="1" applyFill="1" applyBorder="1" applyAlignment="1">
      <alignment horizontal="center" vertical="center"/>
    </xf>
    <xf numFmtId="0" fontId="5" fillId="25" borderId="89" xfId="0" applyFont="1" applyFill="1" applyBorder="1" applyAlignment="1">
      <alignment horizontal="left" vertical="center" shrinkToFit="1"/>
    </xf>
    <xf numFmtId="0" fontId="5" fillId="25" borderId="90" xfId="0" applyFont="1" applyFill="1" applyBorder="1" applyAlignment="1">
      <alignment horizontal="left" vertical="center" shrinkToFit="1"/>
    </xf>
    <xf numFmtId="0" fontId="28" fillId="25" borderId="79" xfId="0" applyFont="1" applyFill="1" applyBorder="1" applyAlignment="1">
      <alignment horizontal="center" vertical="center" shrinkToFit="1"/>
    </xf>
    <xf numFmtId="0" fontId="28" fillId="25" borderId="80" xfId="0" applyFont="1" applyFill="1" applyBorder="1" applyAlignment="1">
      <alignment horizontal="center" vertical="center" shrinkToFit="1"/>
    </xf>
    <xf numFmtId="0" fontId="28" fillId="25" borderId="81" xfId="0" applyFont="1" applyFill="1" applyBorder="1" applyAlignment="1">
      <alignment horizontal="center" vertical="center" shrinkToFit="1"/>
    </xf>
    <xf numFmtId="0" fontId="28" fillId="25" borderId="240" xfId="0" applyFont="1" applyFill="1" applyBorder="1" applyAlignment="1">
      <alignment horizontal="center" vertical="center"/>
    </xf>
    <xf numFmtId="0" fontId="28" fillId="0" borderId="117" xfId="0" applyFont="1" applyBorder="1" applyAlignment="1">
      <alignment horizontal="center" vertical="center" shrinkToFit="1"/>
    </xf>
    <xf numFmtId="0" fontId="28" fillId="0" borderId="118" xfId="0" applyFont="1" applyBorder="1" applyAlignment="1">
      <alignment horizontal="center" vertical="center" shrinkToFit="1"/>
    </xf>
    <xf numFmtId="0" fontId="28" fillId="0" borderId="119" xfId="0" applyFont="1" applyBorder="1" applyAlignment="1">
      <alignment horizontal="center" vertical="center" shrinkToFit="1"/>
    </xf>
    <xf numFmtId="0" fontId="28" fillId="27" borderId="79" xfId="0" applyFont="1" applyFill="1" applyBorder="1" applyAlignment="1" applyProtection="1">
      <alignment horizontal="center" vertical="center" shrinkToFit="1"/>
      <protection locked="0"/>
    </xf>
    <xf numFmtId="0" fontId="28" fillId="27" borderId="80" xfId="0" applyFont="1" applyFill="1" applyBorder="1" applyAlignment="1" applyProtection="1">
      <alignment horizontal="center" vertical="center" shrinkToFit="1"/>
      <protection locked="0"/>
    </xf>
    <xf numFmtId="0" fontId="28" fillId="27" borderId="81" xfId="0" applyFont="1" applyFill="1" applyBorder="1" applyAlignment="1" applyProtection="1">
      <alignment horizontal="center" vertical="center" shrinkToFit="1"/>
      <protection locked="0"/>
    </xf>
    <xf numFmtId="0" fontId="28" fillId="29" borderId="240" xfId="0" applyFont="1" applyFill="1" applyBorder="1" applyAlignment="1">
      <alignment horizontal="center" vertical="center" shrinkToFit="1"/>
    </xf>
    <xf numFmtId="0" fontId="28" fillId="25" borderId="296" xfId="0" applyFont="1" applyFill="1" applyBorder="1" applyAlignment="1">
      <alignment horizontal="center" vertical="center"/>
    </xf>
    <xf numFmtId="0" fontId="28" fillId="25" borderId="299" xfId="0" applyFont="1" applyFill="1" applyBorder="1" applyAlignment="1">
      <alignment horizontal="center" vertical="center"/>
    </xf>
    <xf numFmtId="0" fontId="28" fillId="25" borderId="298" xfId="0" applyFont="1" applyFill="1" applyBorder="1" applyAlignment="1">
      <alignment horizontal="center" vertical="center" shrinkToFit="1"/>
    </xf>
    <xf numFmtId="0" fontId="28" fillId="25" borderId="299" xfId="0" applyFont="1" applyFill="1" applyBorder="1" applyAlignment="1">
      <alignment horizontal="center" vertical="center" shrinkToFit="1"/>
    </xf>
    <xf numFmtId="0" fontId="28" fillId="25" borderId="300" xfId="0" applyFont="1" applyFill="1" applyBorder="1" applyAlignment="1">
      <alignment horizontal="center" vertical="center" shrinkToFit="1"/>
    </xf>
    <xf numFmtId="0" fontId="28" fillId="0" borderId="305" xfId="0" applyFont="1" applyBorder="1" applyAlignment="1">
      <alignment horizontal="center" vertical="center"/>
    </xf>
    <xf numFmtId="0" fontId="28" fillId="0" borderId="306" xfId="0" applyFont="1" applyBorder="1" applyAlignment="1">
      <alignment horizontal="center" vertical="center"/>
    </xf>
    <xf numFmtId="0" fontId="28" fillId="0" borderId="308" xfId="0" applyFont="1" applyBorder="1" applyAlignment="1">
      <alignment horizontal="center" vertical="center"/>
    </xf>
    <xf numFmtId="0" fontId="28" fillId="0" borderId="75" xfId="0" applyFont="1" applyBorder="1" applyAlignment="1">
      <alignment horizontal="center" vertical="center"/>
    </xf>
    <xf numFmtId="0" fontId="28" fillId="0" borderId="108" xfId="0" applyFont="1" applyBorder="1" applyAlignment="1">
      <alignment horizontal="center" vertical="center"/>
    </xf>
    <xf numFmtId="0" fontId="28" fillId="0" borderId="76" xfId="0" applyFont="1" applyBorder="1" applyAlignment="1">
      <alignment horizontal="center" vertical="center"/>
    </xf>
    <xf numFmtId="0" fontId="28" fillId="29" borderId="73" xfId="0" applyFont="1" applyFill="1" applyBorder="1" applyAlignment="1">
      <alignment horizontal="center" vertical="center" shrinkToFit="1"/>
    </xf>
    <xf numFmtId="0" fontId="28" fillId="29" borderId="186" xfId="0" applyFont="1" applyFill="1" applyBorder="1" applyAlignment="1">
      <alignment horizontal="center" vertical="center" shrinkToFit="1"/>
    </xf>
    <xf numFmtId="0" fontId="28" fillId="29" borderId="74" xfId="0" applyFont="1" applyFill="1" applyBorder="1" applyAlignment="1">
      <alignment horizontal="center" vertical="center" shrinkToFit="1"/>
    </xf>
    <xf numFmtId="0" fontId="28" fillId="0" borderId="295" xfId="0" applyFont="1" applyBorder="1" applyAlignment="1">
      <alignment horizontal="center" vertical="center" shrinkToFit="1"/>
    </xf>
    <xf numFmtId="0" fontId="28" fillId="0" borderId="309" xfId="0" applyFont="1" applyBorder="1" applyAlignment="1">
      <alignment horizontal="center" vertical="center"/>
    </xf>
    <xf numFmtId="0" fontId="28" fillId="0" borderId="311" xfId="0" applyFont="1" applyBorder="1" applyAlignment="1">
      <alignment horizontal="center" vertical="center"/>
    </xf>
    <xf numFmtId="0" fontId="28" fillId="0" borderId="20" xfId="0" applyFont="1" applyBorder="1" applyAlignment="1">
      <alignment horizontal="center" vertical="center"/>
    </xf>
    <xf numFmtId="0" fontId="5" fillId="0" borderId="124" xfId="0" applyFont="1" applyBorder="1" applyAlignment="1" applyProtection="1">
      <alignment horizontal="center" vertical="center"/>
      <protection locked="0"/>
    </xf>
    <xf numFmtId="0" fontId="5" fillId="0" borderId="125" xfId="0" applyFont="1" applyBorder="1" applyAlignment="1" applyProtection="1">
      <alignment horizontal="center" vertical="center"/>
      <protection locked="0"/>
    </xf>
    <xf numFmtId="185" fontId="5" fillId="29" borderId="124" xfId="0" applyNumberFormat="1" applyFont="1" applyFill="1" applyBorder="1" applyAlignment="1">
      <alignment horizontal="center" vertical="center"/>
    </xf>
    <xf numFmtId="185" fontId="5" fillId="29" borderId="125" xfId="0" applyNumberFormat="1" applyFont="1" applyFill="1" applyBorder="1" applyAlignment="1">
      <alignment horizontal="center" vertical="center"/>
    </xf>
    <xf numFmtId="38" fontId="5" fillId="27" borderId="279" xfId="45" applyFont="1" applyFill="1" applyBorder="1" applyAlignment="1" applyProtection="1">
      <alignment horizontal="center" vertical="center"/>
      <protection locked="0"/>
    </xf>
    <xf numFmtId="38" fontId="5" fillId="27" borderId="280" xfId="45" applyFont="1" applyFill="1" applyBorder="1" applyAlignment="1" applyProtection="1">
      <alignment horizontal="center" vertical="center"/>
      <protection locked="0"/>
    </xf>
    <xf numFmtId="0" fontId="5" fillId="0" borderId="279" xfId="0" applyFont="1" applyBorder="1" applyAlignment="1">
      <alignment horizontal="left" vertical="center" shrinkToFit="1"/>
    </xf>
    <xf numFmtId="0" fontId="5" fillId="0" borderId="281" xfId="0" applyFont="1" applyBorder="1" applyAlignment="1">
      <alignment horizontal="left" vertical="center" shrinkToFit="1"/>
    </xf>
    <xf numFmtId="0" fontId="5" fillId="0" borderId="280" xfId="0" applyFont="1" applyBorder="1" applyAlignment="1">
      <alignment horizontal="left" vertical="center" shrinkToFit="1"/>
    </xf>
    <xf numFmtId="0" fontId="5" fillId="0" borderId="281" xfId="0" applyFont="1" applyBorder="1" applyAlignment="1">
      <alignment horizontal="left" vertical="center" wrapText="1"/>
    </xf>
    <xf numFmtId="0" fontId="5" fillId="0" borderId="280" xfId="0" applyFont="1" applyBorder="1" applyAlignment="1">
      <alignment horizontal="left" vertical="center" wrapText="1"/>
    </xf>
    <xf numFmtId="0" fontId="28" fillId="0" borderId="309" xfId="0" applyFont="1" applyBorder="1" applyAlignment="1">
      <alignment horizontal="center" vertical="center" shrinkToFit="1"/>
    </xf>
    <xf numFmtId="0" fontId="28" fillId="0" borderId="311" xfId="0" applyFont="1" applyBorder="1" applyAlignment="1">
      <alignment horizontal="center" vertical="center" shrinkToFit="1"/>
    </xf>
    <xf numFmtId="0" fontId="28" fillId="0" borderId="20" xfId="0" applyFont="1" applyBorder="1" applyAlignment="1">
      <alignment horizontal="center" vertical="center" shrinkToFit="1"/>
    </xf>
    <xf numFmtId="0" fontId="28" fillId="0" borderId="21" xfId="0" applyFont="1" applyBorder="1" applyAlignment="1">
      <alignment horizontal="center" vertical="center" shrinkToFit="1"/>
    </xf>
    <xf numFmtId="0" fontId="28" fillId="0" borderId="295" xfId="0" applyFont="1" applyBorder="1" applyAlignment="1">
      <alignment horizontal="center" vertical="center"/>
    </xf>
    <xf numFmtId="0" fontId="28" fillId="26" borderId="295" xfId="0" applyFont="1" applyFill="1" applyBorder="1" applyAlignment="1">
      <alignment horizontal="center" vertical="center"/>
    </xf>
    <xf numFmtId="0" fontId="38" fillId="0" borderId="305" xfId="0" applyFont="1" applyBorder="1" applyAlignment="1">
      <alignment horizontal="center" vertical="center" shrinkToFit="1"/>
    </xf>
    <xf numFmtId="0" fontId="38" fillId="0" borderId="306" xfId="0" applyFont="1" applyBorder="1" applyAlignment="1">
      <alignment horizontal="center" vertical="center" shrinkToFit="1"/>
    </xf>
    <xf numFmtId="0" fontId="38" fillId="0" borderId="308" xfId="0" applyFont="1" applyBorder="1" applyAlignment="1">
      <alignment horizontal="center" vertical="center" shrinkToFit="1"/>
    </xf>
    <xf numFmtId="0" fontId="28" fillId="26" borderId="305" xfId="0" applyFont="1" applyFill="1" applyBorder="1" applyAlignment="1">
      <alignment horizontal="center" vertical="center"/>
    </xf>
    <xf numFmtId="0" fontId="28" fillId="26" borderId="306" xfId="0" applyFont="1" applyFill="1" applyBorder="1" applyAlignment="1">
      <alignment horizontal="center" vertical="center"/>
    </xf>
    <xf numFmtId="0" fontId="28" fillId="26" borderId="308" xfId="0" applyFont="1" applyFill="1" applyBorder="1" applyAlignment="1">
      <alignment horizontal="center" vertical="center"/>
    </xf>
    <xf numFmtId="0" fontId="28" fillId="27" borderId="15" xfId="0" applyFont="1" applyFill="1" applyBorder="1" applyAlignment="1" applyProtection="1">
      <alignment horizontal="center" vertical="center" wrapText="1"/>
      <protection locked="0"/>
    </xf>
    <xf numFmtId="0" fontId="28" fillId="27" borderId="0" xfId="0" applyFont="1" applyFill="1" applyAlignment="1" applyProtection="1">
      <alignment horizontal="center" vertical="center" wrapText="1"/>
      <protection locked="0"/>
    </xf>
    <xf numFmtId="0" fontId="28" fillId="27" borderId="16" xfId="0" applyFont="1" applyFill="1" applyBorder="1" applyAlignment="1" applyProtection="1">
      <alignment horizontal="center" vertical="center" wrapText="1"/>
      <protection locked="0"/>
    </xf>
    <xf numFmtId="0" fontId="5" fillId="26" borderId="20" xfId="0" applyFont="1" applyFill="1" applyBorder="1" applyAlignment="1">
      <alignment horizontal="center" vertical="top" wrapText="1" shrinkToFit="1"/>
    </xf>
    <xf numFmtId="0" fontId="5" fillId="26" borderId="14" xfId="0" applyFont="1" applyFill="1" applyBorder="1" applyAlignment="1">
      <alignment horizontal="center" vertical="top" wrapText="1" shrinkToFit="1"/>
    </xf>
    <xf numFmtId="0" fontId="5" fillId="26" borderId="21" xfId="0" applyFont="1" applyFill="1" applyBorder="1" applyAlignment="1">
      <alignment horizontal="center" vertical="top" wrapText="1" shrinkToFit="1"/>
    </xf>
    <xf numFmtId="0" fontId="5" fillId="0" borderId="19" xfId="0" applyFont="1" applyBorder="1" applyAlignment="1">
      <alignment vertical="top" wrapText="1"/>
    </xf>
    <xf numFmtId="0" fontId="28" fillId="25" borderId="164" xfId="0" applyFont="1" applyFill="1" applyBorder="1" applyAlignment="1">
      <alignment horizontal="left" vertical="center" shrinkToFit="1"/>
    </xf>
    <xf numFmtId="0" fontId="28" fillId="27" borderId="164" xfId="0" applyFont="1" applyFill="1" applyBorder="1" applyAlignment="1" applyProtection="1">
      <alignment horizontal="center" vertical="center"/>
      <protection locked="0"/>
    </xf>
    <xf numFmtId="0" fontId="5" fillId="0" borderId="14" xfId="0" applyFont="1" applyBorder="1" applyAlignment="1">
      <alignment horizontal="left" vertical="center" wrapText="1"/>
    </xf>
    <xf numFmtId="0" fontId="28" fillId="27" borderId="160" xfId="0" applyFont="1" applyFill="1" applyBorder="1" applyAlignment="1" applyProtection="1">
      <alignment horizontal="center" vertical="center" wrapText="1"/>
      <protection locked="0"/>
    </xf>
    <xf numFmtId="0" fontId="28" fillId="27" borderId="234" xfId="0" applyFont="1" applyFill="1" applyBorder="1" applyAlignment="1" applyProtection="1">
      <alignment horizontal="center" vertical="top"/>
      <protection locked="0"/>
    </xf>
    <xf numFmtId="0" fontId="28" fillId="27" borderId="236" xfId="0" applyFont="1" applyFill="1" applyBorder="1" applyAlignment="1" applyProtection="1">
      <alignment horizontal="center" vertical="top"/>
      <protection locked="0"/>
    </xf>
    <xf numFmtId="0" fontId="28" fillId="27" borderId="235" xfId="0" applyFont="1" applyFill="1" applyBorder="1" applyAlignment="1" applyProtection="1">
      <alignment horizontal="center" vertical="top"/>
      <protection locked="0"/>
    </xf>
    <xf numFmtId="0" fontId="0" fillId="0" borderId="18" xfId="0" applyBorder="1" applyAlignment="1">
      <alignment horizontal="center" vertical="top" wrapText="1"/>
    </xf>
    <xf numFmtId="0" fontId="28" fillId="0" borderId="161" xfId="0" applyFont="1" applyBorder="1" applyAlignment="1" applyProtection="1">
      <alignment horizontal="left" vertical="top" wrapText="1"/>
      <protection locked="0"/>
    </xf>
    <xf numFmtId="0" fontId="28" fillId="0" borderId="159" xfId="0" applyFont="1" applyBorder="1" applyAlignment="1" applyProtection="1">
      <alignment horizontal="left" vertical="top" wrapText="1"/>
      <protection locked="0"/>
    </xf>
    <xf numFmtId="0" fontId="28" fillId="0" borderId="162" xfId="0" applyFont="1" applyBorder="1" applyAlignment="1" applyProtection="1">
      <alignment horizontal="left" vertical="top" wrapText="1"/>
      <protection locked="0"/>
    </xf>
    <xf numFmtId="0" fontId="28" fillId="0" borderId="156" xfId="0" applyFont="1" applyBorder="1" applyAlignment="1">
      <alignment horizontal="left" vertical="top" wrapText="1"/>
    </xf>
    <xf numFmtId="0" fontId="28" fillId="0" borderId="157" xfId="0" applyFont="1" applyBorder="1" applyAlignment="1">
      <alignment horizontal="left" vertical="top" wrapText="1"/>
    </xf>
    <xf numFmtId="0" fontId="28" fillId="27" borderId="233" xfId="0" applyFont="1" applyFill="1" applyBorder="1" applyAlignment="1" applyProtection="1">
      <alignment horizontal="center" vertical="center" wrapText="1"/>
      <protection locked="0"/>
    </xf>
    <xf numFmtId="0" fontId="32" fillId="0" borderId="0" xfId="0" applyFont="1" applyAlignment="1">
      <alignment horizontal="left" vertical="top" wrapText="1"/>
    </xf>
    <xf numFmtId="0" fontId="28" fillId="27" borderId="156" xfId="0" applyFont="1" applyFill="1" applyBorder="1" applyAlignment="1" applyProtection="1">
      <alignment horizontal="center" vertical="center"/>
      <protection locked="0"/>
    </xf>
    <xf numFmtId="0" fontId="28" fillId="27" borderId="158" xfId="0" applyFont="1" applyFill="1" applyBorder="1" applyAlignment="1" applyProtection="1">
      <alignment horizontal="center" vertical="center"/>
      <protection locked="0"/>
    </xf>
    <xf numFmtId="0" fontId="28" fillId="27" borderId="248" xfId="0" applyFont="1" applyFill="1" applyBorder="1" applyAlignment="1" applyProtection="1">
      <alignment horizontal="center" vertical="center"/>
      <protection locked="0"/>
    </xf>
    <xf numFmtId="0" fontId="28" fillId="27" borderId="250" xfId="0" applyFont="1" applyFill="1" applyBorder="1" applyAlignment="1" applyProtection="1">
      <alignment horizontal="center" vertical="center"/>
      <protection locked="0"/>
    </xf>
    <xf numFmtId="0" fontId="28" fillId="30" borderId="248" xfId="0" applyFont="1" applyFill="1" applyBorder="1" applyAlignment="1">
      <alignment horizontal="left" vertical="center" shrinkToFit="1"/>
    </xf>
    <xf numFmtId="0" fontId="28" fillId="30" borderId="249" xfId="0" applyFont="1" applyFill="1" applyBorder="1" applyAlignment="1">
      <alignment horizontal="left" vertical="center" shrinkToFit="1"/>
    </xf>
    <xf numFmtId="0" fontId="28" fillId="30" borderId="250" xfId="0" applyFont="1" applyFill="1" applyBorder="1" applyAlignment="1">
      <alignment horizontal="left" vertical="center" shrinkToFit="1"/>
    </xf>
    <xf numFmtId="0" fontId="28" fillId="0" borderId="0" xfId="0" applyFont="1" applyAlignment="1" applyProtection="1">
      <alignment horizontal="center" vertical="center"/>
      <protection locked="0"/>
    </xf>
    <xf numFmtId="0" fontId="89" fillId="0" borderId="15" xfId="0" applyFont="1" applyBorder="1" applyAlignment="1">
      <alignment vertical="center" wrapText="1"/>
    </xf>
    <xf numFmtId="0" fontId="94" fillId="0" borderId="15" xfId="0" applyFont="1" applyBorder="1" applyAlignment="1">
      <alignment vertical="center" wrapText="1"/>
    </xf>
    <xf numFmtId="0" fontId="89" fillId="0" borderId="16" xfId="0" applyFont="1" applyBorder="1" applyAlignment="1">
      <alignment vertical="top" wrapText="1"/>
    </xf>
    <xf numFmtId="0" fontId="28" fillId="0" borderId="20" xfId="0" applyFont="1" applyBorder="1" applyAlignment="1">
      <alignment horizontal="left" vertical="top" wrapText="1"/>
    </xf>
    <xf numFmtId="0" fontId="28" fillId="0" borderId="14" xfId="0" applyFont="1" applyBorder="1" applyAlignment="1">
      <alignment horizontal="left" vertical="top" wrapText="1"/>
    </xf>
    <xf numFmtId="0" fontId="28" fillId="0" borderId="14" xfId="0" applyFont="1" applyBorder="1" applyAlignment="1" applyProtection="1">
      <alignment horizontal="center" vertical="center" shrinkToFit="1"/>
      <protection locked="0"/>
    </xf>
    <xf numFmtId="0" fontId="28" fillId="0" borderId="156" xfId="0" applyFont="1" applyBorder="1" applyAlignment="1">
      <alignment horizontal="left" vertical="center" shrinkToFit="1"/>
    </xf>
    <xf numFmtId="0" fontId="28" fillId="0" borderId="157" xfId="0" applyFont="1" applyBorder="1" applyAlignment="1">
      <alignment horizontal="left" vertical="center" shrinkToFit="1"/>
    </xf>
    <xf numFmtId="0" fontId="28" fillId="0" borderId="158" xfId="0" applyFont="1" applyBorder="1" applyAlignment="1">
      <alignment horizontal="left" vertical="center" shrinkToFit="1"/>
    </xf>
    <xf numFmtId="0" fontId="6" fillId="0" borderId="16" xfId="0" applyFont="1" applyBorder="1" applyAlignment="1">
      <alignment horizontal="center" vertical="center" wrapText="1"/>
    </xf>
    <xf numFmtId="0" fontId="25" fillId="29" borderId="156" xfId="0" applyFont="1" applyFill="1" applyBorder="1" applyAlignment="1">
      <alignment horizontal="center" vertical="center" wrapText="1"/>
    </xf>
    <xf numFmtId="0" fontId="25" fillId="29" borderId="157" xfId="0" applyFont="1" applyFill="1" applyBorder="1" applyAlignment="1">
      <alignment horizontal="center" vertical="center" wrapText="1"/>
    </xf>
    <xf numFmtId="0" fontId="25" fillId="29" borderId="158" xfId="0" applyFont="1" applyFill="1" applyBorder="1" applyAlignment="1">
      <alignment horizontal="center" vertical="center" wrapText="1"/>
    </xf>
    <xf numFmtId="0" fontId="26" fillId="29" borderId="156" xfId="0" applyFont="1" applyFill="1" applyBorder="1" applyAlignment="1">
      <alignment vertical="center" shrinkToFit="1"/>
    </xf>
    <xf numFmtId="0" fontId="26" fillId="29" borderId="157" xfId="0" applyFont="1" applyFill="1" applyBorder="1" applyAlignment="1">
      <alignment vertical="center" shrinkToFit="1"/>
    </xf>
    <xf numFmtId="0" fontId="26" fillId="29" borderId="158" xfId="0" applyFont="1" applyFill="1" applyBorder="1" applyAlignment="1">
      <alignment vertical="center" shrinkToFit="1"/>
    </xf>
    <xf numFmtId="0" fontId="5" fillId="0" borderId="159" xfId="0" applyFont="1" applyBorder="1" applyAlignment="1">
      <alignment horizontal="left" vertical="center" wrapText="1"/>
    </xf>
    <xf numFmtId="0" fontId="5" fillId="0" borderId="0" xfId="0" applyFont="1" applyAlignment="1">
      <alignment horizontal="center" vertical="top"/>
    </xf>
    <xf numFmtId="0" fontId="5" fillId="0" borderId="160" xfId="0" applyFont="1" applyBorder="1" applyAlignment="1">
      <alignment horizontal="center" vertical="center" wrapText="1"/>
    </xf>
    <xf numFmtId="0" fontId="28" fillId="0" borderId="160" xfId="0" applyFont="1" applyBorder="1" applyAlignment="1">
      <alignment horizontal="center" vertical="center"/>
    </xf>
    <xf numFmtId="0" fontId="5" fillId="26" borderId="160" xfId="0" applyFont="1" applyFill="1" applyBorder="1" applyAlignment="1">
      <alignment horizontal="center" vertical="center"/>
    </xf>
    <xf numFmtId="0" fontId="89" fillId="0" borderId="18" xfId="0" applyFont="1" applyBorder="1" applyAlignment="1">
      <alignment vertical="top" wrapText="1"/>
    </xf>
    <xf numFmtId="0" fontId="28" fillId="30" borderId="14" xfId="0" applyFont="1" applyFill="1" applyBorder="1" applyAlignment="1">
      <alignment horizontal="left" vertical="center" shrinkToFit="1"/>
    </xf>
    <xf numFmtId="0" fontId="28" fillId="25" borderId="255" xfId="0" applyFont="1" applyFill="1" applyBorder="1" applyAlignment="1">
      <alignment horizontal="center" vertical="center"/>
    </xf>
    <xf numFmtId="0" fontId="28" fillId="25" borderId="256" xfId="0" applyFont="1" applyFill="1" applyBorder="1" applyAlignment="1">
      <alignment horizontal="center" vertical="center"/>
    </xf>
    <xf numFmtId="0" fontId="28" fillId="25" borderId="259" xfId="0" applyFont="1" applyFill="1" applyBorder="1" applyAlignment="1">
      <alignment horizontal="center" vertical="center"/>
    </xf>
    <xf numFmtId="0" fontId="0" fillId="0" borderId="255" xfId="0" applyBorder="1">
      <alignment vertical="center"/>
    </xf>
    <xf numFmtId="0" fontId="0" fillId="0" borderId="259" xfId="0" applyBorder="1">
      <alignment vertical="center"/>
    </xf>
    <xf numFmtId="0" fontId="32" fillId="30" borderId="0" xfId="0" applyFont="1" applyFill="1" applyAlignment="1">
      <alignment horizontal="left" vertical="top" wrapText="1"/>
    </xf>
    <xf numFmtId="0" fontId="32" fillId="30" borderId="16" xfId="0" applyFont="1" applyFill="1" applyBorder="1" applyAlignment="1">
      <alignment horizontal="left" vertical="top" wrapText="1"/>
    </xf>
    <xf numFmtId="0" fontId="28" fillId="0" borderId="233" xfId="0" applyFont="1" applyBorder="1" applyAlignment="1" applyProtection="1">
      <alignment horizontal="left" vertical="top" wrapText="1"/>
      <protection locked="0"/>
    </xf>
    <xf numFmtId="0" fontId="65" fillId="0" borderId="0" xfId="0" applyFont="1" applyAlignment="1">
      <alignment horizontal="left" vertical="center" shrinkToFit="1"/>
    </xf>
    <xf numFmtId="0" fontId="61" fillId="0" borderId="0" xfId="0" applyFont="1" applyAlignment="1">
      <alignment horizontal="left" vertical="center" shrinkToFit="1"/>
    </xf>
    <xf numFmtId="0" fontId="28" fillId="0" borderId="239" xfId="0" applyFont="1" applyBorder="1" applyAlignment="1" applyProtection="1">
      <alignment horizontal="left" vertical="top" wrapText="1"/>
      <protection locked="0"/>
    </xf>
    <xf numFmtId="0" fontId="28" fillId="0" borderId="238" xfId="0" applyFont="1" applyBorder="1" applyAlignment="1" applyProtection="1">
      <alignment horizontal="left" vertical="top" wrapText="1"/>
      <protection locked="0"/>
    </xf>
    <xf numFmtId="0" fontId="28" fillId="0" borderId="237" xfId="0" applyFont="1" applyBorder="1" applyAlignment="1" applyProtection="1">
      <alignment horizontal="left" vertical="top" wrapText="1"/>
      <protection locked="0"/>
    </xf>
    <xf numFmtId="0" fontId="28" fillId="27" borderId="234" xfId="0" applyFont="1" applyFill="1" applyBorder="1" applyAlignment="1" applyProtection="1">
      <alignment horizontal="center" vertical="center"/>
      <protection locked="0"/>
    </xf>
    <xf numFmtId="0" fontId="28" fillId="27" borderId="235" xfId="0" applyFont="1" applyFill="1" applyBorder="1" applyAlignment="1" applyProtection="1">
      <alignment horizontal="center" vertical="center"/>
      <protection locked="0"/>
    </xf>
    <xf numFmtId="0" fontId="67" fillId="0" borderId="102" xfId="0" applyFont="1" applyBorder="1" applyAlignment="1" applyProtection="1">
      <alignment horizontal="center" vertical="center"/>
      <protection locked="0"/>
    </xf>
    <xf numFmtId="0" fontId="67" fillId="0" borderId="103" xfId="0" applyFont="1" applyBorder="1" applyAlignment="1" applyProtection="1">
      <alignment horizontal="center" vertical="center"/>
      <protection locked="0"/>
    </xf>
    <xf numFmtId="0" fontId="67" fillId="0" borderId="104" xfId="0" applyFont="1" applyBorder="1" applyAlignment="1" applyProtection="1">
      <alignment horizontal="center" vertical="center"/>
      <protection locked="0"/>
    </xf>
    <xf numFmtId="0" fontId="67" fillId="0" borderId="105" xfId="0" applyFont="1" applyBorder="1" applyAlignment="1" applyProtection="1">
      <alignment horizontal="center" vertical="center"/>
      <protection locked="0"/>
    </xf>
    <xf numFmtId="0" fontId="67" fillId="0" borderId="101" xfId="0" applyFont="1" applyBorder="1" applyAlignment="1" applyProtection="1">
      <alignment horizontal="center" vertical="center"/>
      <protection locked="0"/>
    </xf>
    <xf numFmtId="0" fontId="67" fillId="0" borderId="99" xfId="0" applyFont="1" applyBorder="1" applyAlignment="1" applyProtection="1">
      <alignment horizontal="center" vertical="center"/>
      <protection locked="0"/>
    </xf>
    <xf numFmtId="0" fontId="67" fillId="0" borderId="100" xfId="0" applyFont="1" applyBorder="1" applyAlignment="1" applyProtection="1">
      <alignment horizontal="center" vertical="center"/>
      <protection locked="0"/>
    </xf>
    <xf numFmtId="0" fontId="67" fillId="0" borderId="98" xfId="0" applyFont="1" applyBorder="1" applyAlignment="1" applyProtection="1">
      <alignment horizontal="center" vertical="center"/>
      <protection locked="0"/>
    </xf>
    <xf numFmtId="0" fontId="28" fillId="25" borderId="234" xfId="0" applyFont="1" applyFill="1" applyBorder="1" applyAlignment="1">
      <alignment horizontal="left" vertical="center" shrinkToFit="1"/>
    </xf>
    <xf numFmtId="0" fontId="28" fillId="25" borderId="236" xfId="0" applyFont="1" applyFill="1" applyBorder="1" applyAlignment="1">
      <alignment horizontal="left" vertical="center" shrinkToFit="1"/>
    </xf>
    <xf numFmtId="0" fontId="28" fillId="25" borderId="235" xfId="0" applyFont="1" applyFill="1" applyBorder="1" applyAlignment="1">
      <alignment horizontal="left" vertical="center" shrinkToFit="1"/>
    </xf>
    <xf numFmtId="0" fontId="28" fillId="27" borderId="236" xfId="0" applyFont="1" applyFill="1" applyBorder="1" applyAlignment="1" applyProtection="1">
      <alignment horizontal="center" vertical="center"/>
      <protection locked="0"/>
    </xf>
    <xf numFmtId="0" fontId="28" fillId="27" borderId="260" xfId="0" applyFont="1" applyFill="1" applyBorder="1" applyAlignment="1" applyProtection="1">
      <alignment horizontal="center" vertical="center" wrapText="1"/>
      <protection locked="0"/>
    </xf>
    <xf numFmtId="0" fontId="67" fillId="25" borderId="156" xfId="0" applyFont="1" applyFill="1" applyBorder="1" applyAlignment="1">
      <alignment horizontal="center" vertical="center"/>
    </xf>
    <xf numFmtId="0" fontId="67" fillId="25" borderId="157" xfId="0" applyFont="1" applyFill="1" applyBorder="1" applyAlignment="1">
      <alignment horizontal="center" vertical="center"/>
    </xf>
    <xf numFmtId="0" fontId="67" fillId="25" borderId="97" xfId="0" applyFont="1" applyFill="1" applyBorder="1" applyAlignment="1">
      <alignment horizontal="center" vertical="center"/>
    </xf>
    <xf numFmtId="0" fontId="67" fillId="25" borderId="158" xfId="0" applyFont="1" applyFill="1" applyBorder="1" applyAlignment="1">
      <alignment horizontal="center" vertical="center"/>
    </xf>
    <xf numFmtId="0" fontId="5" fillId="0" borderId="296" xfId="0" applyFont="1" applyBorder="1" applyAlignment="1" applyProtection="1">
      <alignment horizontal="left" vertical="top" wrapText="1"/>
      <protection locked="0"/>
    </xf>
    <xf numFmtId="0" fontId="5" fillId="0" borderId="294" xfId="0" applyFont="1" applyBorder="1" applyAlignment="1" applyProtection="1">
      <alignment horizontal="left" vertical="top" wrapText="1"/>
      <protection locked="0"/>
    </xf>
    <xf numFmtId="0" fontId="5" fillId="0" borderId="297" xfId="0" applyFont="1" applyBorder="1" applyAlignment="1" applyProtection="1">
      <alignment horizontal="left" vertical="top" wrapText="1"/>
      <protection locked="0"/>
    </xf>
    <xf numFmtId="0" fontId="28" fillId="0" borderId="260" xfId="0" applyFont="1" applyBorder="1" applyAlignment="1" applyProtection="1">
      <alignment vertical="center" wrapText="1"/>
      <protection locked="0"/>
    </xf>
    <xf numFmtId="0" fontId="28" fillId="0" borderId="264" xfId="0" applyFont="1" applyBorder="1" applyAlignment="1" applyProtection="1">
      <alignment vertical="center" wrapText="1"/>
      <protection locked="0"/>
    </xf>
    <xf numFmtId="0" fontId="5" fillId="25" borderId="260" xfId="0" applyFont="1" applyFill="1" applyBorder="1" applyAlignment="1">
      <alignment horizontal="center" vertical="center" wrapText="1"/>
    </xf>
    <xf numFmtId="0" fontId="5" fillId="0" borderId="161" xfId="0" applyFont="1" applyBorder="1" applyAlignment="1" applyProtection="1">
      <alignment horizontal="left" vertical="top" wrapText="1"/>
      <protection locked="0"/>
    </xf>
    <xf numFmtId="0" fontId="5" fillId="0" borderId="159" xfId="0" applyFont="1" applyBorder="1" applyAlignment="1" applyProtection="1">
      <alignment horizontal="left" vertical="top" wrapText="1"/>
      <protection locked="0"/>
    </xf>
    <xf numFmtId="0" fontId="5" fillId="0" borderId="162" xfId="0" applyFont="1" applyBorder="1" applyAlignment="1" applyProtection="1">
      <alignment horizontal="left" vertical="top" wrapText="1"/>
      <protection locked="0"/>
    </xf>
    <xf numFmtId="0" fontId="28" fillId="25" borderId="156" xfId="0" applyFont="1" applyFill="1" applyBorder="1" applyAlignment="1">
      <alignment horizontal="center" vertical="center"/>
    </xf>
    <xf numFmtId="0" fontId="28" fillId="25" borderId="157" xfId="0" applyFont="1" applyFill="1" applyBorder="1" applyAlignment="1">
      <alignment horizontal="center" vertical="center"/>
    </xf>
    <xf numFmtId="0" fontId="28" fillId="25" borderId="158" xfId="0" applyFont="1" applyFill="1" applyBorder="1" applyAlignment="1">
      <alignment horizontal="center" vertical="center"/>
    </xf>
    <xf numFmtId="0" fontId="28" fillId="0" borderId="156" xfId="0" applyFont="1" applyBorder="1" applyAlignment="1" applyProtection="1">
      <alignment horizontal="right" vertical="center"/>
      <protection locked="0"/>
    </xf>
    <xf numFmtId="0" fontId="28" fillId="0" borderId="157" xfId="0" applyFont="1" applyBorder="1" applyAlignment="1" applyProtection="1">
      <alignment horizontal="right" vertical="center"/>
      <protection locked="0"/>
    </xf>
    <xf numFmtId="0" fontId="28" fillId="25" borderId="261" xfId="0" applyFont="1" applyFill="1" applyBorder="1" applyAlignment="1">
      <alignment horizontal="center" vertical="center"/>
    </xf>
    <xf numFmtId="0" fontId="28" fillId="25" borderId="262" xfId="0" applyFont="1" applyFill="1" applyBorder="1" applyAlignment="1">
      <alignment horizontal="center" vertical="center"/>
    </xf>
    <xf numFmtId="0" fontId="28" fillId="25" borderId="263" xfId="0" applyFont="1" applyFill="1" applyBorder="1" applyAlignment="1">
      <alignment horizontal="center" vertical="center"/>
    </xf>
    <xf numFmtId="0" fontId="28" fillId="25" borderId="264" xfId="0" applyFont="1" applyFill="1" applyBorder="1" applyAlignment="1">
      <alignment horizontal="center" vertical="center" shrinkToFit="1"/>
    </xf>
    <xf numFmtId="0" fontId="28" fillId="25" borderId="266" xfId="0" applyFont="1" applyFill="1" applyBorder="1" applyAlignment="1">
      <alignment horizontal="center" vertical="center" shrinkToFit="1"/>
    </xf>
    <xf numFmtId="0" fontId="28" fillId="25" borderId="265" xfId="0" applyFont="1" applyFill="1" applyBorder="1" applyAlignment="1">
      <alignment horizontal="center" vertical="center" shrinkToFit="1"/>
    </xf>
    <xf numFmtId="0" fontId="28" fillId="0" borderId="264" xfId="0" applyFont="1" applyBorder="1" applyAlignment="1" applyProtection="1">
      <alignment horizontal="right" vertical="center"/>
      <protection locked="0"/>
    </xf>
    <xf numFmtId="0" fontId="28" fillId="0" borderId="266" xfId="0" applyFont="1" applyBorder="1" applyAlignment="1" applyProtection="1">
      <alignment horizontal="right" vertical="center"/>
      <protection locked="0"/>
    </xf>
    <xf numFmtId="0" fontId="28" fillId="25" borderId="25" xfId="0" applyFont="1" applyFill="1" applyBorder="1" applyAlignment="1">
      <alignment horizontal="center" vertical="center"/>
    </xf>
    <xf numFmtId="0" fontId="28" fillId="25" borderId="26" xfId="0" applyFont="1" applyFill="1" applyBorder="1" applyAlignment="1">
      <alignment horizontal="center" vertical="center"/>
    </xf>
    <xf numFmtId="0" fontId="28" fillId="25" borderId="27" xfId="0" applyFont="1" applyFill="1" applyBorder="1" applyAlignment="1">
      <alignment horizontal="center" vertical="center"/>
    </xf>
    <xf numFmtId="0" fontId="28" fillId="25" borderId="260" xfId="0" applyFont="1" applyFill="1" applyBorder="1" applyAlignment="1">
      <alignment horizontal="center" vertical="center" wrapText="1"/>
    </xf>
    <xf numFmtId="0" fontId="28" fillId="0" borderId="14" xfId="0" applyFont="1" applyBorder="1">
      <alignment vertical="center"/>
    </xf>
    <xf numFmtId="0" fontId="28" fillId="27" borderId="164" xfId="0" applyFont="1" applyFill="1" applyBorder="1" applyAlignment="1" applyProtection="1">
      <alignment horizontal="center" vertical="center" wrapText="1"/>
      <protection locked="0"/>
    </xf>
    <xf numFmtId="0" fontId="28" fillId="25" borderId="264" xfId="0" applyFont="1" applyFill="1" applyBorder="1" applyAlignment="1">
      <alignment horizontal="left" vertical="center" shrinkToFit="1"/>
    </xf>
    <xf numFmtId="0" fontId="28" fillId="25" borderId="266" xfId="0" applyFont="1" applyFill="1" applyBorder="1" applyAlignment="1">
      <alignment horizontal="left" vertical="center" shrinkToFit="1"/>
    </xf>
    <xf numFmtId="0" fontId="28" fillId="25" borderId="265" xfId="0" applyFont="1" applyFill="1" applyBorder="1" applyAlignment="1">
      <alignment horizontal="left" vertical="center" shrinkToFit="1"/>
    </xf>
    <xf numFmtId="0" fontId="28" fillId="27" borderId="264" xfId="0" applyFont="1" applyFill="1" applyBorder="1" applyAlignment="1" applyProtection="1">
      <alignment horizontal="center" vertical="center"/>
      <protection locked="0"/>
    </xf>
    <xf numFmtId="0" fontId="28" fillId="27" borderId="266" xfId="0" applyFont="1" applyFill="1" applyBorder="1" applyAlignment="1" applyProtection="1">
      <alignment horizontal="center" vertical="center"/>
      <protection locked="0"/>
    </xf>
    <xf numFmtId="0" fontId="28" fillId="27" borderId="265" xfId="0" applyFont="1" applyFill="1" applyBorder="1" applyAlignment="1" applyProtection="1">
      <alignment horizontal="center" vertical="center"/>
      <protection locked="0"/>
    </xf>
    <xf numFmtId="0" fontId="5" fillId="0" borderId="165" xfId="0" applyFont="1" applyBorder="1" applyAlignment="1" applyProtection="1">
      <alignment horizontal="left" vertical="top" shrinkToFit="1"/>
      <protection locked="0"/>
    </xf>
    <xf numFmtId="0" fontId="5" fillId="0" borderId="166" xfId="0" applyFont="1" applyBorder="1" applyAlignment="1" applyProtection="1">
      <alignment horizontal="left" vertical="top" shrinkToFit="1"/>
      <protection locked="0"/>
    </xf>
    <xf numFmtId="0" fontId="5" fillId="0" borderId="167" xfId="0" applyFont="1" applyBorder="1" applyAlignment="1" applyProtection="1">
      <alignment horizontal="left" vertical="top" shrinkToFit="1"/>
      <protection locked="0"/>
    </xf>
    <xf numFmtId="0" fontId="28" fillId="0" borderId="165" xfId="0" applyFont="1" applyBorder="1" applyAlignment="1" applyProtection="1">
      <alignment horizontal="right" vertical="center" shrinkToFit="1"/>
      <protection locked="0"/>
    </xf>
    <xf numFmtId="0" fontId="28" fillId="0" borderId="166" xfId="0" applyFont="1" applyBorder="1" applyAlignment="1" applyProtection="1">
      <alignment horizontal="right" vertical="center" shrinkToFit="1"/>
      <protection locked="0"/>
    </xf>
    <xf numFmtId="0" fontId="28" fillId="27" borderId="165" xfId="0" applyFont="1" applyFill="1" applyBorder="1" applyAlignment="1" applyProtection="1">
      <alignment horizontal="center" vertical="center"/>
      <protection locked="0"/>
    </xf>
    <xf numFmtId="0" fontId="28" fillId="27" borderId="166" xfId="0" applyFont="1" applyFill="1" applyBorder="1" applyAlignment="1" applyProtection="1">
      <alignment horizontal="center" vertical="center"/>
      <protection locked="0"/>
    </xf>
    <xf numFmtId="0" fontId="28" fillId="27" borderId="167" xfId="0" applyFont="1" applyFill="1" applyBorder="1" applyAlignment="1" applyProtection="1">
      <alignment horizontal="center" vertical="center"/>
      <protection locked="0"/>
    </xf>
    <xf numFmtId="0" fontId="0" fillId="0" borderId="14" xfId="0" applyBorder="1">
      <alignment vertical="center"/>
    </xf>
    <xf numFmtId="0" fontId="28" fillId="0" borderId="160" xfId="0" applyFont="1" applyBorder="1" applyAlignment="1" applyProtection="1">
      <alignment horizontal="left" vertical="top" wrapText="1"/>
      <protection locked="0"/>
    </xf>
    <xf numFmtId="0" fontId="28" fillId="25" borderId="264" xfId="0" applyFont="1" applyFill="1" applyBorder="1" applyAlignment="1">
      <alignment horizontal="center" vertical="center"/>
    </xf>
    <xf numFmtId="0" fontId="28" fillId="25" borderId="266" xfId="0" applyFont="1" applyFill="1" applyBorder="1" applyAlignment="1">
      <alignment horizontal="center" vertical="center"/>
    </xf>
    <xf numFmtId="0" fontId="28" fillId="25" borderId="265" xfId="0" applyFont="1" applyFill="1" applyBorder="1" applyAlignment="1">
      <alignment horizontal="center" vertical="center"/>
    </xf>
    <xf numFmtId="0" fontId="28" fillId="25" borderId="260" xfId="0" applyFont="1" applyFill="1" applyBorder="1" applyAlignment="1">
      <alignment horizontal="center" vertical="center"/>
    </xf>
    <xf numFmtId="0" fontId="28" fillId="26" borderId="266" xfId="0" applyFont="1" applyFill="1" applyBorder="1" applyAlignment="1">
      <alignment horizontal="center" vertical="center"/>
    </xf>
    <xf numFmtId="0" fontId="28" fillId="26" borderId="265" xfId="0" applyFont="1" applyFill="1" applyBorder="1" applyAlignment="1">
      <alignment horizontal="center" vertical="center"/>
    </xf>
    <xf numFmtId="0" fontId="28" fillId="27" borderId="260" xfId="0" applyFont="1" applyFill="1" applyBorder="1" applyAlignment="1" applyProtection="1">
      <alignment horizontal="center" vertical="center"/>
      <protection locked="0"/>
    </xf>
    <xf numFmtId="0" fontId="28" fillId="0" borderId="14" xfId="0" applyFont="1" applyBorder="1" applyAlignment="1">
      <alignment horizontal="left" shrinkToFit="1"/>
    </xf>
    <xf numFmtId="0" fontId="28" fillId="0" borderId="21" xfId="0" applyFont="1" applyBorder="1" applyAlignment="1">
      <alignment horizontal="left" shrinkToFit="1"/>
    </xf>
    <xf numFmtId="0" fontId="5" fillId="0" borderId="261" xfId="0" applyFont="1" applyBorder="1" applyAlignment="1" applyProtection="1">
      <alignment vertical="top" wrapText="1"/>
      <protection locked="0"/>
    </xf>
    <xf numFmtId="0" fontId="5" fillId="0" borderId="262" xfId="0" applyFont="1" applyBorder="1" applyAlignment="1" applyProtection="1">
      <alignment vertical="top" wrapText="1"/>
      <protection locked="0"/>
    </xf>
    <xf numFmtId="0" fontId="5" fillId="0" borderId="263" xfId="0" applyFont="1" applyBorder="1" applyAlignment="1" applyProtection="1">
      <alignment vertical="top" wrapText="1"/>
      <protection locked="0"/>
    </xf>
    <xf numFmtId="0" fontId="5" fillId="0" borderId="15" xfId="0" applyFont="1" applyBorder="1" applyAlignment="1" applyProtection="1">
      <alignment vertical="top" wrapText="1"/>
      <protection locked="0"/>
    </xf>
    <xf numFmtId="0" fontId="5" fillId="0" borderId="0" xfId="0" applyFont="1" applyAlignment="1" applyProtection="1">
      <alignment vertical="top" wrapText="1"/>
      <protection locked="0"/>
    </xf>
    <xf numFmtId="0" fontId="5" fillId="0" borderId="16" xfId="0" applyFont="1" applyBorder="1" applyAlignment="1" applyProtection="1">
      <alignment vertical="top" wrapText="1"/>
      <protection locked="0"/>
    </xf>
    <xf numFmtId="0" fontId="5" fillId="0" borderId="20" xfId="0" applyFont="1" applyBorder="1" applyAlignment="1" applyProtection="1">
      <alignment vertical="top" wrapText="1"/>
      <protection locked="0"/>
    </xf>
    <xf numFmtId="0" fontId="5" fillId="0" borderId="14" xfId="0" applyFont="1" applyBorder="1" applyAlignment="1" applyProtection="1">
      <alignment vertical="top" wrapText="1"/>
      <protection locked="0"/>
    </xf>
    <xf numFmtId="0" fontId="5" fillId="0" borderId="21" xfId="0" applyFont="1" applyBorder="1" applyAlignment="1" applyProtection="1">
      <alignment vertical="top" wrapText="1"/>
      <protection locked="0"/>
    </xf>
    <xf numFmtId="0" fontId="28" fillId="25" borderId="264" xfId="0" applyFont="1" applyFill="1" applyBorder="1" applyAlignment="1">
      <alignment vertical="center" shrinkToFit="1"/>
    </xf>
    <xf numFmtId="0" fontId="28" fillId="25" borderId="266" xfId="0" applyFont="1" applyFill="1" applyBorder="1" applyAlignment="1">
      <alignment vertical="center" shrinkToFit="1"/>
    </xf>
    <xf numFmtId="0" fontId="28" fillId="25" borderId="265" xfId="0" applyFont="1" applyFill="1" applyBorder="1" applyAlignment="1">
      <alignment vertical="center" shrinkToFit="1"/>
    </xf>
    <xf numFmtId="0" fontId="28" fillId="25" borderId="261" xfId="0" applyFont="1" applyFill="1" applyBorder="1" applyAlignment="1">
      <alignment vertical="center" wrapText="1" shrinkToFit="1"/>
    </xf>
    <xf numFmtId="0" fontId="28" fillId="25" borderId="262" xfId="0" applyFont="1" applyFill="1" applyBorder="1" applyAlignment="1">
      <alignment vertical="center" wrapText="1" shrinkToFit="1"/>
    </xf>
    <xf numFmtId="0" fontId="28" fillId="25" borderId="263" xfId="0" applyFont="1" applyFill="1" applyBorder="1" applyAlignment="1">
      <alignment vertical="center" wrapText="1" shrinkToFit="1"/>
    </xf>
    <xf numFmtId="0" fontId="28" fillId="25" borderId="15" xfId="0" applyFont="1" applyFill="1" applyBorder="1" applyAlignment="1">
      <alignment vertical="center" wrapText="1" shrinkToFit="1"/>
    </xf>
    <xf numFmtId="0" fontId="28" fillId="25" borderId="0" xfId="0" applyFont="1" applyFill="1" applyAlignment="1">
      <alignment vertical="center" wrapText="1" shrinkToFit="1"/>
    </xf>
    <xf numFmtId="0" fontId="28" fillId="25" borderId="16" xfId="0" applyFont="1" applyFill="1" applyBorder="1" applyAlignment="1">
      <alignment vertical="center" wrapText="1" shrinkToFit="1"/>
    </xf>
    <xf numFmtId="0" fontId="28" fillId="25" borderId="20" xfId="0" applyFont="1" applyFill="1" applyBorder="1" applyAlignment="1">
      <alignment vertical="center" wrapText="1" shrinkToFit="1"/>
    </xf>
    <xf numFmtId="0" fontId="28" fillId="25" borderId="14" xfId="0" applyFont="1" applyFill="1" applyBorder="1" applyAlignment="1">
      <alignment vertical="center" wrapText="1" shrinkToFit="1"/>
    </xf>
    <xf numFmtId="0" fontId="28" fillId="25" borderId="21" xfId="0" applyFont="1" applyFill="1" applyBorder="1" applyAlignment="1">
      <alignment vertical="center" wrapText="1" shrinkToFit="1"/>
    </xf>
    <xf numFmtId="0" fontId="28" fillId="27" borderId="295" xfId="0" applyFont="1" applyFill="1" applyBorder="1" applyAlignment="1" applyProtection="1">
      <alignment horizontal="center" vertical="center"/>
      <protection locked="0"/>
    </xf>
    <xf numFmtId="0" fontId="28" fillId="25" borderId="264" xfId="0" applyFont="1" applyFill="1" applyBorder="1" applyAlignment="1">
      <alignment vertical="center" wrapText="1" shrinkToFit="1"/>
    </xf>
    <xf numFmtId="0" fontId="28" fillId="25" borderId="266" xfId="0" applyFont="1" applyFill="1" applyBorder="1" applyAlignment="1">
      <alignment vertical="center" wrapText="1" shrinkToFit="1"/>
    </xf>
    <xf numFmtId="0" fontId="28" fillId="25" borderId="265" xfId="0" applyFont="1" applyFill="1" applyBorder="1" applyAlignment="1">
      <alignment vertical="center" wrapText="1" shrinkToFit="1"/>
    </xf>
    <xf numFmtId="0" fontId="5" fillId="0" borderId="296" xfId="0" applyFont="1" applyBorder="1" applyAlignment="1" applyProtection="1">
      <alignment vertical="top" wrapText="1" shrinkToFit="1"/>
      <protection locked="0"/>
    </xf>
    <xf numFmtId="0" fontId="5" fillId="0" borderId="294" xfId="0" applyFont="1" applyBorder="1" applyAlignment="1" applyProtection="1">
      <alignment vertical="top" wrapText="1" shrinkToFit="1"/>
      <protection locked="0"/>
    </xf>
    <xf numFmtId="0" fontId="5" fillId="0" borderId="297" xfId="0" applyFont="1" applyBorder="1" applyAlignment="1" applyProtection="1">
      <alignment vertical="top" wrapText="1" shrinkToFit="1"/>
      <protection locked="0"/>
    </xf>
    <xf numFmtId="0" fontId="5" fillId="0" borderId="15" xfId="0" applyFont="1" applyBorder="1" applyAlignment="1" applyProtection="1">
      <alignment vertical="top" wrapText="1" shrinkToFit="1"/>
      <protection locked="0"/>
    </xf>
    <xf numFmtId="0" fontId="5" fillId="0" borderId="0" xfId="0" applyFont="1" applyAlignment="1" applyProtection="1">
      <alignment vertical="top" wrapText="1" shrinkToFit="1"/>
      <protection locked="0"/>
    </xf>
    <xf numFmtId="0" fontId="5" fillId="0" borderId="16" xfId="0" applyFont="1" applyBorder="1" applyAlignment="1" applyProtection="1">
      <alignment vertical="top" wrapText="1" shrinkToFit="1"/>
      <protection locked="0"/>
    </xf>
    <xf numFmtId="0" fontId="5" fillId="0" borderId="20" xfId="0" applyFont="1" applyBorder="1" applyAlignment="1" applyProtection="1">
      <alignment vertical="top" wrapText="1" shrinkToFit="1"/>
      <protection locked="0"/>
    </xf>
    <xf numFmtId="0" fontId="5" fillId="0" borderId="14" xfId="0" applyFont="1" applyBorder="1" applyAlignment="1" applyProtection="1">
      <alignment vertical="top" wrapText="1" shrinkToFit="1"/>
      <protection locked="0"/>
    </xf>
    <xf numFmtId="0" fontId="5" fillId="0" borderId="21" xfId="0" applyFont="1" applyBorder="1" applyAlignment="1" applyProtection="1">
      <alignment vertical="top" wrapText="1" shrinkToFit="1"/>
      <protection locked="0"/>
    </xf>
    <xf numFmtId="0" fontId="0" fillId="0" borderId="15" xfId="0" applyBorder="1" applyAlignment="1">
      <alignment horizontal="center" vertical="top" wrapText="1"/>
    </xf>
    <xf numFmtId="0" fontId="32" fillId="0" borderId="16" xfId="0" applyFont="1" applyBorder="1" applyAlignment="1">
      <alignment vertical="top" wrapText="1"/>
    </xf>
    <xf numFmtId="0" fontId="0" fillId="0" borderId="0" xfId="0">
      <alignment vertical="center"/>
    </xf>
    <xf numFmtId="0" fontId="28" fillId="27" borderId="255" xfId="0" applyFont="1" applyFill="1" applyBorder="1" applyAlignment="1" applyProtection="1">
      <alignment horizontal="center" vertical="center"/>
      <protection locked="0"/>
    </xf>
    <xf numFmtId="0" fontId="28" fillId="27" borderId="256" xfId="0" applyFont="1" applyFill="1" applyBorder="1" applyAlignment="1" applyProtection="1">
      <alignment horizontal="center" vertical="center"/>
      <protection locked="0"/>
    </xf>
    <xf numFmtId="0" fontId="28" fillId="27" borderId="259" xfId="0" applyFont="1" applyFill="1" applyBorder="1" applyAlignment="1" applyProtection="1">
      <alignment horizontal="center" vertical="center"/>
      <protection locked="0"/>
    </xf>
    <xf numFmtId="0" fontId="28" fillId="0" borderId="298" xfId="0" applyFont="1" applyBorder="1" applyAlignment="1" applyProtection="1">
      <alignment vertical="top" shrinkToFit="1"/>
      <protection locked="0"/>
    </xf>
    <xf numFmtId="0" fontId="28" fillId="0" borderId="299" xfId="0" applyFont="1" applyBorder="1" applyAlignment="1" applyProtection="1">
      <alignment vertical="top" shrinkToFit="1"/>
      <protection locked="0"/>
    </xf>
    <xf numFmtId="0" fontId="28" fillId="0" borderId="300" xfId="0" applyFont="1" applyBorder="1" applyAlignment="1" applyProtection="1">
      <alignment vertical="top" shrinkToFit="1"/>
      <protection locked="0"/>
    </xf>
    <xf numFmtId="0" fontId="28" fillId="0" borderId="288" xfId="0" applyFont="1" applyBorder="1" applyAlignment="1" applyProtection="1">
      <alignment horizontal="left" vertical="top" wrapText="1" shrinkToFit="1"/>
      <protection locked="0"/>
    </xf>
    <xf numFmtId="0" fontId="28" fillId="0" borderId="294" xfId="0" applyFont="1" applyBorder="1" applyAlignment="1" applyProtection="1">
      <alignment horizontal="left" vertical="top" wrapText="1" shrinkToFit="1"/>
      <protection locked="0"/>
    </xf>
    <xf numFmtId="0" fontId="28" fillId="0" borderId="290" xfId="0" applyFont="1" applyBorder="1" applyAlignment="1" applyProtection="1">
      <alignment horizontal="left" vertical="top" wrapText="1" shrinkToFit="1"/>
      <protection locked="0"/>
    </xf>
    <xf numFmtId="0" fontId="28" fillId="0" borderId="15" xfId="0" applyFont="1" applyBorder="1" applyAlignment="1" applyProtection="1">
      <alignment horizontal="left" vertical="top" wrapText="1" shrinkToFit="1"/>
      <protection locked="0"/>
    </xf>
    <xf numFmtId="0" fontId="28" fillId="0" borderId="0" xfId="0" applyFont="1" applyAlignment="1" applyProtection="1">
      <alignment horizontal="left" vertical="top" wrapText="1" shrinkToFit="1"/>
      <protection locked="0"/>
    </xf>
    <xf numFmtId="0" fontId="28" fillId="0" borderId="16" xfId="0" applyFont="1" applyBorder="1" applyAlignment="1" applyProtection="1">
      <alignment horizontal="left" vertical="top" wrapText="1" shrinkToFit="1"/>
      <protection locked="0"/>
    </xf>
    <xf numFmtId="0" fontId="28" fillId="0" borderId="20" xfId="0" applyFont="1" applyBorder="1" applyAlignment="1" applyProtection="1">
      <alignment horizontal="left" vertical="top" wrapText="1" shrinkToFit="1"/>
      <protection locked="0"/>
    </xf>
    <xf numFmtId="0" fontId="28" fillId="0" borderId="21" xfId="0" applyFont="1" applyBorder="1" applyAlignment="1" applyProtection="1">
      <alignment horizontal="left" vertical="top" wrapText="1" shrinkToFit="1"/>
      <protection locked="0"/>
    </xf>
    <xf numFmtId="0" fontId="28" fillId="0" borderId="0" xfId="0" applyFont="1" applyAlignment="1">
      <alignment horizontal="left" vertical="top" wrapText="1" shrinkToFit="1"/>
    </xf>
    <xf numFmtId="0" fontId="28" fillId="27" borderId="161" xfId="0" applyFont="1" applyFill="1" applyBorder="1" applyAlignment="1" applyProtection="1">
      <alignment horizontal="center" vertical="center"/>
      <protection locked="0"/>
    </xf>
    <xf numFmtId="0" fontId="28" fillId="27" borderId="162" xfId="0" applyFont="1" applyFill="1" applyBorder="1" applyAlignment="1" applyProtection="1">
      <alignment horizontal="center" vertical="center"/>
      <protection locked="0"/>
    </xf>
    <xf numFmtId="0" fontId="28" fillId="0" borderId="157" xfId="0" applyFont="1" applyBorder="1" applyAlignment="1" applyProtection="1">
      <alignment horizontal="center" vertical="center" shrinkToFit="1"/>
      <protection locked="0"/>
    </xf>
    <xf numFmtId="0" fontId="28" fillId="27" borderId="295" xfId="0" applyFont="1" applyFill="1" applyBorder="1" applyAlignment="1" applyProtection="1">
      <alignment horizontal="center" vertical="center" wrapText="1"/>
      <protection locked="0"/>
    </xf>
    <xf numFmtId="0" fontId="28" fillId="0" borderId="0" xfId="0" applyFont="1" applyAlignment="1">
      <alignment vertical="top" shrinkToFit="1"/>
    </xf>
    <xf numFmtId="0" fontId="28" fillId="30" borderId="0" xfId="0" applyFont="1" applyFill="1" applyAlignment="1">
      <alignment horizontal="left" vertical="top" wrapText="1"/>
    </xf>
    <xf numFmtId="0" fontId="28" fillId="30" borderId="296" xfId="0" applyFont="1" applyFill="1" applyBorder="1" applyAlignment="1" applyProtection="1">
      <alignment horizontal="left" vertical="top" wrapText="1"/>
      <protection locked="0"/>
    </xf>
    <xf numFmtId="0" fontId="28" fillId="30" borderId="294" xfId="0" applyFont="1" applyFill="1" applyBorder="1" applyAlignment="1" applyProtection="1">
      <alignment horizontal="left" vertical="top" wrapText="1"/>
      <protection locked="0"/>
    </xf>
    <xf numFmtId="0" fontId="28" fillId="30" borderId="297" xfId="0" applyFont="1" applyFill="1" applyBorder="1" applyAlignment="1" applyProtection="1">
      <alignment horizontal="left" vertical="top" wrapText="1"/>
      <protection locked="0"/>
    </xf>
    <xf numFmtId="0" fontId="28" fillId="30" borderId="15" xfId="0" applyFont="1" applyFill="1" applyBorder="1" applyAlignment="1" applyProtection="1">
      <alignment horizontal="left" vertical="top" wrapText="1"/>
      <protection locked="0"/>
    </xf>
    <xf numFmtId="0" fontId="28" fillId="30" borderId="0" xfId="0" applyFont="1" applyFill="1" applyAlignment="1" applyProtection="1">
      <alignment horizontal="left" vertical="top" wrapText="1"/>
      <protection locked="0"/>
    </xf>
    <xf numFmtId="0" fontId="28" fillId="30" borderId="16" xfId="0" applyFont="1" applyFill="1" applyBorder="1" applyAlignment="1" applyProtection="1">
      <alignment horizontal="left" vertical="top" wrapText="1"/>
      <protection locked="0"/>
    </xf>
    <xf numFmtId="0" fontId="28" fillId="30" borderId="20" xfId="0" applyFont="1" applyFill="1" applyBorder="1" applyAlignment="1" applyProtection="1">
      <alignment horizontal="left" vertical="top" wrapText="1"/>
      <protection locked="0"/>
    </xf>
    <xf numFmtId="0" fontId="28" fillId="30" borderId="14" xfId="0" applyFont="1" applyFill="1" applyBorder="1" applyAlignment="1" applyProtection="1">
      <alignment horizontal="left" vertical="top" wrapText="1"/>
      <protection locked="0"/>
    </xf>
    <xf numFmtId="0" fontId="28" fillId="30" borderId="21" xfId="0" applyFont="1" applyFill="1" applyBorder="1" applyAlignment="1" applyProtection="1">
      <alignment horizontal="left" vertical="top" wrapText="1"/>
      <protection locked="0"/>
    </xf>
    <xf numFmtId="0" fontId="28" fillId="27" borderId="157" xfId="0" applyFont="1" applyFill="1" applyBorder="1" applyAlignment="1" applyProtection="1">
      <alignment horizontal="center" vertical="center"/>
      <protection locked="0"/>
    </xf>
    <xf numFmtId="0" fontId="28" fillId="0" borderId="0" xfId="0" applyFont="1" applyAlignment="1">
      <alignment horizontal="left" shrinkToFit="1"/>
    </xf>
    <xf numFmtId="0" fontId="28" fillId="0" borderId="16" xfId="0" applyFont="1" applyBorder="1" applyAlignment="1">
      <alignment horizontal="left" shrinkToFit="1"/>
    </xf>
    <xf numFmtId="0" fontId="28" fillId="0" borderId="261" xfId="0" applyFont="1" applyBorder="1" applyAlignment="1" applyProtection="1">
      <alignment horizontal="left" vertical="top" wrapText="1"/>
      <protection locked="0"/>
    </xf>
    <xf numFmtId="0" fontId="28" fillId="0" borderId="267" xfId="0" applyFont="1" applyBorder="1" applyAlignment="1" applyProtection="1">
      <alignment horizontal="left" vertical="top" wrapText="1"/>
      <protection locked="0"/>
    </xf>
    <xf numFmtId="0" fontId="28" fillId="0" borderId="263" xfId="0" applyFont="1" applyBorder="1" applyAlignment="1" applyProtection="1">
      <alignment horizontal="left" vertical="top" wrapText="1"/>
      <protection locked="0"/>
    </xf>
    <xf numFmtId="0" fontId="67" fillId="0" borderId="28" xfId="0" applyFont="1" applyBorder="1" applyAlignment="1" applyProtection="1">
      <alignment horizontal="center" vertical="center"/>
      <protection locked="0"/>
    </xf>
    <xf numFmtId="0" fontId="67" fillId="0" borderId="29" xfId="0" applyFont="1" applyBorder="1" applyAlignment="1" applyProtection="1">
      <alignment horizontal="center" vertical="center"/>
      <protection locked="0"/>
    </xf>
    <xf numFmtId="0" fontId="67" fillId="0" borderId="30" xfId="0" applyFont="1" applyBorder="1" applyAlignment="1" applyProtection="1">
      <alignment horizontal="center" vertical="center"/>
      <protection locked="0"/>
    </xf>
    <xf numFmtId="0" fontId="67" fillId="0" borderId="106" xfId="0" applyFont="1" applyBorder="1" applyAlignment="1" applyProtection="1">
      <alignment horizontal="center" vertical="center"/>
      <protection locked="0"/>
    </xf>
    <xf numFmtId="0" fontId="28" fillId="0" borderId="239" xfId="0" applyFont="1" applyBorder="1" applyAlignment="1" applyProtection="1">
      <alignment vertical="top" wrapText="1"/>
      <protection locked="0"/>
    </xf>
    <xf numFmtId="0" fontId="28" fillId="0" borderId="238" xfId="0" applyFont="1" applyBorder="1" applyAlignment="1" applyProtection="1">
      <alignment vertical="top" wrapText="1"/>
      <protection locked="0"/>
    </xf>
    <xf numFmtId="0" fontId="28" fillId="0" borderId="237" xfId="0" applyFont="1" applyBorder="1" applyAlignment="1" applyProtection="1">
      <alignment vertical="top" wrapText="1"/>
      <protection locked="0"/>
    </xf>
    <xf numFmtId="0" fontId="28" fillId="0" borderId="20" xfId="0" applyFont="1" applyBorder="1" applyAlignment="1" applyProtection="1">
      <alignment vertical="top" wrapText="1"/>
      <protection locked="0"/>
    </xf>
    <xf numFmtId="0" fontId="28" fillId="0" borderId="14" xfId="0" applyFont="1" applyBorder="1" applyAlignment="1" applyProtection="1">
      <alignment vertical="top" wrapText="1"/>
      <protection locked="0"/>
    </xf>
    <xf numFmtId="0" fontId="28" fillId="0" borderId="21" xfId="0" applyFont="1" applyBorder="1" applyAlignment="1" applyProtection="1">
      <alignment vertical="top" wrapText="1"/>
      <protection locked="0"/>
    </xf>
    <xf numFmtId="0" fontId="31" fillId="0" borderId="14" xfId="0" applyFont="1" applyBorder="1">
      <alignment vertical="center"/>
    </xf>
    <xf numFmtId="0" fontId="28" fillId="25" borderId="234" xfId="0" applyFont="1" applyFill="1" applyBorder="1" applyAlignment="1">
      <alignment horizontal="left" vertical="top"/>
    </xf>
    <xf numFmtId="0" fontId="28" fillId="25" borderId="236" xfId="0" applyFont="1" applyFill="1" applyBorder="1" applyAlignment="1">
      <alignment horizontal="left" vertical="top"/>
    </xf>
    <xf numFmtId="0" fontId="28" fillId="25" borderId="235" xfId="0" applyFont="1" applyFill="1" applyBorder="1" applyAlignment="1">
      <alignment horizontal="left" vertical="top"/>
    </xf>
    <xf numFmtId="0" fontId="28" fillId="27" borderId="233" xfId="0" applyFont="1" applyFill="1" applyBorder="1" applyAlignment="1" applyProtection="1">
      <alignment horizontal="center" vertical="top"/>
      <protection locked="0"/>
    </xf>
    <xf numFmtId="0" fontId="28" fillId="25" borderId="239" xfId="0" applyFont="1" applyFill="1" applyBorder="1" applyAlignment="1">
      <alignment horizontal="left" vertical="center" wrapText="1"/>
    </xf>
    <xf numFmtId="0" fontId="28" fillId="25" borderId="238" xfId="0" applyFont="1" applyFill="1" applyBorder="1" applyAlignment="1">
      <alignment horizontal="left" vertical="center" wrapText="1"/>
    </xf>
    <xf numFmtId="0" fontId="28" fillId="25" borderId="237" xfId="0" applyFont="1" applyFill="1" applyBorder="1" applyAlignment="1">
      <alignment horizontal="left" vertical="center" wrapText="1"/>
    </xf>
    <xf numFmtId="0" fontId="28" fillId="25" borderId="20" xfId="0" applyFont="1" applyFill="1" applyBorder="1" applyAlignment="1">
      <alignment horizontal="left" vertical="center" wrapText="1"/>
    </xf>
    <xf numFmtId="0" fontId="28" fillId="25" borderId="14" xfId="0" applyFont="1" applyFill="1" applyBorder="1" applyAlignment="1">
      <alignment horizontal="left" vertical="center" wrapText="1"/>
    </xf>
    <xf numFmtId="0" fontId="28" fillId="25" borderId="21" xfId="0" applyFont="1" applyFill="1" applyBorder="1" applyAlignment="1">
      <alignment horizontal="left" vertical="center" wrapText="1"/>
    </xf>
    <xf numFmtId="0" fontId="28" fillId="27" borderId="239" xfId="0" applyFont="1" applyFill="1" applyBorder="1" applyAlignment="1" applyProtection="1">
      <alignment horizontal="center" vertical="center"/>
      <protection locked="0"/>
    </xf>
    <xf numFmtId="0" fontId="28" fillId="27" borderId="238" xfId="0" applyFont="1" applyFill="1" applyBorder="1" applyAlignment="1" applyProtection="1">
      <alignment horizontal="center" vertical="center"/>
      <protection locked="0"/>
    </xf>
    <xf numFmtId="0" fontId="28" fillId="27" borderId="237" xfId="0" applyFont="1" applyFill="1" applyBorder="1" applyAlignment="1" applyProtection="1">
      <alignment horizontal="center" vertical="center"/>
      <protection locked="0"/>
    </xf>
    <xf numFmtId="0" fontId="28" fillId="27" borderId="14" xfId="0" applyFont="1" applyFill="1" applyBorder="1" applyAlignment="1" applyProtection="1">
      <alignment horizontal="center" vertical="center"/>
      <protection locked="0"/>
    </xf>
    <xf numFmtId="0" fontId="28" fillId="0" borderId="238" xfId="0" applyFont="1" applyBorder="1" applyAlignment="1">
      <alignment horizontal="left" vertical="center"/>
    </xf>
    <xf numFmtId="0" fontId="28" fillId="25" borderId="233" xfId="0" applyFont="1" applyFill="1" applyBorder="1" applyAlignment="1">
      <alignment horizontal="center" vertical="top"/>
    </xf>
    <xf numFmtId="0" fontId="28" fillId="25" borderId="233" xfId="0" applyFont="1" applyFill="1" applyBorder="1" applyAlignment="1">
      <alignment horizontal="left" vertical="center" shrinkToFit="1"/>
    </xf>
    <xf numFmtId="0" fontId="28" fillId="27" borderId="233" xfId="0" applyFont="1" applyFill="1" applyBorder="1" applyAlignment="1" applyProtection="1">
      <alignment horizontal="center" vertical="center"/>
      <protection locked="0"/>
    </xf>
    <xf numFmtId="0" fontId="5" fillId="0" borderId="172" xfId="0" applyFont="1" applyBorder="1" applyAlignment="1" applyProtection="1">
      <alignment horizontal="left" vertical="top" wrapText="1"/>
      <protection locked="0"/>
    </xf>
    <xf numFmtId="0" fontId="5" fillId="0" borderId="185" xfId="0" applyFont="1" applyBorder="1" applyAlignment="1" applyProtection="1">
      <alignment horizontal="left" vertical="top" wrapText="1"/>
      <protection locked="0"/>
    </xf>
    <xf numFmtId="0" fontId="5" fillId="0" borderId="184" xfId="0" applyFont="1" applyBorder="1" applyAlignment="1" applyProtection="1">
      <alignment horizontal="left" vertical="top" wrapText="1"/>
      <protection locked="0"/>
    </xf>
    <xf numFmtId="0" fontId="5" fillId="0" borderId="261" xfId="0" applyFont="1" applyBorder="1" applyAlignment="1" applyProtection="1">
      <alignment horizontal="left" vertical="top" wrapText="1"/>
      <protection locked="0"/>
    </xf>
    <xf numFmtId="0" fontId="5" fillId="0" borderId="262" xfId="0" applyFont="1" applyBorder="1" applyAlignment="1" applyProtection="1">
      <alignment horizontal="left" vertical="top" wrapText="1"/>
      <protection locked="0"/>
    </xf>
    <xf numFmtId="0" fontId="5" fillId="0" borderId="263" xfId="0" applyFont="1" applyBorder="1" applyAlignment="1" applyProtection="1">
      <alignment horizontal="left" vertical="top" wrapText="1"/>
      <protection locked="0"/>
    </xf>
    <xf numFmtId="0" fontId="28" fillId="27" borderId="172" xfId="0" applyFont="1" applyFill="1" applyBorder="1" applyAlignment="1" applyProtection="1">
      <alignment horizontal="center" vertical="center"/>
      <protection locked="0"/>
    </xf>
    <xf numFmtId="0" fontId="28" fillId="27" borderId="184" xfId="0" applyFont="1" applyFill="1" applyBorder="1" applyAlignment="1" applyProtection="1">
      <alignment horizontal="center" vertical="center"/>
      <protection locked="0"/>
    </xf>
    <xf numFmtId="0" fontId="28" fillId="30" borderId="172" xfId="0" applyFont="1" applyFill="1" applyBorder="1" applyAlignment="1">
      <alignment horizontal="left" vertical="center" shrinkToFit="1"/>
    </xf>
    <xf numFmtId="0" fontId="28" fillId="30" borderId="185" xfId="0" applyFont="1" applyFill="1" applyBorder="1" applyAlignment="1">
      <alignment horizontal="left" vertical="center" shrinkToFit="1"/>
    </xf>
    <xf numFmtId="0" fontId="28" fillId="30" borderId="184" xfId="0" applyFont="1" applyFill="1" applyBorder="1" applyAlignment="1">
      <alignment horizontal="left" vertical="center" shrinkToFit="1"/>
    </xf>
    <xf numFmtId="0" fontId="28" fillId="30" borderId="14" xfId="0" applyFont="1" applyFill="1" applyBorder="1" applyAlignment="1" applyProtection="1">
      <alignment horizontal="left" vertical="center" shrinkToFit="1"/>
      <protection locked="0"/>
    </xf>
    <xf numFmtId="0" fontId="0" fillId="0" borderId="0" xfId="0" applyAlignment="1">
      <alignment vertical="center" wrapText="1"/>
    </xf>
    <xf numFmtId="0" fontId="5" fillId="0" borderId="239" xfId="0" applyFont="1" applyBorder="1" applyAlignment="1" applyProtection="1">
      <alignment horizontal="left" vertical="top" wrapText="1"/>
      <protection locked="0"/>
    </xf>
    <xf numFmtId="0" fontId="5" fillId="0" borderId="238" xfId="0" applyFont="1" applyBorder="1" applyAlignment="1" applyProtection="1">
      <alignment horizontal="left" vertical="top" wrapText="1"/>
      <protection locked="0"/>
    </xf>
    <xf numFmtId="0" fontId="5" fillId="0" borderId="237" xfId="0" applyFont="1" applyBorder="1" applyAlignment="1" applyProtection="1">
      <alignment horizontal="left" vertical="top" wrapText="1"/>
      <protection locked="0"/>
    </xf>
    <xf numFmtId="0" fontId="28" fillId="30" borderId="165" xfId="0" applyFont="1" applyFill="1" applyBorder="1" applyAlignment="1">
      <alignment horizontal="left" vertical="center" shrinkToFit="1"/>
    </xf>
    <xf numFmtId="0" fontId="28" fillId="30" borderId="166" xfId="0" applyFont="1" applyFill="1" applyBorder="1" applyAlignment="1">
      <alignment horizontal="left" vertical="center" shrinkToFit="1"/>
    </xf>
    <xf numFmtId="0" fontId="28" fillId="30" borderId="167" xfId="0" applyFont="1" applyFill="1" applyBorder="1" applyAlignment="1">
      <alignment horizontal="left" vertical="center" shrinkToFit="1"/>
    </xf>
    <xf numFmtId="0" fontId="32" fillId="30" borderId="238" xfId="0" applyFont="1" applyFill="1" applyBorder="1" applyAlignment="1">
      <alignment horizontal="left" vertical="center" wrapText="1"/>
    </xf>
    <xf numFmtId="0" fontId="32" fillId="30" borderId="0" xfId="0" applyFont="1" applyFill="1" applyAlignment="1">
      <alignment horizontal="left" vertical="center" wrapText="1"/>
    </xf>
    <xf numFmtId="0" fontId="28" fillId="0" borderId="234" xfId="0" applyFont="1" applyBorder="1" applyAlignment="1">
      <alignment horizontal="left" vertical="center" shrinkToFit="1"/>
    </xf>
    <xf numFmtId="0" fontId="28" fillId="0" borderId="236" xfId="0" applyFont="1" applyBorder="1" applyAlignment="1">
      <alignment horizontal="left" vertical="center" shrinkToFit="1"/>
    </xf>
    <xf numFmtId="0" fontId="28" fillId="0" borderId="235" xfId="0" applyFont="1" applyBorder="1" applyAlignment="1">
      <alignment horizontal="left" vertical="center" shrinkToFit="1"/>
    </xf>
    <xf numFmtId="0" fontId="28" fillId="0" borderId="239" xfId="0" applyFont="1" applyBorder="1" applyAlignment="1">
      <alignment horizontal="left" vertical="center" shrinkToFit="1"/>
    </xf>
    <xf numFmtId="0" fontId="28" fillId="0" borderId="238" xfId="0" applyFont="1" applyBorder="1" applyAlignment="1">
      <alignment horizontal="left" vertical="center" shrinkToFit="1"/>
    </xf>
    <xf numFmtId="0" fontId="28" fillId="0" borderId="237" xfId="0" applyFont="1" applyBorder="1" applyAlignment="1">
      <alignment horizontal="left" vertical="center" shrinkToFit="1"/>
    </xf>
    <xf numFmtId="0" fontId="5" fillId="0" borderId="262" xfId="0" applyFont="1" applyBorder="1" applyAlignment="1">
      <alignment horizontal="left" vertical="center" wrapText="1"/>
    </xf>
    <xf numFmtId="0" fontId="5" fillId="0" borderId="263" xfId="0" applyFont="1" applyBorder="1" applyAlignment="1">
      <alignment horizontal="left" vertical="center" wrapText="1"/>
    </xf>
    <xf numFmtId="0" fontId="28" fillId="0" borderId="14" xfId="0" applyFont="1" applyBorder="1" applyAlignment="1"/>
    <xf numFmtId="0" fontId="5" fillId="0" borderId="161" xfId="0" applyFont="1" applyBorder="1" applyAlignment="1" applyProtection="1">
      <alignment vertical="top" wrapText="1"/>
      <protection locked="0"/>
    </xf>
    <xf numFmtId="0" fontId="5" fillId="0" borderId="159" xfId="0" applyFont="1" applyBorder="1" applyAlignment="1" applyProtection="1">
      <alignment vertical="top" wrapText="1"/>
      <protection locked="0"/>
    </xf>
    <xf numFmtId="0" fontId="5" fillId="0" borderId="162" xfId="0" applyFont="1" applyBorder="1" applyAlignment="1" applyProtection="1">
      <alignment vertical="top" wrapText="1"/>
      <protection locked="0"/>
    </xf>
    <xf numFmtId="0" fontId="28" fillId="25" borderId="165" xfId="0" applyFont="1" applyFill="1" applyBorder="1" applyAlignment="1">
      <alignment horizontal="center" vertical="center" shrinkToFit="1"/>
    </xf>
    <xf numFmtId="0" fontId="28" fillId="25" borderId="166" xfId="0" applyFont="1" applyFill="1" applyBorder="1" applyAlignment="1">
      <alignment horizontal="center" vertical="center" shrinkToFit="1"/>
    </xf>
    <xf numFmtId="0" fontId="28" fillId="25" borderId="167" xfId="0" applyFont="1" applyFill="1" applyBorder="1" applyAlignment="1">
      <alignment horizontal="center" vertical="center" shrinkToFit="1"/>
    </xf>
    <xf numFmtId="0" fontId="5" fillId="0" borderId="302" xfId="0" applyFont="1" applyBorder="1" applyAlignment="1" applyProtection="1">
      <alignment horizontal="left" vertical="top" shrinkToFit="1"/>
      <protection locked="0"/>
    </xf>
    <xf numFmtId="0" fontId="5" fillId="0" borderId="303" xfId="0" applyFont="1" applyBorder="1" applyAlignment="1" applyProtection="1">
      <alignment horizontal="left" vertical="top" shrinkToFit="1"/>
      <protection locked="0"/>
    </xf>
    <xf numFmtId="0" fontId="5" fillId="0" borderId="304" xfId="0" applyFont="1" applyBorder="1" applyAlignment="1" applyProtection="1">
      <alignment horizontal="left" vertical="top" shrinkToFit="1"/>
      <protection locked="0"/>
    </xf>
    <xf numFmtId="0" fontId="28" fillId="0" borderId="14" xfId="0" applyFont="1" applyBorder="1" applyAlignment="1">
      <alignment horizontal="left"/>
    </xf>
    <xf numFmtId="0" fontId="28" fillId="0" borderId="14" xfId="0" applyFont="1" applyBorder="1" applyAlignment="1" applyProtection="1">
      <alignment horizontal="right" vertical="center"/>
      <protection locked="0"/>
    </xf>
    <xf numFmtId="0" fontId="28" fillId="26" borderId="14" xfId="0" applyFont="1" applyFill="1" applyBorder="1" applyAlignment="1">
      <alignment horizontal="center" vertical="center"/>
    </xf>
    <xf numFmtId="0" fontId="28" fillId="26" borderId="21" xfId="0" applyFont="1" applyFill="1" applyBorder="1" applyAlignment="1">
      <alignment horizontal="center" vertical="center"/>
    </xf>
    <xf numFmtId="0" fontId="5" fillId="25" borderId="260" xfId="0" applyFont="1" applyFill="1" applyBorder="1" applyAlignment="1">
      <alignment horizontal="left" vertical="center" wrapText="1" shrinkToFit="1"/>
    </xf>
    <xf numFmtId="0" fontId="5" fillId="25" borderId="295" xfId="0" applyFont="1" applyFill="1" applyBorder="1" applyAlignment="1">
      <alignment horizontal="left" vertical="center" wrapText="1" shrinkToFit="1"/>
    </xf>
    <xf numFmtId="0" fontId="5" fillId="27" borderId="260" xfId="0" applyFont="1" applyFill="1" applyBorder="1" applyAlignment="1" applyProtection="1">
      <alignment horizontal="center" vertical="center"/>
      <protection locked="0"/>
    </xf>
    <xf numFmtId="0" fontId="5" fillId="27" borderId="295" xfId="0" applyFont="1" applyFill="1" applyBorder="1" applyAlignment="1" applyProtection="1">
      <alignment horizontal="center" vertical="center"/>
      <protection locked="0"/>
    </xf>
    <xf numFmtId="0" fontId="30" fillId="0" borderId="0" xfId="0" applyFont="1" applyAlignment="1">
      <alignment horizontal="left" vertical="top" wrapText="1"/>
    </xf>
    <xf numFmtId="0" fontId="28" fillId="25" borderId="260" xfId="0" applyFont="1" applyFill="1" applyBorder="1" applyAlignment="1">
      <alignment horizontal="center" vertical="center" shrinkToFit="1"/>
    </xf>
    <xf numFmtId="0" fontId="28" fillId="0" borderId="16" xfId="0" applyFont="1" applyBorder="1">
      <alignment vertical="center"/>
    </xf>
    <xf numFmtId="0" fontId="5" fillId="0" borderId="233" xfId="0" applyFont="1" applyBorder="1" applyAlignment="1" applyProtection="1">
      <alignment vertical="top" wrapText="1"/>
      <protection locked="0"/>
    </xf>
    <xf numFmtId="0" fontId="28" fillId="30" borderId="0" xfId="0" applyFont="1" applyFill="1" applyAlignment="1">
      <alignment horizontal="left" vertical="center"/>
    </xf>
    <xf numFmtId="179" fontId="28" fillId="0" borderId="156" xfId="0" applyNumberFormat="1" applyFont="1" applyBorder="1" applyProtection="1">
      <alignment vertical="center"/>
      <protection locked="0"/>
    </xf>
    <xf numFmtId="179" fontId="28" fillId="0" borderId="157" xfId="0" applyNumberFormat="1" applyFont="1" applyBorder="1" applyProtection="1">
      <alignment vertical="center"/>
      <protection locked="0"/>
    </xf>
    <xf numFmtId="0" fontId="28" fillId="27" borderId="159" xfId="0" applyFont="1" applyFill="1" applyBorder="1" applyAlignment="1" applyProtection="1">
      <alignment horizontal="center" vertical="center"/>
      <protection locked="0"/>
    </xf>
    <xf numFmtId="0" fontId="5" fillId="30" borderId="18" xfId="0" applyFont="1" applyFill="1" applyBorder="1" applyAlignment="1">
      <alignment vertical="top" wrapText="1"/>
    </xf>
    <xf numFmtId="0" fontId="5" fillId="30" borderId="15" xfId="0" applyFont="1" applyFill="1" applyBorder="1" applyAlignment="1">
      <alignment vertical="top" wrapText="1"/>
    </xf>
    <xf numFmtId="0" fontId="28" fillId="27" borderId="261" xfId="0" applyFont="1" applyFill="1" applyBorder="1" applyAlignment="1" applyProtection="1">
      <alignment horizontal="center" vertical="center"/>
      <protection locked="0"/>
    </xf>
    <xf numFmtId="0" fontId="28" fillId="27" borderId="267" xfId="0" applyFont="1" applyFill="1" applyBorder="1" applyAlignment="1" applyProtection="1">
      <alignment horizontal="center" vertical="center"/>
      <protection locked="0"/>
    </xf>
    <xf numFmtId="0" fontId="28" fillId="27" borderId="263" xfId="0" applyFont="1" applyFill="1" applyBorder="1" applyAlignment="1" applyProtection="1">
      <alignment horizontal="center" vertical="center"/>
      <protection locked="0"/>
    </xf>
    <xf numFmtId="0" fontId="5" fillId="30" borderId="18" xfId="0" applyFont="1" applyFill="1" applyBorder="1" applyAlignment="1">
      <alignment horizontal="left" vertical="top" wrapText="1"/>
    </xf>
    <xf numFmtId="0" fontId="5" fillId="30" borderId="19" xfId="0" applyFont="1" applyFill="1" applyBorder="1" applyAlignment="1">
      <alignment horizontal="left" vertical="top" wrapText="1"/>
    </xf>
    <xf numFmtId="0" fontId="28" fillId="25" borderId="260" xfId="0" applyFont="1" applyFill="1" applyBorder="1" applyAlignment="1">
      <alignment horizontal="left" vertical="center"/>
    </xf>
    <xf numFmtId="0" fontId="31" fillId="0" borderId="0" xfId="0" applyFont="1" applyAlignment="1">
      <alignment horizontal="left" wrapText="1" shrinkToFit="1"/>
    </xf>
    <xf numFmtId="0" fontId="28" fillId="27" borderId="234" xfId="0" applyFont="1" applyFill="1" applyBorder="1" applyAlignment="1" applyProtection="1">
      <alignment horizontal="center" vertical="center" wrapText="1"/>
      <protection locked="0"/>
    </xf>
    <xf numFmtId="0" fontId="28" fillId="27" borderId="235" xfId="0" applyFont="1" applyFill="1" applyBorder="1" applyAlignment="1" applyProtection="1">
      <alignment horizontal="center" vertical="center" wrapText="1"/>
      <protection locked="0"/>
    </xf>
    <xf numFmtId="0" fontId="28" fillId="0" borderId="233" xfId="0" applyFont="1" applyBorder="1" applyAlignment="1">
      <alignment vertical="center" wrapText="1"/>
    </xf>
    <xf numFmtId="0" fontId="33" fillId="0" borderId="0" xfId="0" applyFont="1" applyAlignment="1" applyProtection="1">
      <alignment horizontal="left" vertical="top" wrapText="1"/>
      <protection locked="0"/>
    </xf>
    <xf numFmtId="0" fontId="33" fillId="0" borderId="16" xfId="0" applyFont="1" applyBorder="1" applyAlignment="1" applyProtection="1">
      <alignment horizontal="left" vertical="top" wrapText="1"/>
      <protection locked="0"/>
    </xf>
    <xf numFmtId="0" fontId="28" fillId="0" borderId="14" xfId="0" applyFont="1" applyBorder="1" applyAlignment="1">
      <alignment horizontal="left" vertical="top" wrapText="1" shrinkToFit="1"/>
    </xf>
    <xf numFmtId="0" fontId="5" fillId="0" borderId="239" xfId="0" applyFont="1" applyBorder="1" applyAlignment="1" applyProtection="1">
      <alignment vertical="top" wrapText="1"/>
      <protection locked="0"/>
    </xf>
    <xf numFmtId="0" fontId="5" fillId="0" borderId="238" xfId="0" applyFont="1" applyBorder="1" applyAlignment="1" applyProtection="1">
      <alignment vertical="top" wrapText="1"/>
      <protection locked="0"/>
    </xf>
    <xf numFmtId="0" fontId="5" fillId="0" borderId="237" xfId="0" applyFont="1" applyBorder="1" applyAlignment="1" applyProtection="1">
      <alignment vertical="top" wrapText="1"/>
      <protection locked="0"/>
    </xf>
    <xf numFmtId="0" fontId="28" fillId="25" borderId="271" xfId="0" applyFont="1" applyFill="1" applyBorder="1" applyAlignment="1">
      <alignment horizontal="center" vertical="center" wrapText="1"/>
    </xf>
    <xf numFmtId="0" fontId="28" fillId="25" borderId="272" xfId="0" applyFont="1" applyFill="1" applyBorder="1" applyAlignment="1">
      <alignment horizontal="center" vertical="center"/>
    </xf>
    <xf numFmtId="0" fontId="28" fillId="25" borderId="273" xfId="0" applyFont="1" applyFill="1" applyBorder="1" applyAlignment="1">
      <alignment horizontal="center" vertical="center"/>
    </xf>
    <xf numFmtId="0" fontId="28" fillId="25" borderId="0" xfId="0" applyFont="1" applyFill="1" applyAlignment="1">
      <alignment horizontal="center" vertical="center"/>
    </xf>
    <xf numFmtId="0" fontId="28" fillId="0" borderId="260" xfId="0" applyFont="1" applyBorder="1" applyAlignment="1" applyProtection="1">
      <alignment horizontal="left" vertical="top"/>
      <protection locked="0"/>
    </xf>
    <xf numFmtId="0" fontId="5" fillId="0" borderId="15" xfId="0" applyFont="1" applyBorder="1" applyAlignment="1">
      <alignment vertical="top"/>
    </xf>
    <xf numFmtId="0" fontId="28" fillId="27" borderId="262" xfId="0" applyFont="1" applyFill="1" applyBorder="1" applyAlignment="1" applyProtection="1">
      <alignment horizontal="center" vertical="center" wrapText="1"/>
      <protection locked="0"/>
    </xf>
    <xf numFmtId="0" fontId="0" fillId="0" borderId="19" xfId="0" applyBorder="1" applyAlignment="1">
      <alignment vertical="top" wrapText="1"/>
    </xf>
    <xf numFmtId="0" fontId="28" fillId="0" borderId="262" xfId="0" applyFont="1" applyBorder="1" applyAlignment="1" applyProtection="1">
      <alignment horizontal="left" vertical="top" wrapText="1"/>
      <protection locked="0"/>
    </xf>
    <xf numFmtId="0" fontId="28" fillId="0" borderId="0" xfId="0" applyFont="1" applyAlignment="1">
      <alignment horizontal="left" wrapText="1" shrinkToFit="1"/>
    </xf>
    <xf numFmtId="0" fontId="28" fillId="0" borderId="14" xfId="0" applyFont="1" applyBorder="1" applyAlignment="1">
      <alignment horizontal="left" wrapText="1" shrinkToFit="1"/>
    </xf>
    <xf numFmtId="0" fontId="28" fillId="0" borderId="112" xfId="0" applyFont="1" applyBorder="1" applyAlignment="1">
      <alignment vertical="center" shrinkToFit="1"/>
    </xf>
    <xf numFmtId="0" fontId="28" fillId="34" borderId="111" xfId="0" applyFont="1" applyFill="1" applyBorder="1" applyAlignment="1">
      <alignment horizontal="center" vertical="center" wrapText="1"/>
    </xf>
    <xf numFmtId="0" fontId="28" fillId="34" borderId="110" xfId="0" applyFont="1" applyFill="1" applyBorder="1" applyAlignment="1">
      <alignment horizontal="center" vertical="center" wrapText="1"/>
    </xf>
    <xf numFmtId="0" fontId="26" fillId="0" borderId="0" xfId="0" applyFont="1" applyAlignment="1">
      <alignment horizontal="left" vertical="center"/>
    </xf>
    <xf numFmtId="0" fontId="64" fillId="0" borderId="112" xfId="0" applyFont="1" applyBorder="1" applyAlignment="1">
      <alignment horizontal="center" vertical="center" wrapText="1"/>
    </xf>
    <xf numFmtId="0" fontId="26" fillId="29" borderId="111" xfId="0" applyFont="1" applyFill="1" applyBorder="1" applyAlignment="1">
      <alignment horizontal="center" vertical="center" wrapText="1"/>
    </xf>
    <xf numFmtId="0" fontId="26" fillId="29" borderId="110" xfId="0" applyFont="1" applyFill="1" applyBorder="1" applyAlignment="1">
      <alignment horizontal="center" vertical="center" wrapText="1"/>
    </xf>
    <xf numFmtId="0" fontId="28" fillId="0" borderId="111" xfId="0" applyFont="1" applyBorder="1" applyAlignment="1">
      <alignment vertical="center" wrapText="1"/>
    </xf>
    <xf numFmtId="0" fontId="28" fillId="0" borderId="109" xfId="0" applyFont="1" applyBorder="1" applyAlignment="1">
      <alignment vertical="center" wrapText="1"/>
    </xf>
    <xf numFmtId="0" fontId="28" fillId="0" borderId="110" xfId="0" applyFont="1" applyBorder="1" applyAlignment="1">
      <alignment vertical="center" wrapText="1"/>
    </xf>
    <xf numFmtId="0" fontId="28" fillId="34" borderId="112" xfId="0" applyFont="1" applyFill="1" applyBorder="1" applyAlignment="1">
      <alignment horizontal="center" vertical="center" wrapText="1"/>
    </xf>
    <xf numFmtId="0" fontId="5" fillId="0" borderId="112" xfId="0" applyFont="1" applyBorder="1" applyAlignment="1">
      <alignment vertical="center" shrinkToFit="1"/>
    </xf>
    <xf numFmtId="0" fontId="5" fillId="0" borderId="112" xfId="0" applyFont="1" applyBorder="1" applyAlignment="1">
      <alignment vertical="center" wrapText="1"/>
    </xf>
    <xf numFmtId="0" fontId="67" fillId="29" borderId="165" xfId="0" applyFont="1" applyFill="1" applyBorder="1" applyAlignment="1">
      <alignment horizontal="center" vertical="center"/>
    </xf>
    <xf numFmtId="0" fontId="67" fillId="29" borderId="166" xfId="0" applyFont="1" applyFill="1" applyBorder="1" applyAlignment="1">
      <alignment horizontal="center" vertical="center"/>
    </xf>
    <xf numFmtId="0" fontId="0" fillId="0" borderId="0" xfId="0" applyAlignment="1">
      <alignment vertical="top" wrapText="1"/>
    </xf>
    <xf numFmtId="0" fontId="79" fillId="25" borderId="0" xfId="0" applyFont="1" applyFill="1" applyAlignment="1">
      <alignment vertical="center" wrapText="1"/>
    </xf>
    <xf numFmtId="0" fontId="67" fillId="0" borderId="165" xfId="0" applyFont="1" applyBorder="1" applyAlignment="1">
      <alignment horizontal="center" vertical="center"/>
    </xf>
    <xf numFmtId="0" fontId="67" fillId="0" borderId="167" xfId="0" applyFont="1" applyBorder="1" applyAlignment="1">
      <alignment horizontal="center" vertical="center"/>
    </xf>
    <xf numFmtId="0" fontId="68" fillId="0" borderId="14" xfId="0" applyFont="1" applyBorder="1" applyAlignment="1">
      <alignment vertical="center" wrapText="1"/>
    </xf>
    <xf numFmtId="0" fontId="68" fillId="24" borderId="164" xfId="0" applyFont="1" applyFill="1" applyBorder="1" applyAlignment="1">
      <alignment horizontal="center" vertical="center" wrapText="1"/>
    </xf>
    <xf numFmtId="0" fontId="68" fillId="25" borderId="168" xfId="0" applyFont="1" applyFill="1" applyBorder="1" applyAlignment="1">
      <alignment horizontal="center" vertical="center" wrapText="1"/>
    </xf>
    <xf numFmtId="0" fontId="68" fillId="25" borderId="19" xfId="0" applyFont="1" applyFill="1" applyBorder="1" applyAlignment="1">
      <alignment horizontal="center" vertical="center" wrapText="1"/>
    </xf>
    <xf numFmtId="0" fontId="68" fillId="25" borderId="164" xfId="0" applyFont="1" applyFill="1" applyBorder="1" applyAlignment="1">
      <alignment horizontal="center" vertical="center" wrapText="1"/>
    </xf>
    <xf numFmtId="0" fontId="68" fillId="25" borderId="165" xfId="0" applyFont="1" applyFill="1" applyBorder="1" applyAlignment="1">
      <alignment horizontal="center" vertical="center" wrapText="1"/>
    </xf>
    <xf numFmtId="0" fontId="68" fillId="25" borderId="166" xfId="0" applyFont="1" applyFill="1" applyBorder="1" applyAlignment="1">
      <alignment horizontal="center" vertical="center" wrapText="1"/>
    </xf>
    <xf numFmtId="0" fontId="68" fillId="25" borderId="198" xfId="0" applyFont="1" applyFill="1" applyBorder="1" applyAlignment="1">
      <alignment horizontal="center" vertical="center" wrapText="1"/>
    </xf>
    <xf numFmtId="0" fontId="68" fillId="24" borderId="20" xfId="0" applyFont="1" applyFill="1" applyBorder="1" applyAlignment="1">
      <alignment horizontal="center" vertical="center" wrapText="1" shrinkToFit="1"/>
    </xf>
    <xf numFmtId="0" fontId="68" fillId="24" borderId="21" xfId="0" applyFont="1" applyFill="1" applyBorder="1" applyAlignment="1">
      <alignment horizontal="center" vertical="center" wrapText="1" shrinkToFit="1"/>
    </xf>
    <xf numFmtId="0" fontId="68" fillId="24" borderId="20" xfId="0" applyFont="1" applyFill="1" applyBorder="1" applyAlignment="1">
      <alignment horizontal="center" vertical="center" wrapText="1"/>
    </xf>
    <xf numFmtId="0" fontId="68" fillId="24" borderId="21" xfId="0" applyFont="1" applyFill="1" applyBorder="1" applyAlignment="1">
      <alignment horizontal="center" vertical="center" wrapText="1"/>
    </xf>
    <xf numFmtId="0" fontId="68" fillId="0" borderId="0" xfId="0" applyFont="1" applyAlignment="1">
      <alignment vertical="top" wrapText="1"/>
    </xf>
    <xf numFmtId="0" fontId="68" fillId="24" borderId="199" xfId="0" applyFont="1" applyFill="1" applyBorder="1" applyAlignment="1">
      <alignment horizontal="center" vertical="center" wrapText="1" shrinkToFit="1"/>
    </xf>
    <xf numFmtId="0" fontId="68" fillId="24" borderId="19" xfId="0" applyFont="1" applyFill="1" applyBorder="1" applyAlignment="1">
      <alignment horizontal="center" vertical="center" wrapText="1"/>
    </xf>
    <xf numFmtId="0" fontId="76" fillId="24" borderId="213" xfId="0" applyFont="1" applyFill="1" applyBorder="1" applyAlignment="1">
      <alignment horizontal="center" vertical="center" wrapText="1"/>
    </xf>
    <xf numFmtId="0" fontId="76" fillId="24" borderId="214" xfId="0" applyFont="1" applyFill="1" applyBorder="1" applyAlignment="1">
      <alignment horizontal="center" vertical="center" wrapText="1"/>
    </xf>
    <xf numFmtId="0" fontId="76" fillId="24" borderId="215" xfId="0" applyFont="1" applyFill="1" applyBorder="1" applyAlignment="1">
      <alignment horizontal="center" vertical="center" wrapText="1"/>
    </xf>
    <xf numFmtId="0" fontId="68" fillId="25" borderId="167" xfId="0" applyFont="1" applyFill="1" applyBorder="1" applyAlignment="1">
      <alignment horizontal="center" vertical="center" wrapText="1"/>
    </xf>
    <xf numFmtId="0" fontId="68" fillId="24" borderId="197" xfId="0" applyFont="1" applyFill="1" applyBorder="1" applyAlignment="1">
      <alignment horizontal="center" vertical="center" wrapText="1" shrinkToFit="1"/>
    </xf>
    <xf numFmtId="0" fontId="68" fillId="24" borderId="210" xfId="0" applyFont="1" applyFill="1" applyBorder="1" applyAlignment="1">
      <alignment horizontal="center" vertical="center" wrapText="1" shrinkToFit="1"/>
    </xf>
    <xf numFmtId="0" fontId="68" fillId="24" borderId="197" xfId="0" applyFont="1" applyFill="1" applyBorder="1" applyAlignment="1">
      <alignment horizontal="center" vertical="center" wrapText="1"/>
    </xf>
    <xf numFmtId="0" fontId="68" fillId="24" borderId="210" xfId="0" applyFont="1" applyFill="1" applyBorder="1" applyAlignment="1">
      <alignment horizontal="center" vertical="center" wrapText="1"/>
    </xf>
    <xf numFmtId="0" fontId="76" fillId="24" borderId="197" xfId="0" applyFont="1" applyFill="1" applyBorder="1" applyAlignment="1">
      <alignment horizontal="center" vertical="center" wrapText="1"/>
    </xf>
    <xf numFmtId="0" fontId="76" fillId="24" borderId="198" xfId="0" applyFont="1" applyFill="1" applyBorder="1" applyAlignment="1">
      <alignment horizontal="center" vertical="center" wrapText="1"/>
    </xf>
    <xf numFmtId="0" fontId="76" fillId="24" borderId="210" xfId="0" applyFont="1" applyFill="1" applyBorder="1" applyAlignment="1">
      <alignment horizontal="center" vertical="center" wrapText="1"/>
    </xf>
    <xf numFmtId="0" fontId="68" fillId="24" borderId="200" xfId="0" applyFont="1" applyFill="1" applyBorder="1" applyAlignment="1">
      <alignment horizontal="center" vertical="center" wrapText="1"/>
    </xf>
    <xf numFmtId="0" fontId="68" fillId="24" borderId="174" xfId="0" applyFont="1" applyFill="1" applyBorder="1" applyAlignment="1">
      <alignment horizontal="center" vertical="center" wrapText="1"/>
    </xf>
    <xf numFmtId="0" fontId="68" fillId="25" borderId="173" xfId="0" applyFont="1" applyFill="1" applyBorder="1" applyAlignment="1">
      <alignment horizontal="center" vertical="center" wrapText="1"/>
    </xf>
    <xf numFmtId="0" fontId="68" fillId="25" borderId="175" xfId="0" applyFont="1" applyFill="1" applyBorder="1" applyAlignment="1">
      <alignment horizontal="center" vertical="center" wrapText="1"/>
    </xf>
    <xf numFmtId="0" fontId="68" fillId="24" borderId="201" xfId="0" applyFont="1" applyFill="1" applyBorder="1" applyAlignment="1">
      <alignment horizontal="center" vertical="center" wrapText="1"/>
    </xf>
    <xf numFmtId="0" fontId="0" fillId="0" borderId="0" xfId="0" applyAlignment="1">
      <alignment horizontal="left" vertical="center"/>
    </xf>
    <xf numFmtId="0" fontId="68" fillId="24" borderId="168" xfId="0" applyFont="1" applyFill="1" applyBorder="1" applyAlignment="1">
      <alignment horizontal="center" vertical="center" wrapText="1"/>
    </xf>
    <xf numFmtId="0" fontId="68" fillId="25" borderId="18" xfId="0" applyFont="1" applyFill="1" applyBorder="1" applyAlignment="1">
      <alignment horizontal="center" vertical="center" wrapText="1"/>
    </xf>
    <xf numFmtId="0" fontId="68" fillId="24" borderId="165" xfId="0" applyFont="1" applyFill="1" applyBorder="1" applyAlignment="1">
      <alignment horizontal="center" vertical="center" wrapText="1"/>
    </xf>
    <xf numFmtId="0" fontId="68" fillId="24" borderId="166" xfId="0" applyFont="1" applyFill="1" applyBorder="1" applyAlignment="1">
      <alignment horizontal="center" vertical="center" wrapText="1"/>
    </xf>
    <xf numFmtId="0" fontId="76" fillId="0" borderId="0" xfId="0" applyFont="1" applyAlignment="1">
      <alignment vertical="center" wrapText="1"/>
    </xf>
    <xf numFmtId="0" fontId="68" fillId="24" borderId="172" xfId="0" applyFont="1" applyFill="1" applyBorder="1" applyAlignment="1">
      <alignment horizontal="center" vertical="center" wrapText="1" shrinkToFit="1"/>
    </xf>
    <xf numFmtId="0" fontId="68" fillId="24" borderId="184" xfId="0" applyFont="1" applyFill="1" applyBorder="1" applyAlignment="1">
      <alignment horizontal="center" vertical="center" wrapText="1" shrinkToFit="1"/>
    </xf>
    <xf numFmtId="0" fontId="68" fillId="24" borderId="172" xfId="0" applyFont="1" applyFill="1" applyBorder="1" applyAlignment="1">
      <alignment horizontal="center" vertical="center" wrapText="1"/>
    </xf>
    <xf numFmtId="0" fontId="68" fillId="24" borderId="184" xfId="0" applyFont="1" applyFill="1" applyBorder="1" applyAlignment="1">
      <alignment horizontal="center" vertical="center" wrapText="1"/>
    </xf>
    <xf numFmtId="0" fontId="68" fillId="24" borderId="217" xfId="0" applyFont="1" applyFill="1" applyBorder="1" applyAlignment="1">
      <alignment horizontal="center" vertical="center" shrinkToFit="1"/>
    </xf>
    <xf numFmtId="0" fontId="68" fillId="24" borderId="218" xfId="0" applyFont="1" applyFill="1" applyBorder="1" applyAlignment="1">
      <alignment horizontal="center" vertical="center" shrinkToFit="1"/>
    </xf>
    <xf numFmtId="0" fontId="68" fillId="24" borderId="219" xfId="0" applyFont="1" applyFill="1" applyBorder="1" applyAlignment="1">
      <alignment horizontal="center" vertical="center" shrinkToFit="1"/>
    </xf>
    <xf numFmtId="0" fontId="68" fillId="25" borderId="210" xfId="0" applyFont="1" applyFill="1" applyBorder="1" applyAlignment="1">
      <alignment horizontal="center" vertical="center" wrapText="1"/>
    </xf>
    <xf numFmtId="0" fontId="68" fillId="24" borderId="216" xfId="0" applyFont="1" applyFill="1" applyBorder="1" applyAlignment="1">
      <alignment horizontal="center" vertical="center" wrapText="1"/>
    </xf>
    <xf numFmtId="0" fontId="68" fillId="24" borderId="165" xfId="0" applyFont="1" applyFill="1" applyBorder="1" applyAlignment="1">
      <alignment horizontal="center" vertical="center" wrapText="1" shrinkToFit="1"/>
    </xf>
    <xf numFmtId="0" fontId="68" fillId="24" borderId="167" xfId="0" applyFont="1" applyFill="1" applyBorder="1" applyAlignment="1">
      <alignment horizontal="center" vertical="center" wrapText="1" shrinkToFit="1"/>
    </xf>
    <xf numFmtId="0" fontId="68" fillId="24" borderId="167" xfId="0" applyFont="1" applyFill="1" applyBorder="1" applyAlignment="1">
      <alignment horizontal="center" vertical="center" wrapText="1"/>
    </xf>
    <xf numFmtId="0" fontId="68" fillId="24" borderId="197" xfId="0" applyFont="1" applyFill="1" applyBorder="1" applyAlignment="1">
      <alignment horizontal="center" vertical="center" shrinkToFit="1"/>
    </xf>
    <xf numFmtId="0" fontId="68" fillId="24" borderId="198" xfId="0" applyFont="1" applyFill="1" applyBorder="1" applyAlignment="1">
      <alignment horizontal="center" vertical="center" shrinkToFit="1"/>
    </xf>
    <xf numFmtId="0" fontId="68" fillId="24" borderId="210" xfId="0" applyFont="1" applyFill="1" applyBorder="1" applyAlignment="1">
      <alignment horizontal="center" vertical="center" shrinkToFit="1"/>
    </xf>
    <xf numFmtId="0" fontId="50" fillId="32" borderId="55" xfId="46" applyFill="1" applyBorder="1" applyAlignment="1">
      <alignment horizontal="left" vertical="center" shrinkToFit="1"/>
    </xf>
    <xf numFmtId="0" fontId="50" fillId="32" borderId="56" xfId="46" applyFill="1" applyBorder="1" applyAlignment="1">
      <alignment horizontal="left" vertical="center" shrinkToFit="1"/>
    </xf>
    <xf numFmtId="0" fontId="50" fillId="32" borderId="57" xfId="46" applyFill="1" applyBorder="1" applyAlignment="1">
      <alignment horizontal="left" vertical="center" shrinkToFit="1"/>
    </xf>
    <xf numFmtId="0" fontId="50" fillId="0" borderId="60" xfId="46" applyBorder="1" applyAlignment="1">
      <alignment horizontal="left" vertical="top" wrapText="1"/>
    </xf>
    <xf numFmtId="0" fontId="50" fillId="0" borderId="60" xfId="46" applyBorder="1" applyAlignment="1">
      <alignment horizontal="left" vertical="center" wrapText="1"/>
    </xf>
    <xf numFmtId="0" fontId="50" fillId="0" borderId="66" xfId="46" applyBorder="1" applyAlignment="1">
      <alignment horizontal="left" vertical="center" wrapText="1"/>
    </xf>
    <xf numFmtId="0" fontId="50" fillId="32" borderId="45" xfId="46" applyFill="1" applyBorder="1" applyAlignment="1">
      <alignment horizontal="left" vertical="center" shrinkToFit="1"/>
    </xf>
    <xf numFmtId="0" fontId="50" fillId="32" borderId="53" xfId="46" applyFill="1" applyBorder="1" applyAlignment="1">
      <alignment horizontal="left" vertical="center" shrinkToFit="1"/>
    </xf>
    <xf numFmtId="0" fontId="50" fillId="32" borderId="54" xfId="46" applyFill="1" applyBorder="1" applyAlignment="1">
      <alignment horizontal="left" vertical="center" shrinkToFit="1"/>
    </xf>
    <xf numFmtId="0" fontId="50" fillId="0" borderId="60" xfId="46" applyBorder="1" applyAlignment="1">
      <alignment horizontal="left" vertical="top" wrapText="1" shrinkToFit="1"/>
    </xf>
  </cellXfs>
  <cellStyles count="47">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xfId="45" builtinId="6"/>
    <cellStyle name="桁区切り 2" xfId="33" xr:uid="{00000000-0005-0000-0000-000021000000}"/>
    <cellStyle name="見出し 1 2" xfId="34" xr:uid="{00000000-0005-0000-0000-000022000000}"/>
    <cellStyle name="見出し 2 2" xfId="35" xr:uid="{00000000-0005-0000-0000-000023000000}"/>
    <cellStyle name="見出し 3 2" xfId="36" xr:uid="{00000000-0005-0000-0000-000024000000}"/>
    <cellStyle name="見出し 4 2" xfId="37" xr:uid="{00000000-0005-0000-0000-000025000000}"/>
    <cellStyle name="集計 2" xfId="38" xr:uid="{00000000-0005-0000-0000-000026000000}"/>
    <cellStyle name="出力 2" xfId="39" xr:uid="{00000000-0005-0000-0000-000027000000}"/>
    <cellStyle name="説明文 2" xfId="40" xr:uid="{00000000-0005-0000-0000-000028000000}"/>
    <cellStyle name="入力 2" xfId="41" xr:uid="{00000000-0005-0000-0000-000029000000}"/>
    <cellStyle name="標準" xfId="0" builtinId="0"/>
    <cellStyle name="標準 2" xfId="42" xr:uid="{00000000-0005-0000-0000-00002B000000}"/>
    <cellStyle name="標準 3" xfId="43" xr:uid="{00000000-0005-0000-0000-00002C000000}"/>
    <cellStyle name="標準 4" xfId="46" xr:uid="{00000000-0005-0000-0000-00002D000000}"/>
    <cellStyle name="良い 2" xfId="44" xr:uid="{00000000-0005-0000-0000-00002E000000}"/>
  </cellStyles>
  <dxfs count="16">
    <dxf>
      <fill>
        <patternFill>
          <bgColor rgb="FFFF66FF"/>
        </patternFill>
      </fill>
    </dxf>
    <dxf>
      <fill>
        <patternFill>
          <bgColor rgb="FFFF66FF"/>
        </patternFill>
      </fill>
    </dxf>
    <dxf>
      <fill>
        <patternFill>
          <bgColor theme="5" tint="0.79998168889431442"/>
        </patternFill>
      </fill>
    </dxf>
    <dxf>
      <fill>
        <patternFill>
          <bgColor theme="5" tint="0.79998168889431442"/>
        </patternFill>
      </fill>
    </dxf>
    <dxf>
      <font>
        <color rgb="FFCCFFFF"/>
      </font>
    </dxf>
    <dxf>
      <fill>
        <patternFill>
          <bgColor theme="1"/>
        </patternFill>
      </fill>
    </dxf>
    <dxf>
      <fill>
        <patternFill>
          <bgColor theme="1"/>
        </patternFill>
      </fill>
    </dxf>
    <dxf>
      <font>
        <color rgb="FFCCFFFF"/>
      </font>
    </dxf>
    <dxf>
      <font>
        <color rgb="FFCCFFFF"/>
      </font>
    </dxf>
    <dxf>
      <font>
        <color rgb="FFCCFFFF"/>
      </font>
    </dxf>
    <dxf>
      <fill>
        <patternFill>
          <bgColor theme="1"/>
        </patternFill>
      </fill>
    </dxf>
    <dxf>
      <font>
        <color rgb="FFCCFFFF"/>
      </font>
    </dxf>
    <dxf>
      <font>
        <color rgb="FFCCFFFF"/>
      </font>
    </dxf>
    <dxf>
      <font>
        <color rgb="FFCCFFFF"/>
      </font>
    </dxf>
    <dxf>
      <font>
        <color rgb="FFCCFFFF"/>
      </font>
    </dxf>
    <dxf>
      <font>
        <color rgb="FFCCFFFF"/>
      </font>
    </dxf>
  </dxfs>
  <tableStyles count="0" defaultTableStyle="TableStyleMedium2" defaultPivotStyle="PivotStyleLight16"/>
  <colors>
    <mruColors>
      <color rgb="FF0000FF"/>
      <color rgb="FFFFCCFF"/>
      <color rgb="FFFFCCCC"/>
      <color rgb="FFFF66FF"/>
      <color rgb="FFCCFFFF"/>
      <color rgb="FFFFFF99"/>
      <color rgb="FF66FFFF"/>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876300</xdr:colOff>
      <xdr:row>0</xdr:row>
      <xdr:rowOff>0</xdr:rowOff>
    </xdr:from>
    <xdr:to>
      <xdr:col>9</xdr:col>
      <xdr:colOff>200025</xdr:colOff>
      <xdr:row>0</xdr:row>
      <xdr:rowOff>0</xdr:rowOff>
    </xdr:to>
    <xdr:sp macro="" textlink="">
      <xdr:nvSpPr>
        <xdr:cNvPr id="450314" name="Line 1">
          <a:extLst>
            <a:ext uri="{FF2B5EF4-FFF2-40B4-BE49-F238E27FC236}">
              <a16:creationId xmlns:a16="http://schemas.microsoft.com/office/drawing/2014/main" id="{00000000-0008-0000-0100-00000ADF0600}"/>
            </a:ext>
          </a:extLst>
        </xdr:cNvPr>
        <xdr:cNvSpPr>
          <a:spLocks noChangeShapeType="1"/>
        </xdr:cNvSpPr>
      </xdr:nvSpPr>
      <xdr:spPr bwMode="auto">
        <a:xfrm>
          <a:off x="68865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28575</xdr:colOff>
      <xdr:row>0</xdr:row>
      <xdr:rowOff>0</xdr:rowOff>
    </xdr:from>
    <xdr:to>
      <xdr:col>11</xdr:col>
      <xdr:colOff>28575</xdr:colOff>
      <xdr:row>0</xdr:row>
      <xdr:rowOff>0</xdr:rowOff>
    </xdr:to>
    <xdr:sp macro="" textlink="">
      <xdr:nvSpPr>
        <xdr:cNvPr id="450315" name="AutoShape 2">
          <a:extLst>
            <a:ext uri="{FF2B5EF4-FFF2-40B4-BE49-F238E27FC236}">
              <a16:creationId xmlns:a16="http://schemas.microsoft.com/office/drawing/2014/main" id="{00000000-0008-0000-0100-00000BDF0600}"/>
            </a:ext>
          </a:extLst>
        </xdr:cNvPr>
        <xdr:cNvSpPr>
          <a:spLocks noChangeArrowheads="1"/>
        </xdr:cNvSpPr>
      </xdr:nvSpPr>
      <xdr:spPr bwMode="auto">
        <a:xfrm>
          <a:off x="6915150" y="0"/>
          <a:ext cx="200025"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4</xdr:col>
      <xdr:colOff>102870</xdr:colOff>
      <xdr:row>61</xdr:row>
      <xdr:rowOff>11430</xdr:rowOff>
    </xdr:from>
    <xdr:to>
      <xdr:col>4</xdr:col>
      <xdr:colOff>2268855</xdr:colOff>
      <xdr:row>66</xdr:row>
      <xdr:rowOff>59055</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4595" y="14784705"/>
          <a:ext cx="2171700" cy="922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102870</xdr:colOff>
      <xdr:row>73</xdr:row>
      <xdr:rowOff>0</xdr:rowOff>
    </xdr:from>
    <xdr:to>
      <xdr:col>4</xdr:col>
      <xdr:colOff>2268855</xdr:colOff>
      <xdr:row>80</xdr:row>
      <xdr:rowOff>17145</xdr:rowOff>
    </xdr:to>
    <xdr:pic>
      <xdr:nvPicPr>
        <xdr:cNvPr id="5" name="図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4595" y="16802100"/>
          <a:ext cx="2171700" cy="1226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18</xdr:col>
      <xdr:colOff>63501</xdr:colOff>
      <xdr:row>5</xdr:row>
      <xdr:rowOff>189440</xdr:rowOff>
    </xdr:from>
    <xdr:to>
      <xdr:col>21</xdr:col>
      <xdr:colOff>577850</xdr:colOff>
      <xdr:row>17</xdr:row>
      <xdr:rowOff>148166</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9759951" y="2275415"/>
          <a:ext cx="2914649" cy="453072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0">
              <a:solidFill>
                <a:schemeClr val="dk1"/>
              </a:solidFill>
              <a:effectLst/>
              <a:latin typeface="+mj-ea"/>
              <a:ea typeface="+mj-ea"/>
              <a:cs typeface="+mn-cs"/>
            </a:rPr>
            <a:t>「</a:t>
          </a:r>
          <a:r>
            <a:rPr kumimoji="1" lang="en-US" altLang="ja-JP" sz="1100" b="0" i="0" baseline="0">
              <a:solidFill>
                <a:schemeClr val="dk1"/>
              </a:solidFill>
              <a:effectLst/>
              <a:latin typeface="+mj-ea"/>
              <a:ea typeface="+mj-ea"/>
              <a:cs typeface="+mn-cs"/>
            </a:rPr>
            <a:t>1</a:t>
          </a:r>
          <a:r>
            <a:rPr kumimoji="1" lang="ja-JP" altLang="ja-JP" sz="1100" b="0" i="0" baseline="0">
              <a:solidFill>
                <a:schemeClr val="dk1"/>
              </a:solidFill>
              <a:effectLst/>
              <a:latin typeface="+mj-ea"/>
              <a:ea typeface="+mj-ea"/>
              <a:cs typeface="+mn-cs"/>
            </a:rPr>
            <a:t>か月の勤務日数</a:t>
          </a:r>
          <a:r>
            <a:rPr kumimoji="1" lang="en-US" altLang="ja-JP" sz="1100" b="1" i="0" baseline="0">
              <a:solidFill>
                <a:srgbClr val="0000FF"/>
              </a:solidFill>
              <a:effectLst/>
              <a:latin typeface="+mj-ea"/>
              <a:ea typeface="+mj-ea"/>
              <a:cs typeface="+mn-cs"/>
            </a:rPr>
            <a:t>【</a:t>
          </a:r>
          <a:r>
            <a:rPr kumimoji="1" lang="ja-JP" altLang="ja-JP" sz="1100" b="1" i="0" baseline="0">
              <a:solidFill>
                <a:srgbClr val="0000FF"/>
              </a:solidFill>
              <a:effectLst/>
              <a:latin typeface="+mj-ea"/>
              <a:ea typeface="+mj-ea"/>
              <a:cs typeface="+mn-cs"/>
            </a:rPr>
            <a:t>予定</a:t>
          </a:r>
          <a:r>
            <a:rPr kumimoji="1" lang="en-US" altLang="ja-JP" sz="1100" b="1" i="0" baseline="0">
              <a:solidFill>
                <a:srgbClr val="0000FF"/>
              </a:solidFill>
              <a:effectLst/>
              <a:latin typeface="+mj-ea"/>
              <a:ea typeface="+mj-ea"/>
              <a:cs typeface="+mn-cs"/>
            </a:rPr>
            <a:t>】</a:t>
          </a:r>
          <a:r>
            <a:rPr kumimoji="1" lang="ja-JP" altLang="ja-JP" sz="1100" b="0" i="0" baseline="0">
              <a:solidFill>
                <a:schemeClr val="dk1"/>
              </a:solidFill>
              <a:effectLst/>
              <a:latin typeface="+mj-ea"/>
              <a:ea typeface="+mj-ea"/>
              <a:cs typeface="+mn-cs"/>
            </a:rPr>
            <a:t>」と「有給休暇取得日数</a:t>
          </a:r>
          <a:r>
            <a:rPr kumimoji="1" lang="en-US" altLang="ja-JP" sz="1100" b="1" i="0" baseline="0">
              <a:solidFill>
                <a:srgbClr val="0000FF"/>
              </a:solidFill>
              <a:effectLst/>
              <a:latin typeface="+mj-ea"/>
              <a:ea typeface="+mj-ea"/>
              <a:cs typeface="+mn-cs"/>
            </a:rPr>
            <a:t>【</a:t>
          </a:r>
          <a:r>
            <a:rPr kumimoji="1" lang="ja-JP" altLang="ja-JP" sz="1100" b="1" i="0" baseline="0">
              <a:solidFill>
                <a:srgbClr val="0000FF"/>
              </a:solidFill>
              <a:effectLst/>
              <a:latin typeface="+mj-ea"/>
              <a:ea typeface="+mj-ea"/>
              <a:cs typeface="+mn-cs"/>
            </a:rPr>
            <a:t>予定</a:t>
          </a:r>
          <a:r>
            <a:rPr kumimoji="1" lang="en-US" altLang="ja-JP" sz="1100" b="1" i="0" baseline="0">
              <a:solidFill>
                <a:srgbClr val="0000FF"/>
              </a:solidFill>
              <a:effectLst/>
              <a:latin typeface="+mj-ea"/>
              <a:ea typeface="+mj-ea"/>
              <a:cs typeface="+mn-cs"/>
            </a:rPr>
            <a:t>】</a:t>
          </a:r>
          <a:r>
            <a:rPr kumimoji="1" lang="ja-JP" altLang="ja-JP" sz="1100" b="0" i="0" baseline="0">
              <a:solidFill>
                <a:schemeClr val="dk1"/>
              </a:solidFill>
              <a:effectLst/>
              <a:latin typeface="+mj-ea"/>
              <a:ea typeface="+mj-ea"/>
              <a:cs typeface="+mn-cs"/>
            </a:rPr>
            <a:t>」には対象月の</a:t>
          </a:r>
          <a:r>
            <a:rPr kumimoji="1" lang="ja-JP" altLang="ja-JP" sz="1100" b="1" i="0" baseline="0">
              <a:solidFill>
                <a:srgbClr val="0000FF"/>
              </a:solidFill>
              <a:effectLst/>
              <a:latin typeface="+mj-ea"/>
              <a:ea typeface="+mj-ea"/>
              <a:cs typeface="+mn-cs"/>
            </a:rPr>
            <a:t>シフト作成時の予定</a:t>
          </a:r>
          <a:r>
            <a:rPr kumimoji="1" lang="ja-JP" altLang="ja-JP" sz="1100" b="0" i="0" baseline="0">
              <a:solidFill>
                <a:schemeClr val="dk1"/>
              </a:solidFill>
              <a:effectLst/>
              <a:latin typeface="+mj-ea"/>
              <a:ea typeface="+mj-ea"/>
              <a:cs typeface="+mn-cs"/>
            </a:rPr>
            <a:t>を記入してください。</a:t>
          </a:r>
          <a:endParaRPr lang="ja-JP" altLang="ja-JP">
            <a:effectLst/>
            <a:latin typeface="+mj-ea"/>
            <a:ea typeface="+mj-ea"/>
          </a:endParaRPr>
        </a:p>
        <a:p>
          <a:r>
            <a:rPr kumimoji="1" lang="ja-JP" altLang="ja-JP" sz="1100" b="0">
              <a:solidFill>
                <a:schemeClr val="dk1"/>
              </a:solidFill>
              <a:effectLst/>
              <a:latin typeface="+mj-ea"/>
              <a:ea typeface="+mj-ea"/>
              <a:cs typeface="+mn-cs"/>
            </a:rPr>
            <a:t>「</a:t>
          </a:r>
          <a:r>
            <a:rPr kumimoji="1" lang="en-US" altLang="ja-JP" sz="1100" b="0">
              <a:solidFill>
                <a:schemeClr val="dk1"/>
              </a:solidFill>
              <a:effectLst/>
              <a:latin typeface="+mj-ea"/>
              <a:ea typeface="+mj-ea"/>
              <a:cs typeface="+mn-cs"/>
            </a:rPr>
            <a:t>1</a:t>
          </a:r>
          <a:r>
            <a:rPr kumimoji="1" lang="ja-JP" altLang="ja-JP" sz="1100" b="0">
              <a:solidFill>
                <a:schemeClr val="dk1"/>
              </a:solidFill>
              <a:effectLst/>
              <a:latin typeface="+mj-ea"/>
              <a:ea typeface="+mj-ea"/>
              <a:cs typeface="+mn-cs"/>
            </a:rPr>
            <a:t>か月の勤務日数</a:t>
          </a:r>
          <a:r>
            <a:rPr kumimoji="1" lang="en-US" altLang="ja-JP" sz="1100" b="0">
              <a:solidFill>
                <a:schemeClr val="dk1"/>
              </a:solidFill>
              <a:effectLst/>
              <a:latin typeface="+mj-ea"/>
              <a:ea typeface="+mj-ea"/>
              <a:cs typeface="+mn-cs"/>
            </a:rPr>
            <a:t>【</a:t>
          </a:r>
          <a:r>
            <a:rPr kumimoji="1" lang="ja-JP" altLang="ja-JP" sz="1100" b="0">
              <a:solidFill>
                <a:schemeClr val="dk1"/>
              </a:solidFill>
              <a:effectLst/>
              <a:latin typeface="+mj-ea"/>
              <a:ea typeface="+mj-ea"/>
              <a:cs typeface="+mn-cs"/>
            </a:rPr>
            <a:t>実績</a:t>
          </a:r>
          <a:r>
            <a:rPr kumimoji="1" lang="en-US" altLang="ja-JP" sz="1100" b="0">
              <a:solidFill>
                <a:schemeClr val="dk1"/>
              </a:solidFill>
              <a:effectLst/>
              <a:latin typeface="+mj-ea"/>
              <a:ea typeface="+mj-ea"/>
              <a:cs typeface="+mn-cs"/>
            </a:rPr>
            <a:t>】</a:t>
          </a:r>
          <a:r>
            <a:rPr kumimoji="1" lang="ja-JP" altLang="ja-JP" sz="1100" b="0">
              <a:solidFill>
                <a:schemeClr val="dk1"/>
              </a:solidFill>
              <a:effectLst/>
              <a:latin typeface="+mj-ea"/>
              <a:ea typeface="+mj-ea"/>
              <a:cs typeface="+mn-cs"/>
            </a:rPr>
            <a:t>」と「有給休暇取得日数</a:t>
          </a:r>
          <a:r>
            <a:rPr kumimoji="1" lang="en-US" altLang="ja-JP" sz="1100" b="0">
              <a:solidFill>
                <a:schemeClr val="dk1"/>
              </a:solidFill>
              <a:effectLst/>
              <a:latin typeface="+mj-ea"/>
              <a:ea typeface="+mj-ea"/>
              <a:cs typeface="+mn-cs"/>
            </a:rPr>
            <a:t>【</a:t>
          </a:r>
          <a:r>
            <a:rPr kumimoji="1" lang="ja-JP" altLang="ja-JP" sz="1100" b="0">
              <a:solidFill>
                <a:schemeClr val="dk1"/>
              </a:solidFill>
              <a:effectLst/>
              <a:latin typeface="+mj-ea"/>
              <a:ea typeface="+mj-ea"/>
              <a:cs typeface="+mn-cs"/>
            </a:rPr>
            <a:t>実績</a:t>
          </a:r>
          <a:r>
            <a:rPr kumimoji="1" lang="en-US" altLang="ja-JP" sz="1100" b="0">
              <a:solidFill>
                <a:schemeClr val="dk1"/>
              </a:solidFill>
              <a:effectLst/>
              <a:latin typeface="+mj-ea"/>
              <a:ea typeface="+mj-ea"/>
              <a:cs typeface="+mn-cs"/>
            </a:rPr>
            <a:t>】</a:t>
          </a:r>
          <a:r>
            <a:rPr kumimoji="1" lang="ja-JP" altLang="ja-JP" sz="1100" b="0">
              <a:solidFill>
                <a:schemeClr val="dk1"/>
              </a:solidFill>
              <a:effectLst/>
              <a:latin typeface="+mj-ea"/>
              <a:ea typeface="+mj-ea"/>
              <a:cs typeface="+mn-cs"/>
            </a:rPr>
            <a:t>」には対象月の実績を記入してください。</a:t>
          </a:r>
          <a:endParaRPr lang="ja-JP" altLang="ja-JP">
            <a:effectLst/>
            <a:latin typeface="+mj-ea"/>
            <a:ea typeface="+mj-ea"/>
          </a:endParaRPr>
        </a:p>
        <a:p>
          <a:r>
            <a:rPr kumimoji="1" lang="ja-JP" altLang="ja-JP" sz="1100" b="0">
              <a:solidFill>
                <a:schemeClr val="dk1"/>
              </a:solidFill>
              <a:effectLst/>
              <a:latin typeface="+mj-ea"/>
              <a:ea typeface="+mj-ea"/>
              <a:cs typeface="+mn-cs"/>
            </a:rPr>
            <a:t>「</a:t>
          </a:r>
          <a:r>
            <a:rPr kumimoji="1" lang="en-US" altLang="ja-JP" sz="1100" b="0">
              <a:solidFill>
                <a:schemeClr val="dk1"/>
              </a:solidFill>
              <a:effectLst/>
              <a:latin typeface="+mj-ea"/>
              <a:ea typeface="+mj-ea"/>
              <a:cs typeface="+mn-cs"/>
            </a:rPr>
            <a:t>1</a:t>
          </a:r>
          <a:r>
            <a:rPr kumimoji="1" lang="ja-JP" altLang="ja-JP" sz="1100" b="0">
              <a:solidFill>
                <a:schemeClr val="dk1"/>
              </a:solidFill>
              <a:effectLst/>
              <a:latin typeface="+mj-ea"/>
              <a:ea typeface="+mj-ea"/>
              <a:cs typeface="+mn-cs"/>
            </a:rPr>
            <a:t>か月の勤務日数」に</a:t>
          </a:r>
          <a:r>
            <a:rPr kumimoji="1" lang="ja-JP" altLang="ja-JP" sz="1100" b="1">
              <a:solidFill>
                <a:srgbClr val="FF0000"/>
              </a:solidFill>
              <a:effectLst/>
              <a:latin typeface="+mj-ea"/>
              <a:ea typeface="+mj-ea"/>
              <a:cs typeface="+mn-cs"/>
            </a:rPr>
            <a:t>「有給休暇取得日数」は含まれません。</a:t>
          </a:r>
          <a:endParaRPr lang="ja-JP" altLang="ja-JP" b="1">
            <a:solidFill>
              <a:srgbClr val="FF0000"/>
            </a:solidFill>
            <a:effectLst/>
            <a:latin typeface="+mj-ea"/>
            <a:ea typeface="+mj-ea"/>
          </a:endParaRPr>
        </a:p>
        <a:p>
          <a:r>
            <a:rPr kumimoji="1" lang="ja-JP" altLang="ja-JP" sz="1100" b="0">
              <a:solidFill>
                <a:schemeClr val="dk1"/>
              </a:solidFill>
              <a:effectLst/>
              <a:latin typeface="+mj-ea"/>
              <a:ea typeface="+mj-ea"/>
              <a:cs typeface="+mn-cs"/>
            </a:rPr>
            <a:t>無給休暇は対象となりませんので、日数に含めないでください。</a:t>
          </a:r>
          <a:endParaRPr lang="ja-JP" altLang="ja-JP">
            <a:effectLst/>
            <a:latin typeface="+mj-ea"/>
            <a:ea typeface="+mj-ea"/>
          </a:endParaRPr>
        </a:p>
        <a:p>
          <a:r>
            <a:rPr kumimoji="1" lang="ja-JP" altLang="ja-JP" sz="1100" b="0">
              <a:solidFill>
                <a:schemeClr val="dk1"/>
              </a:solidFill>
              <a:effectLst/>
              <a:latin typeface="+mj-ea"/>
              <a:ea typeface="+mj-ea"/>
              <a:cs typeface="+mn-cs"/>
            </a:rPr>
            <a:t>有給の時間休をとった場合</a:t>
          </a:r>
          <a:endParaRPr lang="ja-JP" altLang="ja-JP">
            <a:effectLst/>
            <a:latin typeface="+mj-ea"/>
            <a:ea typeface="+mj-ea"/>
          </a:endParaRPr>
        </a:p>
        <a:p>
          <a:r>
            <a:rPr kumimoji="1" lang="ja-JP" altLang="ja-JP" sz="1100" b="0">
              <a:solidFill>
                <a:schemeClr val="dk1"/>
              </a:solidFill>
              <a:effectLst/>
              <a:latin typeface="+mj-ea"/>
              <a:ea typeface="+mj-ea"/>
              <a:cs typeface="+mn-cs"/>
            </a:rPr>
            <a:t>その日の勤務時間と休暇時間のうち、長い方のもので計算します。</a:t>
          </a:r>
          <a:endParaRPr lang="ja-JP" altLang="ja-JP">
            <a:effectLst/>
            <a:latin typeface="+mj-ea"/>
            <a:ea typeface="+mj-ea"/>
          </a:endParaRPr>
        </a:p>
        <a:p>
          <a:pPr eaLnBrk="1" fontAlgn="auto" latinLnBrk="0" hangingPunct="1"/>
          <a:r>
            <a:rPr kumimoji="1" lang="ja-JP" altLang="ja-JP" sz="1100" b="0">
              <a:solidFill>
                <a:schemeClr val="dk1"/>
              </a:solidFill>
              <a:effectLst/>
              <a:latin typeface="+mj-ea"/>
              <a:ea typeface="+mj-ea"/>
              <a:cs typeface="+mn-cs"/>
            </a:rPr>
            <a:t>例：</a:t>
          </a:r>
          <a:r>
            <a:rPr kumimoji="1" lang="en-US" altLang="ja-JP" sz="1100" b="0">
              <a:solidFill>
                <a:schemeClr val="dk1"/>
              </a:solidFill>
              <a:effectLst/>
              <a:latin typeface="+mj-ea"/>
              <a:ea typeface="+mj-ea"/>
              <a:cs typeface="+mn-cs"/>
            </a:rPr>
            <a:t>8</a:t>
          </a:r>
          <a:r>
            <a:rPr kumimoji="1" lang="ja-JP" altLang="ja-JP" sz="1100" b="0">
              <a:solidFill>
                <a:schemeClr val="dk1"/>
              </a:solidFill>
              <a:effectLst/>
              <a:latin typeface="+mj-ea"/>
              <a:ea typeface="+mj-ea"/>
              <a:cs typeface="+mn-cs"/>
            </a:rPr>
            <a:t>時間勤務のうち</a:t>
          </a:r>
          <a:r>
            <a:rPr kumimoji="1" lang="en-US" altLang="ja-JP" sz="1100" b="0">
              <a:solidFill>
                <a:schemeClr val="dk1"/>
              </a:solidFill>
              <a:effectLst/>
              <a:latin typeface="+mj-ea"/>
              <a:ea typeface="+mj-ea"/>
              <a:cs typeface="+mn-cs"/>
            </a:rPr>
            <a:t>2</a:t>
          </a:r>
          <a:r>
            <a:rPr kumimoji="1" lang="ja-JP" altLang="ja-JP" sz="1100" b="0">
              <a:solidFill>
                <a:schemeClr val="dk1"/>
              </a:solidFill>
              <a:effectLst/>
              <a:latin typeface="+mj-ea"/>
              <a:ea typeface="+mj-ea"/>
              <a:cs typeface="+mn-cs"/>
            </a:rPr>
            <a:t>時間の時間休をとった場合は、勤務時間の方が長いため、その日は「</a:t>
          </a:r>
          <a:r>
            <a:rPr kumimoji="1" lang="en-US" altLang="ja-JP" sz="1100" b="0">
              <a:solidFill>
                <a:schemeClr val="dk1"/>
              </a:solidFill>
              <a:effectLst/>
              <a:latin typeface="+mj-ea"/>
              <a:ea typeface="+mj-ea"/>
              <a:cs typeface="+mn-cs"/>
            </a:rPr>
            <a:t>1</a:t>
          </a:r>
          <a:r>
            <a:rPr kumimoji="1" lang="ja-JP" altLang="ja-JP" sz="1100" b="0">
              <a:solidFill>
                <a:schemeClr val="dk1"/>
              </a:solidFill>
              <a:effectLst/>
              <a:latin typeface="+mj-ea"/>
              <a:ea typeface="+mj-ea"/>
              <a:cs typeface="+mn-cs"/>
            </a:rPr>
            <a:t>か月の勤務日数」の</a:t>
          </a:r>
          <a:r>
            <a:rPr kumimoji="1" lang="en-US" altLang="ja-JP" sz="1100" b="0">
              <a:solidFill>
                <a:schemeClr val="dk1"/>
              </a:solidFill>
              <a:effectLst/>
              <a:latin typeface="+mj-ea"/>
              <a:ea typeface="+mj-ea"/>
              <a:cs typeface="+mn-cs"/>
            </a:rPr>
            <a:t>1</a:t>
          </a:r>
          <a:r>
            <a:rPr kumimoji="1" lang="ja-JP" altLang="ja-JP" sz="1100" b="0">
              <a:solidFill>
                <a:schemeClr val="dk1"/>
              </a:solidFill>
              <a:effectLst/>
              <a:latin typeface="+mj-ea"/>
              <a:ea typeface="+mj-ea"/>
              <a:cs typeface="+mn-cs"/>
            </a:rPr>
            <a:t>日分としてカウントします。</a:t>
          </a:r>
          <a:endParaRPr lang="ja-JP" altLang="ja-JP">
            <a:effectLst/>
            <a:latin typeface="+mj-ea"/>
            <a:ea typeface="+mj-ea"/>
          </a:endParaRPr>
        </a:p>
        <a:p>
          <a:pPr algn="l"/>
          <a:endParaRPr kumimoji="1" lang="en-US" altLang="ja-JP" sz="1200" b="0">
            <a:solidFill>
              <a:sysClr val="windowText" lastClr="000000"/>
            </a:solidFill>
          </a:endParaRPr>
        </a:p>
      </xdr:txBody>
    </xdr:sp>
    <xdr:clientData/>
  </xdr:twoCellAnchor>
  <xdr:twoCellAnchor>
    <xdr:from>
      <xdr:col>1</xdr:col>
      <xdr:colOff>126999</xdr:colOff>
      <xdr:row>10</xdr:row>
      <xdr:rowOff>275166</xdr:rowOff>
    </xdr:from>
    <xdr:to>
      <xdr:col>15</xdr:col>
      <xdr:colOff>281392</xdr:colOff>
      <xdr:row>13</xdr:row>
      <xdr:rowOff>207931</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374649" y="4266141"/>
          <a:ext cx="8136343" cy="1075765"/>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指導監査実施月の前々月に在籍している職員すべてについて前々月の実績をご記入ください。</a:t>
          </a:r>
          <a:endParaRPr kumimoji="1" lang="en-US" altLang="ja-JP" sz="1400" b="1">
            <a:solidFill>
              <a:srgbClr val="FF0000"/>
            </a:solidFill>
          </a:endParaRPr>
        </a:p>
        <a:p>
          <a:pPr algn="ctr"/>
          <a:r>
            <a:rPr kumimoji="1" lang="ja-JP" altLang="en-US" sz="1400" b="1">
              <a:solidFill>
                <a:srgbClr val="FF0000"/>
              </a:solidFill>
            </a:rPr>
            <a:t>例）指導監査実施月が</a:t>
          </a:r>
          <a:r>
            <a:rPr kumimoji="1" lang="en-US" altLang="ja-JP" sz="1400" b="1">
              <a:solidFill>
                <a:srgbClr val="FF0000"/>
              </a:solidFill>
            </a:rPr>
            <a:t>2</a:t>
          </a:r>
          <a:r>
            <a:rPr kumimoji="1" lang="ja-JP" altLang="en-US" sz="1400" b="1">
              <a:solidFill>
                <a:srgbClr val="FF0000"/>
              </a:solidFill>
            </a:rPr>
            <a:t>月　⇒　</a:t>
          </a:r>
          <a:r>
            <a:rPr kumimoji="1" lang="en-US" altLang="ja-JP" sz="1400" b="1">
              <a:solidFill>
                <a:srgbClr val="FF0000"/>
              </a:solidFill>
            </a:rPr>
            <a:t>12</a:t>
          </a:r>
          <a:r>
            <a:rPr kumimoji="1" lang="ja-JP" altLang="en-US" sz="1400" b="1">
              <a:solidFill>
                <a:srgbClr val="FF0000"/>
              </a:solidFill>
            </a:rPr>
            <a:t>月中に在籍している職員</a:t>
          </a:r>
          <a:endParaRPr kumimoji="1" lang="en-US" altLang="ja-JP" sz="1400" b="1">
            <a:solidFill>
              <a:srgbClr val="FF0000"/>
            </a:solidFill>
          </a:endParaRPr>
        </a:p>
        <a:p>
          <a:pPr algn="ctr"/>
          <a:r>
            <a:rPr kumimoji="1" lang="en-US" altLang="ja-JP" sz="1400" b="1">
              <a:solidFill>
                <a:srgbClr val="FF0000"/>
              </a:solidFill>
            </a:rPr>
            <a:t>12</a:t>
          </a:r>
          <a:r>
            <a:rPr kumimoji="1" lang="ja-JP" altLang="en-US" sz="1400" b="1">
              <a:solidFill>
                <a:srgbClr val="FF0000"/>
              </a:solidFill>
            </a:rPr>
            <a:t>月の勤務日数、月間勤務時間</a:t>
          </a:r>
          <a:endParaRPr kumimoji="1" lang="en-US" altLang="ja-JP" sz="1400" b="1">
            <a:solidFill>
              <a:srgbClr val="FF0000"/>
            </a:solidFill>
          </a:endParaRPr>
        </a:p>
      </xdr:txBody>
    </xdr:sp>
    <xdr:clientData/>
  </xdr:twoCellAnchor>
  <xdr:twoCellAnchor>
    <xdr:from>
      <xdr:col>8</xdr:col>
      <xdr:colOff>518585</xdr:colOff>
      <xdr:row>5</xdr:row>
      <xdr:rowOff>296333</xdr:rowOff>
    </xdr:from>
    <xdr:to>
      <xdr:col>11</xdr:col>
      <xdr:colOff>169333</xdr:colOff>
      <xdr:row>7</xdr:row>
      <xdr:rowOff>38598</xdr:rowOff>
    </xdr:to>
    <xdr:sp macro="" textlink="">
      <xdr:nvSpPr>
        <xdr:cNvPr id="5" name="線吹き出し 1 (枠付き) 4">
          <a:extLst>
            <a:ext uri="{FF2B5EF4-FFF2-40B4-BE49-F238E27FC236}">
              <a16:creationId xmlns:a16="http://schemas.microsoft.com/office/drawing/2014/main" id="{00000000-0008-0000-0400-000005000000}"/>
            </a:ext>
          </a:extLst>
        </xdr:cNvPr>
        <xdr:cNvSpPr/>
      </xdr:nvSpPr>
      <xdr:spPr>
        <a:xfrm>
          <a:off x="6688668" y="2381250"/>
          <a:ext cx="1852082" cy="504265"/>
        </a:xfrm>
        <a:prstGeom prst="borderCallout1">
          <a:avLst>
            <a:gd name="adj1" fmla="val 475"/>
            <a:gd name="adj2" fmla="val 9043"/>
            <a:gd name="adj3" fmla="val -18611"/>
            <a:gd name="adj4" fmla="val -2862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b="1">
              <a:solidFill>
                <a:sysClr val="windowText" lastClr="000000"/>
              </a:solidFill>
              <a:effectLst/>
              <a:latin typeface="+mn-lt"/>
              <a:ea typeface="+mn-ea"/>
              <a:cs typeface="+mn-cs"/>
            </a:rPr>
            <a:t>法人内で異動がある場合</a:t>
          </a:r>
          <a:endParaRPr kumimoji="1" lang="ja-JP" altLang="en-US" sz="1100"/>
        </a:p>
      </xdr:txBody>
    </xdr:sp>
    <xdr:clientData/>
  </xdr:twoCellAnchor>
  <xdr:twoCellAnchor>
    <xdr:from>
      <xdr:col>0</xdr:col>
      <xdr:colOff>95250</xdr:colOff>
      <xdr:row>2</xdr:row>
      <xdr:rowOff>21166</xdr:rowOff>
    </xdr:from>
    <xdr:to>
      <xdr:col>2</xdr:col>
      <xdr:colOff>432049</xdr:colOff>
      <xdr:row>3</xdr:row>
      <xdr:rowOff>39406</xdr:rowOff>
    </xdr:to>
    <xdr:sp macro="" textlink="">
      <xdr:nvSpPr>
        <xdr:cNvPr id="6" name="テキスト ボックス 5">
          <a:extLst>
            <a:ext uri="{FF2B5EF4-FFF2-40B4-BE49-F238E27FC236}">
              <a16:creationId xmlns:a16="http://schemas.microsoft.com/office/drawing/2014/main" id="{ECEA8445-382B-44AC-AB51-88F3B0CF08A1}"/>
            </a:ext>
          </a:extLst>
        </xdr:cNvPr>
        <xdr:cNvSpPr txBox="1"/>
      </xdr:nvSpPr>
      <xdr:spPr>
        <a:xfrm>
          <a:off x="95250" y="761999"/>
          <a:ext cx="1680882" cy="356907"/>
        </a:xfrm>
        <a:custGeom>
          <a:avLst/>
          <a:gdLst>
            <a:gd name="connsiteX0" fmla="*/ 0 w 1680882"/>
            <a:gd name="connsiteY0" fmla="*/ 0 h 356907"/>
            <a:gd name="connsiteX1" fmla="*/ 593912 w 1680882"/>
            <a:gd name="connsiteY1" fmla="*/ 0 h 356907"/>
            <a:gd name="connsiteX2" fmla="*/ 1171014 w 1680882"/>
            <a:gd name="connsiteY2" fmla="*/ 0 h 356907"/>
            <a:gd name="connsiteX3" fmla="*/ 1680882 w 1680882"/>
            <a:gd name="connsiteY3" fmla="*/ 0 h 356907"/>
            <a:gd name="connsiteX4" fmla="*/ 1680882 w 1680882"/>
            <a:gd name="connsiteY4" fmla="*/ 356907 h 356907"/>
            <a:gd name="connsiteX5" fmla="*/ 1154206 w 1680882"/>
            <a:gd name="connsiteY5" fmla="*/ 356907 h 356907"/>
            <a:gd name="connsiteX6" fmla="*/ 593912 w 1680882"/>
            <a:gd name="connsiteY6" fmla="*/ 356907 h 356907"/>
            <a:gd name="connsiteX7" fmla="*/ 0 w 1680882"/>
            <a:gd name="connsiteY7" fmla="*/ 356907 h 356907"/>
            <a:gd name="connsiteX8" fmla="*/ 0 w 1680882"/>
            <a:gd name="connsiteY8" fmla="*/ 0 h 35690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680882" h="356907" fill="none" extrusionOk="0">
              <a:moveTo>
                <a:pt x="0" y="0"/>
              </a:moveTo>
              <a:cubicBezTo>
                <a:pt x="277901" y="-30310"/>
                <a:pt x="469212" y="61018"/>
                <a:pt x="593912" y="0"/>
              </a:cubicBezTo>
              <a:cubicBezTo>
                <a:pt x="718612" y="-61018"/>
                <a:pt x="986690" y="23098"/>
                <a:pt x="1171014" y="0"/>
              </a:cubicBezTo>
              <a:cubicBezTo>
                <a:pt x="1355338" y="-23098"/>
                <a:pt x="1506165" y="46320"/>
                <a:pt x="1680882" y="0"/>
              </a:cubicBezTo>
              <a:cubicBezTo>
                <a:pt x="1722640" y="134341"/>
                <a:pt x="1670768" y="239640"/>
                <a:pt x="1680882" y="356907"/>
              </a:cubicBezTo>
              <a:cubicBezTo>
                <a:pt x="1536129" y="406822"/>
                <a:pt x="1365546" y="332804"/>
                <a:pt x="1154206" y="356907"/>
              </a:cubicBezTo>
              <a:cubicBezTo>
                <a:pt x="942866" y="381010"/>
                <a:pt x="871660" y="350327"/>
                <a:pt x="593912" y="356907"/>
              </a:cubicBezTo>
              <a:cubicBezTo>
                <a:pt x="316164" y="363487"/>
                <a:pt x="124973" y="329250"/>
                <a:pt x="0" y="356907"/>
              </a:cubicBezTo>
              <a:cubicBezTo>
                <a:pt x="-41426" y="250588"/>
                <a:pt x="38471" y="137916"/>
                <a:pt x="0" y="0"/>
              </a:cubicBezTo>
              <a:close/>
            </a:path>
            <a:path w="1680882" h="356907" stroke="0" extrusionOk="0">
              <a:moveTo>
                <a:pt x="0" y="0"/>
              </a:moveTo>
              <a:cubicBezTo>
                <a:pt x="225524" y="-18716"/>
                <a:pt x="381242" y="36091"/>
                <a:pt x="543485" y="0"/>
              </a:cubicBezTo>
              <a:cubicBezTo>
                <a:pt x="705728" y="-36091"/>
                <a:pt x="944667" y="1001"/>
                <a:pt x="1053353" y="0"/>
              </a:cubicBezTo>
              <a:cubicBezTo>
                <a:pt x="1162039" y="-1001"/>
                <a:pt x="1531156" y="53632"/>
                <a:pt x="1680882" y="0"/>
              </a:cubicBezTo>
              <a:cubicBezTo>
                <a:pt x="1698279" y="118258"/>
                <a:pt x="1642709" y="254996"/>
                <a:pt x="1680882" y="356907"/>
              </a:cubicBezTo>
              <a:cubicBezTo>
                <a:pt x="1501452" y="370691"/>
                <a:pt x="1356759" y="352376"/>
                <a:pt x="1154206" y="356907"/>
              </a:cubicBezTo>
              <a:cubicBezTo>
                <a:pt x="951653" y="361438"/>
                <a:pt x="828053" y="296169"/>
                <a:pt x="560294" y="356907"/>
              </a:cubicBezTo>
              <a:cubicBezTo>
                <a:pt x="292535" y="417645"/>
                <a:pt x="149629" y="345729"/>
                <a:pt x="0" y="356907"/>
              </a:cubicBezTo>
              <a:cubicBezTo>
                <a:pt x="-14283" y="252378"/>
                <a:pt x="275" y="91424"/>
                <a:pt x="0" y="0"/>
              </a:cubicBezTo>
              <a:close/>
            </a:path>
          </a:pathLst>
        </a:custGeom>
        <a:solidFill>
          <a:srgbClr val="FFCCFF"/>
        </a:solidFill>
        <a:ln w="25400" cmpd="sng">
          <a:solidFill>
            <a:srgbClr val="FF0000"/>
          </a:solidFill>
          <a:extLst>
            <a:ext uri="{C807C97D-BFC1-408E-A445-0C87EB9F89A2}">
              <ask:lineSketchStyleProps xmlns:ask="http://schemas.microsoft.com/office/drawing/2018/sketchyshapes" sd="1219033472">
                <a:prstGeom prst="rect">
                  <a:avLst/>
                </a:prstGeom>
                <ask:type>
                  <ask:lineSketchScribbl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記載例</a:t>
          </a:r>
          <a:endParaRPr kumimoji="1" lang="en-US" altLang="ja-JP" sz="1600" b="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63501</xdr:colOff>
      <xdr:row>5</xdr:row>
      <xdr:rowOff>189440</xdr:rowOff>
    </xdr:from>
    <xdr:to>
      <xdr:col>21</xdr:col>
      <xdr:colOff>577850</xdr:colOff>
      <xdr:row>17</xdr:row>
      <xdr:rowOff>148166</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9759951" y="2275415"/>
          <a:ext cx="2914649" cy="4530726"/>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0">
              <a:solidFill>
                <a:schemeClr val="dk1"/>
              </a:solidFill>
              <a:effectLst/>
              <a:latin typeface="+mn-lt"/>
              <a:ea typeface="+mn-ea"/>
              <a:cs typeface="+mn-cs"/>
            </a:rPr>
            <a:t>「</a:t>
          </a:r>
          <a:r>
            <a:rPr kumimoji="1" lang="en-US" altLang="ja-JP" sz="1100" b="0" i="0" baseline="0">
              <a:solidFill>
                <a:schemeClr val="dk1"/>
              </a:solidFill>
              <a:effectLst/>
              <a:latin typeface="+mn-lt"/>
              <a:ea typeface="+mn-ea"/>
              <a:cs typeface="+mn-cs"/>
            </a:rPr>
            <a:t>1</a:t>
          </a:r>
          <a:r>
            <a:rPr kumimoji="1" lang="ja-JP" altLang="ja-JP" sz="1100" b="0" i="0" baseline="0">
              <a:solidFill>
                <a:schemeClr val="dk1"/>
              </a:solidFill>
              <a:effectLst/>
              <a:latin typeface="+mn-lt"/>
              <a:ea typeface="+mn-ea"/>
              <a:cs typeface="+mn-cs"/>
            </a:rPr>
            <a:t>か月の勤務日数</a:t>
          </a:r>
          <a:r>
            <a:rPr kumimoji="1" lang="en-US" altLang="ja-JP" sz="1100" b="1" i="0" baseline="0">
              <a:solidFill>
                <a:srgbClr val="0000FF"/>
              </a:solidFill>
              <a:effectLst/>
              <a:latin typeface="+mn-lt"/>
              <a:ea typeface="+mn-ea"/>
              <a:cs typeface="+mn-cs"/>
            </a:rPr>
            <a:t>【</a:t>
          </a:r>
          <a:r>
            <a:rPr kumimoji="1" lang="ja-JP" altLang="ja-JP" sz="1100" b="1" i="0" baseline="0">
              <a:solidFill>
                <a:srgbClr val="0000FF"/>
              </a:solidFill>
              <a:effectLst/>
              <a:latin typeface="+mn-lt"/>
              <a:ea typeface="+mn-ea"/>
              <a:cs typeface="+mn-cs"/>
            </a:rPr>
            <a:t>予定</a:t>
          </a:r>
          <a:r>
            <a:rPr kumimoji="1" lang="en-US" altLang="ja-JP" sz="1100" b="1" i="0" baseline="0">
              <a:solidFill>
                <a:srgbClr val="0000FF"/>
              </a:solidFill>
              <a:effectLst/>
              <a:latin typeface="+mn-lt"/>
              <a:ea typeface="+mn-ea"/>
              <a:cs typeface="+mn-cs"/>
            </a:rPr>
            <a:t>】</a:t>
          </a:r>
          <a:r>
            <a:rPr kumimoji="1" lang="ja-JP" altLang="ja-JP" sz="1100" b="0" i="0" baseline="0">
              <a:solidFill>
                <a:schemeClr val="dk1"/>
              </a:solidFill>
              <a:effectLst/>
              <a:latin typeface="+mn-lt"/>
              <a:ea typeface="+mn-ea"/>
              <a:cs typeface="+mn-cs"/>
            </a:rPr>
            <a:t>」と「有給休暇取得日数</a:t>
          </a:r>
          <a:r>
            <a:rPr kumimoji="1" lang="en-US" altLang="ja-JP" sz="1100" b="1" i="0" baseline="0">
              <a:solidFill>
                <a:srgbClr val="0000FF"/>
              </a:solidFill>
              <a:effectLst/>
              <a:latin typeface="+mn-lt"/>
              <a:ea typeface="+mn-ea"/>
              <a:cs typeface="+mn-cs"/>
            </a:rPr>
            <a:t>【</a:t>
          </a:r>
          <a:r>
            <a:rPr kumimoji="1" lang="ja-JP" altLang="ja-JP" sz="1100" b="1" i="0" baseline="0">
              <a:solidFill>
                <a:srgbClr val="0000FF"/>
              </a:solidFill>
              <a:effectLst/>
              <a:latin typeface="+mn-lt"/>
              <a:ea typeface="+mn-ea"/>
              <a:cs typeface="+mn-cs"/>
            </a:rPr>
            <a:t>予定</a:t>
          </a:r>
          <a:r>
            <a:rPr kumimoji="1" lang="en-US" altLang="ja-JP" sz="1100" b="1" i="0" baseline="0">
              <a:solidFill>
                <a:srgbClr val="0000FF"/>
              </a:solidFill>
              <a:effectLst/>
              <a:latin typeface="+mn-lt"/>
              <a:ea typeface="+mn-ea"/>
              <a:cs typeface="+mn-cs"/>
            </a:rPr>
            <a:t>】</a:t>
          </a:r>
          <a:r>
            <a:rPr kumimoji="1" lang="ja-JP" altLang="ja-JP" sz="1100" b="0" i="0" baseline="0">
              <a:solidFill>
                <a:schemeClr val="dk1"/>
              </a:solidFill>
              <a:effectLst/>
              <a:latin typeface="+mn-lt"/>
              <a:ea typeface="+mn-ea"/>
              <a:cs typeface="+mn-cs"/>
            </a:rPr>
            <a:t>」には対象月の</a:t>
          </a:r>
          <a:r>
            <a:rPr kumimoji="1" lang="ja-JP" altLang="ja-JP" sz="1100" b="1" i="0" baseline="0">
              <a:solidFill>
                <a:srgbClr val="0000FF"/>
              </a:solidFill>
              <a:effectLst/>
              <a:latin typeface="+mn-lt"/>
              <a:ea typeface="+mn-ea"/>
              <a:cs typeface="+mn-cs"/>
            </a:rPr>
            <a:t>シフト作成時の予定</a:t>
          </a:r>
          <a:r>
            <a:rPr kumimoji="1" lang="ja-JP" altLang="ja-JP" sz="1100" b="0" i="0" baseline="0">
              <a:solidFill>
                <a:schemeClr val="dk1"/>
              </a:solidFill>
              <a:effectLst/>
              <a:latin typeface="+mn-lt"/>
              <a:ea typeface="+mn-ea"/>
              <a:cs typeface="+mn-cs"/>
            </a:rPr>
            <a:t>を記入してください。</a:t>
          </a:r>
          <a:endParaRPr lang="ja-JP" altLang="ja-JP">
            <a:effectLst/>
          </a:endParaRPr>
        </a:p>
        <a:p>
          <a:r>
            <a:rPr kumimoji="1" lang="ja-JP" altLang="ja-JP" sz="1100" b="0">
              <a:solidFill>
                <a:schemeClr val="dk1"/>
              </a:solidFill>
              <a:effectLst/>
              <a:latin typeface="+mn-lt"/>
              <a:ea typeface="+mn-ea"/>
              <a:cs typeface="+mn-cs"/>
            </a:rPr>
            <a:t>「</a:t>
          </a:r>
          <a:r>
            <a:rPr kumimoji="1" lang="en-US" altLang="ja-JP" sz="1100" b="0">
              <a:solidFill>
                <a:schemeClr val="dk1"/>
              </a:solidFill>
              <a:effectLst/>
              <a:latin typeface="+mn-lt"/>
              <a:ea typeface="+mn-ea"/>
              <a:cs typeface="+mn-cs"/>
            </a:rPr>
            <a:t>1</a:t>
          </a:r>
          <a:r>
            <a:rPr kumimoji="1" lang="ja-JP" altLang="ja-JP" sz="1100" b="0">
              <a:solidFill>
                <a:schemeClr val="dk1"/>
              </a:solidFill>
              <a:effectLst/>
              <a:latin typeface="+mn-lt"/>
              <a:ea typeface="+mn-ea"/>
              <a:cs typeface="+mn-cs"/>
            </a:rPr>
            <a:t>か月の勤務日数</a:t>
          </a:r>
          <a:r>
            <a:rPr kumimoji="1" lang="en-US" altLang="ja-JP" sz="1100" b="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実績</a:t>
          </a:r>
          <a:r>
            <a:rPr kumimoji="1" lang="en-US" altLang="ja-JP" sz="1100" b="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」と「有給休暇取得日数</a:t>
          </a:r>
          <a:r>
            <a:rPr kumimoji="1" lang="en-US" altLang="ja-JP" sz="1100" b="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実績</a:t>
          </a:r>
          <a:r>
            <a:rPr kumimoji="1" lang="en-US" altLang="ja-JP" sz="1100" b="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」には対象月の実績を記入してください。</a:t>
          </a:r>
          <a:endParaRPr lang="ja-JP" altLang="ja-JP">
            <a:effectLst/>
          </a:endParaRPr>
        </a:p>
        <a:p>
          <a:r>
            <a:rPr kumimoji="1" lang="ja-JP" altLang="ja-JP" sz="1100" b="0">
              <a:solidFill>
                <a:schemeClr val="dk1"/>
              </a:solidFill>
              <a:effectLst/>
              <a:latin typeface="+mn-lt"/>
              <a:ea typeface="+mn-ea"/>
              <a:cs typeface="+mn-cs"/>
            </a:rPr>
            <a:t>「</a:t>
          </a:r>
          <a:r>
            <a:rPr kumimoji="1" lang="en-US" altLang="ja-JP" sz="1100" b="0">
              <a:solidFill>
                <a:schemeClr val="dk1"/>
              </a:solidFill>
              <a:effectLst/>
              <a:latin typeface="+mn-lt"/>
              <a:ea typeface="+mn-ea"/>
              <a:cs typeface="+mn-cs"/>
            </a:rPr>
            <a:t>1</a:t>
          </a:r>
          <a:r>
            <a:rPr kumimoji="1" lang="ja-JP" altLang="ja-JP" sz="1100" b="0">
              <a:solidFill>
                <a:schemeClr val="dk1"/>
              </a:solidFill>
              <a:effectLst/>
              <a:latin typeface="+mn-lt"/>
              <a:ea typeface="+mn-ea"/>
              <a:cs typeface="+mn-cs"/>
            </a:rPr>
            <a:t>か月の勤務日数」に</a:t>
          </a:r>
          <a:r>
            <a:rPr kumimoji="1" lang="ja-JP" altLang="ja-JP" sz="1100" b="1">
              <a:solidFill>
                <a:srgbClr val="FF0000"/>
              </a:solidFill>
              <a:effectLst/>
              <a:latin typeface="+mn-lt"/>
              <a:ea typeface="+mn-ea"/>
              <a:cs typeface="+mn-cs"/>
            </a:rPr>
            <a:t>「有給休暇取得日数」は含まれません。</a:t>
          </a:r>
          <a:endParaRPr lang="ja-JP" altLang="ja-JP">
            <a:solidFill>
              <a:srgbClr val="FF0000"/>
            </a:solidFill>
            <a:effectLst/>
          </a:endParaRPr>
        </a:p>
        <a:p>
          <a:r>
            <a:rPr kumimoji="1" lang="ja-JP" altLang="ja-JP" sz="1100" b="0">
              <a:solidFill>
                <a:schemeClr val="dk1"/>
              </a:solidFill>
              <a:effectLst/>
              <a:latin typeface="+mn-lt"/>
              <a:ea typeface="+mn-ea"/>
              <a:cs typeface="+mn-cs"/>
            </a:rPr>
            <a:t>無給休暇は対象となりませんので、日数に含めないでください。</a:t>
          </a:r>
          <a:endParaRPr lang="ja-JP" altLang="ja-JP">
            <a:effectLst/>
          </a:endParaRPr>
        </a:p>
        <a:p>
          <a:r>
            <a:rPr kumimoji="1" lang="ja-JP" altLang="ja-JP" sz="1100" b="0">
              <a:solidFill>
                <a:schemeClr val="dk1"/>
              </a:solidFill>
              <a:effectLst/>
              <a:latin typeface="+mn-lt"/>
              <a:ea typeface="+mn-ea"/>
              <a:cs typeface="+mn-cs"/>
            </a:rPr>
            <a:t>有給の時間休をとった場合</a:t>
          </a:r>
          <a:endParaRPr lang="ja-JP" altLang="ja-JP">
            <a:effectLst/>
          </a:endParaRPr>
        </a:p>
        <a:p>
          <a:r>
            <a:rPr kumimoji="1" lang="ja-JP" altLang="ja-JP" sz="1100" b="0">
              <a:solidFill>
                <a:schemeClr val="dk1"/>
              </a:solidFill>
              <a:effectLst/>
              <a:latin typeface="+mn-lt"/>
              <a:ea typeface="+mn-ea"/>
              <a:cs typeface="+mn-cs"/>
            </a:rPr>
            <a:t>その日の勤務時間と休暇時間のうち、長い方のもので計算します。</a:t>
          </a:r>
          <a:endParaRPr lang="ja-JP" altLang="ja-JP">
            <a:effectLst/>
          </a:endParaRPr>
        </a:p>
        <a:p>
          <a:pPr eaLnBrk="1" fontAlgn="auto" latinLnBrk="0" hangingPunct="1"/>
          <a:r>
            <a:rPr kumimoji="1" lang="ja-JP" altLang="ja-JP" sz="1100" b="0">
              <a:solidFill>
                <a:schemeClr val="dk1"/>
              </a:solidFill>
              <a:effectLst/>
              <a:latin typeface="+mn-lt"/>
              <a:ea typeface="+mn-ea"/>
              <a:cs typeface="+mn-cs"/>
            </a:rPr>
            <a:t>例：</a:t>
          </a:r>
          <a:r>
            <a:rPr kumimoji="1" lang="en-US" altLang="ja-JP" sz="1100" b="0">
              <a:solidFill>
                <a:schemeClr val="dk1"/>
              </a:solidFill>
              <a:effectLst/>
              <a:latin typeface="+mn-lt"/>
              <a:ea typeface="+mn-ea"/>
              <a:cs typeface="+mn-cs"/>
            </a:rPr>
            <a:t>8</a:t>
          </a:r>
          <a:r>
            <a:rPr kumimoji="1" lang="ja-JP" altLang="ja-JP" sz="1100" b="0">
              <a:solidFill>
                <a:schemeClr val="dk1"/>
              </a:solidFill>
              <a:effectLst/>
              <a:latin typeface="+mn-lt"/>
              <a:ea typeface="+mn-ea"/>
              <a:cs typeface="+mn-cs"/>
            </a:rPr>
            <a:t>時間勤務のうち</a:t>
          </a:r>
          <a:r>
            <a:rPr kumimoji="1" lang="en-US" altLang="ja-JP" sz="1100" b="0">
              <a:solidFill>
                <a:schemeClr val="dk1"/>
              </a:solidFill>
              <a:effectLst/>
              <a:latin typeface="+mn-lt"/>
              <a:ea typeface="+mn-ea"/>
              <a:cs typeface="+mn-cs"/>
            </a:rPr>
            <a:t>2</a:t>
          </a:r>
          <a:r>
            <a:rPr kumimoji="1" lang="ja-JP" altLang="ja-JP" sz="1100" b="0">
              <a:solidFill>
                <a:schemeClr val="dk1"/>
              </a:solidFill>
              <a:effectLst/>
              <a:latin typeface="+mn-lt"/>
              <a:ea typeface="+mn-ea"/>
              <a:cs typeface="+mn-cs"/>
            </a:rPr>
            <a:t>時間の時間休をとった場合は、勤務時間の方が長いため、その日は「</a:t>
          </a:r>
          <a:r>
            <a:rPr kumimoji="1" lang="en-US" altLang="ja-JP" sz="1100" b="0">
              <a:solidFill>
                <a:schemeClr val="dk1"/>
              </a:solidFill>
              <a:effectLst/>
              <a:latin typeface="+mn-lt"/>
              <a:ea typeface="+mn-ea"/>
              <a:cs typeface="+mn-cs"/>
            </a:rPr>
            <a:t>1</a:t>
          </a:r>
          <a:r>
            <a:rPr kumimoji="1" lang="ja-JP" altLang="ja-JP" sz="1100" b="0">
              <a:solidFill>
                <a:schemeClr val="dk1"/>
              </a:solidFill>
              <a:effectLst/>
              <a:latin typeface="+mn-lt"/>
              <a:ea typeface="+mn-ea"/>
              <a:cs typeface="+mn-cs"/>
            </a:rPr>
            <a:t>か月の勤務日数」の</a:t>
          </a:r>
          <a:r>
            <a:rPr kumimoji="1" lang="en-US" altLang="ja-JP" sz="1100" b="0">
              <a:solidFill>
                <a:schemeClr val="dk1"/>
              </a:solidFill>
              <a:effectLst/>
              <a:latin typeface="+mn-lt"/>
              <a:ea typeface="+mn-ea"/>
              <a:cs typeface="+mn-cs"/>
            </a:rPr>
            <a:t>1</a:t>
          </a:r>
          <a:r>
            <a:rPr kumimoji="1" lang="ja-JP" altLang="ja-JP" sz="1100" b="0">
              <a:solidFill>
                <a:schemeClr val="dk1"/>
              </a:solidFill>
              <a:effectLst/>
              <a:latin typeface="+mn-lt"/>
              <a:ea typeface="+mn-ea"/>
              <a:cs typeface="+mn-cs"/>
            </a:rPr>
            <a:t>日分としてカウントします。</a:t>
          </a:r>
          <a:endParaRPr lang="ja-JP" altLang="ja-JP">
            <a:effectLst/>
          </a:endParaRPr>
        </a:p>
        <a:p>
          <a:pPr algn="l"/>
          <a:endParaRPr kumimoji="1" lang="en-US" altLang="ja-JP" sz="1200" b="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56030</xdr:colOff>
      <xdr:row>2</xdr:row>
      <xdr:rowOff>11206</xdr:rowOff>
    </xdr:from>
    <xdr:to>
      <xdr:col>2</xdr:col>
      <xdr:colOff>381000</xdr:colOff>
      <xdr:row>3</xdr:row>
      <xdr:rowOff>76760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56030" y="481853"/>
          <a:ext cx="1680882" cy="356907"/>
        </a:xfrm>
        <a:custGeom>
          <a:avLst/>
          <a:gdLst>
            <a:gd name="connsiteX0" fmla="*/ 0 w 1680882"/>
            <a:gd name="connsiteY0" fmla="*/ 0 h 356907"/>
            <a:gd name="connsiteX1" fmla="*/ 593912 w 1680882"/>
            <a:gd name="connsiteY1" fmla="*/ 0 h 356907"/>
            <a:gd name="connsiteX2" fmla="*/ 1171014 w 1680882"/>
            <a:gd name="connsiteY2" fmla="*/ 0 h 356907"/>
            <a:gd name="connsiteX3" fmla="*/ 1680882 w 1680882"/>
            <a:gd name="connsiteY3" fmla="*/ 0 h 356907"/>
            <a:gd name="connsiteX4" fmla="*/ 1680882 w 1680882"/>
            <a:gd name="connsiteY4" fmla="*/ 356907 h 356907"/>
            <a:gd name="connsiteX5" fmla="*/ 1154206 w 1680882"/>
            <a:gd name="connsiteY5" fmla="*/ 356907 h 356907"/>
            <a:gd name="connsiteX6" fmla="*/ 593912 w 1680882"/>
            <a:gd name="connsiteY6" fmla="*/ 356907 h 356907"/>
            <a:gd name="connsiteX7" fmla="*/ 0 w 1680882"/>
            <a:gd name="connsiteY7" fmla="*/ 356907 h 356907"/>
            <a:gd name="connsiteX8" fmla="*/ 0 w 1680882"/>
            <a:gd name="connsiteY8" fmla="*/ 0 h 35690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680882" h="356907" fill="none" extrusionOk="0">
              <a:moveTo>
                <a:pt x="0" y="0"/>
              </a:moveTo>
              <a:cubicBezTo>
                <a:pt x="277901" y="-30310"/>
                <a:pt x="469212" y="61018"/>
                <a:pt x="593912" y="0"/>
              </a:cubicBezTo>
              <a:cubicBezTo>
                <a:pt x="718612" y="-61018"/>
                <a:pt x="986690" y="23098"/>
                <a:pt x="1171014" y="0"/>
              </a:cubicBezTo>
              <a:cubicBezTo>
                <a:pt x="1355338" y="-23098"/>
                <a:pt x="1506165" y="46320"/>
                <a:pt x="1680882" y="0"/>
              </a:cubicBezTo>
              <a:cubicBezTo>
                <a:pt x="1722640" y="134341"/>
                <a:pt x="1670768" y="239640"/>
                <a:pt x="1680882" y="356907"/>
              </a:cubicBezTo>
              <a:cubicBezTo>
                <a:pt x="1536129" y="406822"/>
                <a:pt x="1365546" y="332804"/>
                <a:pt x="1154206" y="356907"/>
              </a:cubicBezTo>
              <a:cubicBezTo>
                <a:pt x="942866" y="381010"/>
                <a:pt x="871660" y="350327"/>
                <a:pt x="593912" y="356907"/>
              </a:cubicBezTo>
              <a:cubicBezTo>
                <a:pt x="316164" y="363487"/>
                <a:pt x="124973" y="329250"/>
                <a:pt x="0" y="356907"/>
              </a:cubicBezTo>
              <a:cubicBezTo>
                <a:pt x="-41426" y="250588"/>
                <a:pt x="38471" y="137916"/>
                <a:pt x="0" y="0"/>
              </a:cubicBezTo>
              <a:close/>
            </a:path>
            <a:path w="1680882" h="356907" stroke="0" extrusionOk="0">
              <a:moveTo>
                <a:pt x="0" y="0"/>
              </a:moveTo>
              <a:cubicBezTo>
                <a:pt x="225524" y="-18716"/>
                <a:pt x="381242" y="36091"/>
                <a:pt x="543485" y="0"/>
              </a:cubicBezTo>
              <a:cubicBezTo>
                <a:pt x="705728" y="-36091"/>
                <a:pt x="944667" y="1001"/>
                <a:pt x="1053353" y="0"/>
              </a:cubicBezTo>
              <a:cubicBezTo>
                <a:pt x="1162039" y="-1001"/>
                <a:pt x="1531156" y="53632"/>
                <a:pt x="1680882" y="0"/>
              </a:cubicBezTo>
              <a:cubicBezTo>
                <a:pt x="1698279" y="118258"/>
                <a:pt x="1642709" y="254996"/>
                <a:pt x="1680882" y="356907"/>
              </a:cubicBezTo>
              <a:cubicBezTo>
                <a:pt x="1501452" y="370691"/>
                <a:pt x="1356759" y="352376"/>
                <a:pt x="1154206" y="356907"/>
              </a:cubicBezTo>
              <a:cubicBezTo>
                <a:pt x="951653" y="361438"/>
                <a:pt x="828053" y="296169"/>
                <a:pt x="560294" y="356907"/>
              </a:cubicBezTo>
              <a:cubicBezTo>
                <a:pt x="292535" y="417645"/>
                <a:pt x="149629" y="345729"/>
                <a:pt x="0" y="356907"/>
              </a:cubicBezTo>
              <a:cubicBezTo>
                <a:pt x="-14283" y="252378"/>
                <a:pt x="275" y="91424"/>
                <a:pt x="0" y="0"/>
              </a:cubicBezTo>
              <a:close/>
            </a:path>
          </a:pathLst>
        </a:custGeom>
        <a:solidFill>
          <a:srgbClr val="FFCCFF"/>
        </a:solidFill>
        <a:ln w="25400" cmpd="sng">
          <a:solidFill>
            <a:srgbClr val="FF0000"/>
          </a:solidFill>
          <a:extLst>
            <a:ext uri="{C807C97D-BFC1-408E-A445-0C87EB9F89A2}">
              <ask:lineSketchStyleProps xmlns:ask="http://schemas.microsoft.com/office/drawing/2018/sketchyshapes" sd="1219033472">
                <a:prstGeom prst="rect">
                  <a:avLst/>
                </a:prstGeom>
                <ask:type>
                  <ask:lineSketchScribbl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記載例</a:t>
          </a:r>
          <a:endParaRPr kumimoji="1" lang="en-US" altLang="ja-JP" sz="1600" b="0">
            <a:solidFill>
              <a:srgbClr val="FF0000"/>
            </a:solidFill>
          </a:endParaRPr>
        </a:p>
      </xdr:txBody>
    </xdr:sp>
    <xdr:clientData/>
  </xdr:twoCellAnchor>
  <xdr:twoCellAnchor>
    <xdr:from>
      <xdr:col>1</xdr:col>
      <xdr:colOff>44824</xdr:colOff>
      <xdr:row>11</xdr:row>
      <xdr:rowOff>302560</xdr:rowOff>
    </xdr:from>
    <xdr:to>
      <xdr:col>13</xdr:col>
      <xdr:colOff>638735</xdr:colOff>
      <xdr:row>15</xdr:row>
      <xdr:rowOff>78442</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292474" y="4264960"/>
          <a:ext cx="8175811" cy="1185582"/>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指導監査実施月の前々月に在籍している職員すべてについて前々月の実績をご記入ください。</a:t>
          </a:r>
        </a:p>
        <a:p>
          <a:pPr algn="ctr"/>
          <a:r>
            <a:rPr kumimoji="1" lang="ja-JP" altLang="en-US" sz="1400" b="1">
              <a:solidFill>
                <a:srgbClr val="FF0000"/>
              </a:solidFill>
            </a:rPr>
            <a:t>例）指導監査実施月が</a:t>
          </a:r>
          <a:r>
            <a:rPr kumimoji="1" lang="en-US" altLang="ja-JP" sz="1400" b="1">
              <a:solidFill>
                <a:srgbClr val="FF0000"/>
              </a:solidFill>
            </a:rPr>
            <a:t>2</a:t>
          </a:r>
          <a:r>
            <a:rPr kumimoji="1" lang="ja-JP" altLang="en-US" sz="1400" b="1">
              <a:solidFill>
                <a:srgbClr val="FF0000"/>
              </a:solidFill>
            </a:rPr>
            <a:t>月　⇒　</a:t>
          </a:r>
          <a:r>
            <a:rPr kumimoji="1" lang="en-US" altLang="ja-JP" sz="1400" b="1">
              <a:solidFill>
                <a:srgbClr val="FF0000"/>
              </a:solidFill>
            </a:rPr>
            <a:t>12</a:t>
          </a:r>
          <a:r>
            <a:rPr kumimoji="1" lang="ja-JP" altLang="en-US" sz="1400" b="1">
              <a:solidFill>
                <a:srgbClr val="FF0000"/>
              </a:solidFill>
            </a:rPr>
            <a:t>月中に在籍している職員</a:t>
          </a:r>
          <a:endParaRPr kumimoji="1" lang="en-US" altLang="ja-JP" sz="1400" b="1">
            <a:solidFill>
              <a:srgbClr val="FF0000"/>
            </a:solidFill>
          </a:endParaRPr>
        </a:p>
        <a:p>
          <a:pPr algn="ctr"/>
          <a:r>
            <a:rPr kumimoji="1" lang="en-US" altLang="ja-JP" sz="1400" b="1">
              <a:solidFill>
                <a:srgbClr val="FF0000"/>
              </a:solidFill>
            </a:rPr>
            <a:t>12</a:t>
          </a:r>
          <a:r>
            <a:rPr kumimoji="1" lang="ja-JP" altLang="en-US" sz="1400" b="1">
              <a:solidFill>
                <a:srgbClr val="FF0000"/>
              </a:solidFill>
            </a:rPr>
            <a:t>月の勤務日数、月間勤務時間</a:t>
          </a:r>
        </a:p>
      </xdr:txBody>
    </xdr:sp>
    <xdr:clientData/>
  </xdr:twoCellAnchor>
  <xdr:twoCellAnchor>
    <xdr:from>
      <xdr:col>11</xdr:col>
      <xdr:colOff>179294</xdr:colOff>
      <xdr:row>9</xdr:row>
      <xdr:rowOff>0</xdr:rowOff>
    </xdr:from>
    <xdr:to>
      <xdr:col>13</xdr:col>
      <xdr:colOff>739587</xdr:colOff>
      <xdr:row>11</xdr:row>
      <xdr:rowOff>112060</xdr:rowOff>
    </xdr:to>
    <xdr:sp macro="" textlink="">
      <xdr:nvSpPr>
        <xdr:cNvPr id="5" name="線吹き出し 1 (枠付き) 4">
          <a:extLst>
            <a:ext uri="{FF2B5EF4-FFF2-40B4-BE49-F238E27FC236}">
              <a16:creationId xmlns:a16="http://schemas.microsoft.com/office/drawing/2014/main" id="{00000000-0008-0000-0600-000005000000}"/>
            </a:ext>
          </a:extLst>
        </xdr:cNvPr>
        <xdr:cNvSpPr/>
      </xdr:nvSpPr>
      <xdr:spPr>
        <a:xfrm>
          <a:off x="6903944" y="3257550"/>
          <a:ext cx="1665193" cy="816910"/>
        </a:xfrm>
        <a:prstGeom prst="borderCallout1">
          <a:avLst>
            <a:gd name="adj1" fmla="val 4796"/>
            <a:gd name="adj2" fmla="val 1101"/>
            <a:gd name="adj3" fmla="val -43671"/>
            <a:gd name="adj4" fmla="val -969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b="1">
              <a:solidFill>
                <a:sysClr val="windowText" lastClr="000000"/>
              </a:solidFill>
              <a:effectLst/>
              <a:latin typeface="+mn-lt"/>
              <a:ea typeface="+mn-ea"/>
              <a:cs typeface="+mn-cs"/>
            </a:rPr>
            <a:t>契約書の内容に基づく</a:t>
          </a:r>
          <a:endParaRPr lang="ja-JP" altLang="ja-JP">
            <a:solidFill>
              <a:sysClr val="windowText" lastClr="000000"/>
            </a:solidFill>
            <a:effectLst/>
          </a:endParaRPr>
        </a:p>
        <a:p>
          <a:r>
            <a:rPr kumimoji="1" lang="ja-JP" altLang="ja-JP" sz="1100" b="1">
              <a:solidFill>
                <a:sysClr val="windowText" lastClr="000000"/>
              </a:solidFill>
              <a:effectLst/>
              <a:latin typeface="+mn-lt"/>
              <a:ea typeface="+mn-ea"/>
              <a:cs typeface="+mn-cs"/>
            </a:rPr>
            <a:t>日数、時間を入力してください。</a:t>
          </a:r>
          <a:endParaRPr kumimoji="1" lang="en-US" altLang="ja-JP" sz="1100" b="1">
            <a:solidFill>
              <a:sysClr val="windowText" lastClr="000000"/>
            </a:solidFill>
            <a:effectLst/>
            <a:latin typeface="+mn-lt"/>
            <a:ea typeface="+mn-ea"/>
            <a:cs typeface="+mn-cs"/>
          </a:endParaRPr>
        </a:p>
        <a:p>
          <a:endParaRPr lang="ja-JP" altLang="ja-JP">
            <a:solidFill>
              <a:sysClr val="windowText" lastClr="000000"/>
            </a:solidFill>
            <a:effectLst/>
          </a:endParaRPr>
        </a:p>
        <a:p>
          <a:pPr algn="l"/>
          <a:endParaRPr kumimoji="1" lang="ja-JP" altLang="en-US" sz="1100"/>
        </a:p>
      </xdr:txBody>
    </xdr:sp>
    <xdr:clientData/>
  </xdr:twoCellAnchor>
  <xdr:twoCellAnchor>
    <xdr:from>
      <xdr:col>24</xdr:col>
      <xdr:colOff>11206</xdr:colOff>
      <xdr:row>5</xdr:row>
      <xdr:rowOff>123264</xdr:rowOff>
    </xdr:from>
    <xdr:to>
      <xdr:col>27</xdr:col>
      <xdr:colOff>631562</xdr:colOff>
      <xdr:row>15</xdr:row>
      <xdr:rowOff>210895</xdr:rowOff>
    </xdr:to>
    <xdr:sp macro="" textlink="">
      <xdr:nvSpPr>
        <xdr:cNvPr id="6" name="テキスト ボックス 5">
          <a:extLst>
            <a:ext uri="{FF2B5EF4-FFF2-40B4-BE49-F238E27FC236}">
              <a16:creationId xmlns:a16="http://schemas.microsoft.com/office/drawing/2014/main" id="{B8155A74-ADA2-40E7-ACB1-2B05AF7F3440}"/>
            </a:ext>
          </a:extLst>
        </xdr:cNvPr>
        <xdr:cNvSpPr txBox="1"/>
      </xdr:nvSpPr>
      <xdr:spPr>
        <a:xfrm>
          <a:off x="15060706" y="1961029"/>
          <a:ext cx="2883944" cy="3561454"/>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0">
              <a:solidFill>
                <a:schemeClr val="dk1"/>
              </a:solidFill>
              <a:effectLst/>
              <a:latin typeface="+mn-lt"/>
              <a:ea typeface="+mn-ea"/>
              <a:cs typeface="+mn-cs"/>
            </a:rPr>
            <a:t>「</a:t>
          </a:r>
          <a:r>
            <a:rPr kumimoji="1" lang="en-US" altLang="ja-JP" sz="1100" b="0" i="0" baseline="0">
              <a:solidFill>
                <a:schemeClr val="dk1"/>
              </a:solidFill>
              <a:effectLst/>
              <a:latin typeface="+mn-lt"/>
              <a:ea typeface="+mn-ea"/>
              <a:cs typeface="+mn-cs"/>
            </a:rPr>
            <a:t>1</a:t>
          </a:r>
          <a:r>
            <a:rPr kumimoji="1" lang="ja-JP" altLang="ja-JP" sz="1100" b="0" i="0" baseline="0">
              <a:solidFill>
                <a:schemeClr val="dk1"/>
              </a:solidFill>
              <a:effectLst/>
              <a:latin typeface="+mn-lt"/>
              <a:ea typeface="+mn-ea"/>
              <a:cs typeface="+mn-cs"/>
            </a:rPr>
            <a:t>か月の勤務時間</a:t>
          </a:r>
          <a:r>
            <a:rPr kumimoji="1" lang="en-US" altLang="ja-JP" sz="1100" b="0" i="0" baseline="0">
              <a:solidFill>
                <a:srgbClr val="0070C0"/>
              </a:solidFill>
              <a:effectLst/>
              <a:latin typeface="+mn-lt"/>
              <a:ea typeface="+mn-ea"/>
              <a:cs typeface="+mn-cs"/>
            </a:rPr>
            <a:t>【</a:t>
          </a:r>
          <a:r>
            <a:rPr kumimoji="1" lang="ja-JP" altLang="ja-JP" sz="1100" b="0" i="0" baseline="0">
              <a:solidFill>
                <a:srgbClr val="0070C0"/>
              </a:solidFill>
              <a:effectLst/>
              <a:latin typeface="+mn-lt"/>
              <a:ea typeface="+mn-ea"/>
              <a:cs typeface="+mn-cs"/>
            </a:rPr>
            <a:t>予定</a:t>
          </a:r>
          <a:r>
            <a:rPr kumimoji="1" lang="en-US" altLang="ja-JP" sz="1100" b="0" i="0" baseline="0">
              <a:solidFill>
                <a:srgbClr val="0070C0"/>
              </a:solidFill>
              <a:effectLst/>
              <a:latin typeface="+mn-lt"/>
              <a:ea typeface="+mn-ea"/>
              <a:cs typeface="+mn-cs"/>
            </a:rPr>
            <a:t>】</a:t>
          </a:r>
          <a:r>
            <a:rPr kumimoji="1" lang="ja-JP" altLang="ja-JP" sz="1100" b="0" i="0" baseline="0">
              <a:solidFill>
                <a:schemeClr val="dk1"/>
              </a:solidFill>
              <a:effectLst/>
              <a:latin typeface="+mn-lt"/>
              <a:ea typeface="+mn-ea"/>
              <a:cs typeface="+mn-cs"/>
            </a:rPr>
            <a:t>」と「有給休暇取得時間</a:t>
          </a:r>
          <a:r>
            <a:rPr kumimoji="1" lang="en-US" altLang="ja-JP" sz="1100" b="0" i="0" baseline="0">
              <a:solidFill>
                <a:srgbClr val="0070C0"/>
              </a:solidFill>
              <a:effectLst/>
              <a:latin typeface="+mn-lt"/>
              <a:ea typeface="+mn-ea"/>
              <a:cs typeface="+mn-cs"/>
            </a:rPr>
            <a:t>【</a:t>
          </a:r>
          <a:r>
            <a:rPr kumimoji="1" lang="ja-JP" altLang="ja-JP" sz="1100" b="0" i="0" baseline="0">
              <a:solidFill>
                <a:srgbClr val="0070C0"/>
              </a:solidFill>
              <a:effectLst/>
              <a:latin typeface="+mn-lt"/>
              <a:ea typeface="+mn-ea"/>
              <a:cs typeface="+mn-cs"/>
            </a:rPr>
            <a:t>予定</a:t>
          </a:r>
          <a:r>
            <a:rPr kumimoji="1" lang="en-US" altLang="ja-JP" sz="1100" b="0" i="0" baseline="0">
              <a:solidFill>
                <a:srgbClr val="0070C0"/>
              </a:solidFill>
              <a:effectLst/>
              <a:latin typeface="+mn-lt"/>
              <a:ea typeface="+mn-ea"/>
              <a:cs typeface="+mn-cs"/>
            </a:rPr>
            <a:t>】</a:t>
          </a:r>
          <a:r>
            <a:rPr kumimoji="1" lang="ja-JP" altLang="ja-JP" sz="1100" b="0" i="0" baseline="0">
              <a:solidFill>
                <a:schemeClr val="dk1"/>
              </a:solidFill>
              <a:effectLst/>
              <a:latin typeface="+mn-lt"/>
              <a:ea typeface="+mn-ea"/>
              <a:cs typeface="+mn-cs"/>
            </a:rPr>
            <a:t>」には対象月の</a:t>
          </a:r>
          <a:r>
            <a:rPr kumimoji="1" lang="ja-JP" altLang="ja-JP" sz="1100" b="0" i="0" baseline="0">
              <a:solidFill>
                <a:srgbClr val="0070C0"/>
              </a:solidFill>
              <a:effectLst/>
              <a:latin typeface="+mn-lt"/>
              <a:ea typeface="+mn-ea"/>
              <a:cs typeface="+mn-cs"/>
            </a:rPr>
            <a:t>シフト作成時の予定</a:t>
          </a:r>
          <a:r>
            <a:rPr kumimoji="1" lang="ja-JP" altLang="ja-JP" sz="1100" b="0" i="0" baseline="0">
              <a:solidFill>
                <a:schemeClr val="dk1"/>
              </a:solidFill>
              <a:effectLst/>
              <a:latin typeface="+mn-lt"/>
              <a:ea typeface="+mn-ea"/>
              <a:cs typeface="+mn-cs"/>
            </a:rPr>
            <a:t>を記入してください。</a:t>
          </a:r>
          <a:endParaRPr kumimoji="1" lang="en-US" altLang="ja-JP" sz="1100" b="0" i="0" baseline="0">
            <a:solidFill>
              <a:schemeClr val="dk1"/>
            </a:solidFill>
            <a:effectLst/>
            <a:latin typeface="+mn-lt"/>
            <a:ea typeface="+mn-ea"/>
            <a:cs typeface="+mn-cs"/>
          </a:endParaRPr>
        </a:p>
        <a:p>
          <a:endParaRPr lang="ja-JP" altLang="ja-JP">
            <a:effectLst/>
          </a:endParaRPr>
        </a:p>
        <a:p>
          <a:r>
            <a:rPr kumimoji="1" lang="ja-JP" altLang="ja-JP" sz="1100" b="0">
              <a:solidFill>
                <a:schemeClr val="dk1"/>
              </a:solidFill>
              <a:effectLst/>
              <a:latin typeface="+mn-lt"/>
              <a:ea typeface="+mn-ea"/>
              <a:cs typeface="+mn-cs"/>
            </a:rPr>
            <a:t>「</a:t>
          </a:r>
          <a:r>
            <a:rPr kumimoji="1" lang="en-US" altLang="ja-JP" sz="1100" b="0">
              <a:solidFill>
                <a:schemeClr val="dk1"/>
              </a:solidFill>
              <a:effectLst/>
              <a:latin typeface="+mn-lt"/>
              <a:ea typeface="+mn-ea"/>
              <a:cs typeface="+mn-cs"/>
            </a:rPr>
            <a:t>1</a:t>
          </a:r>
          <a:r>
            <a:rPr kumimoji="1" lang="ja-JP" altLang="ja-JP" sz="1100" b="0">
              <a:solidFill>
                <a:schemeClr val="dk1"/>
              </a:solidFill>
              <a:effectLst/>
              <a:latin typeface="+mn-lt"/>
              <a:ea typeface="+mn-ea"/>
              <a:cs typeface="+mn-cs"/>
            </a:rPr>
            <a:t>か月の勤務時間</a:t>
          </a:r>
          <a:r>
            <a:rPr kumimoji="1" lang="en-US" altLang="ja-JP" sz="1100" b="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実績</a:t>
          </a:r>
          <a:r>
            <a:rPr kumimoji="1" lang="en-US" altLang="ja-JP" sz="1100" b="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」と「有給休暇取得時間</a:t>
          </a:r>
          <a:r>
            <a:rPr kumimoji="1" lang="en-US" altLang="ja-JP" sz="1100" b="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実績</a:t>
          </a:r>
          <a:r>
            <a:rPr kumimoji="1" lang="en-US" altLang="ja-JP" sz="1100" b="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」には対象月の実績を記入してください。</a:t>
          </a:r>
          <a:endParaRPr kumimoji="1" lang="en-US" altLang="ja-JP" sz="1100" b="0">
            <a:solidFill>
              <a:schemeClr val="dk1"/>
            </a:solidFill>
            <a:effectLst/>
            <a:latin typeface="+mn-lt"/>
            <a:ea typeface="+mn-ea"/>
            <a:cs typeface="+mn-cs"/>
          </a:endParaRPr>
        </a:p>
        <a:p>
          <a:endParaRPr lang="ja-JP" altLang="ja-JP">
            <a:effectLst/>
          </a:endParaRPr>
        </a:p>
        <a:p>
          <a:r>
            <a:rPr kumimoji="1" lang="ja-JP" altLang="ja-JP" sz="1100" b="0">
              <a:solidFill>
                <a:schemeClr val="dk1"/>
              </a:solidFill>
              <a:effectLst/>
              <a:latin typeface="+mn-lt"/>
              <a:ea typeface="+mn-ea"/>
              <a:cs typeface="+mn-cs"/>
            </a:rPr>
            <a:t>「</a:t>
          </a:r>
          <a:r>
            <a:rPr kumimoji="1" lang="en-US" altLang="ja-JP" sz="1100" b="0">
              <a:solidFill>
                <a:schemeClr val="dk1"/>
              </a:solidFill>
              <a:effectLst/>
              <a:latin typeface="+mn-lt"/>
              <a:ea typeface="+mn-ea"/>
              <a:cs typeface="+mn-cs"/>
            </a:rPr>
            <a:t>1</a:t>
          </a:r>
          <a:r>
            <a:rPr kumimoji="1" lang="ja-JP" altLang="ja-JP" sz="1100" b="0">
              <a:solidFill>
                <a:schemeClr val="dk1"/>
              </a:solidFill>
              <a:effectLst/>
              <a:latin typeface="+mn-lt"/>
              <a:ea typeface="+mn-ea"/>
              <a:cs typeface="+mn-cs"/>
            </a:rPr>
            <a:t>か月の勤務時間」に</a:t>
          </a:r>
          <a:r>
            <a:rPr kumimoji="1" lang="ja-JP" altLang="ja-JP" sz="1100" b="0">
              <a:solidFill>
                <a:srgbClr val="FF0000"/>
              </a:solidFill>
              <a:effectLst/>
              <a:latin typeface="+mn-lt"/>
              <a:ea typeface="+mn-ea"/>
              <a:cs typeface="+mn-cs"/>
            </a:rPr>
            <a:t>「有給休暇取得時間」は含まれません</a:t>
          </a:r>
          <a:r>
            <a:rPr kumimoji="1" lang="ja-JP" altLang="en-US" sz="1100" b="0">
              <a:solidFill>
                <a:srgbClr val="FF0000"/>
              </a:solidFill>
              <a:effectLst/>
              <a:latin typeface="ＭＳ Ｐ明朝" panose="02020600040205080304" pitchFamily="18" charset="-128"/>
              <a:ea typeface="ＭＳ Ｐ明朝" panose="02020600040205080304" pitchFamily="18" charset="-128"/>
              <a:cs typeface="+mn-cs"/>
            </a:rPr>
            <a:t>。</a:t>
          </a:r>
          <a:endParaRPr kumimoji="1" lang="en-US" altLang="ja-JP" sz="1100" b="0">
            <a:solidFill>
              <a:srgbClr val="FF0000"/>
            </a:solidFill>
            <a:effectLst/>
            <a:latin typeface="ＭＳ Ｐ明朝" panose="02020600040205080304" pitchFamily="18" charset="-128"/>
            <a:ea typeface="ＭＳ Ｐ明朝" panose="02020600040205080304" pitchFamily="18" charset="-128"/>
            <a:cs typeface="+mn-cs"/>
          </a:endParaRPr>
        </a:p>
        <a:p>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無給休暇は対象となりませんので、時間に含めないでください。</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分は時間に換算してください。</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例：　</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30</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分　</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0.5</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時間</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15</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分　</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0.25</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時間　</a:t>
          </a:r>
          <a:endParaRPr lang="ja-JP" altLang="ja-JP" sz="1100">
            <a:effectLst/>
            <a:latin typeface="ＭＳ Ｐゴシック" panose="020B0600070205080204" pitchFamily="50" charset="-128"/>
            <a:ea typeface="ＭＳ Ｐゴシック" panose="020B0600070205080204" pitchFamily="50" charset="-128"/>
          </a:endParaRPr>
        </a:p>
        <a:p>
          <a:endParaRPr lang="ja-JP" altLang="ja-JP" sz="1200">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23</xdr:col>
      <xdr:colOff>212913</xdr:colOff>
      <xdr:row>5</xdr:row>
      <xdr:rowOff>104774</xdr:rowOff>
    </xdr:from>
    <xdr:to>
      <xdr:col>27</xdr:col>
      <xdr:colOff>608479</xdr:colOff>
      <xdr:row>15</xdr:row>
      <xdr:rowOff>168088</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1700063" y="1952624"/>
          <a:ext cx="2872066" cy="3587564"/>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指導監査実施月の前々月の勤務実績の記入について</a:t>
          </a:r>
          <a:endParaRPr lang="ja-JP" altLang="ja-JP" sz="1100">
            <a:effectLst/>
            <a:latin typeface="ＭＳ Ｐゴシック" panose="020B0600070205080204" pitchFamily="50" charset="-128"/>
            <a:ea typeface="ＭＳ Ｐゴシック" panose="020B0600070205080204" pitchFamily="50" charset="-128"/>
          </a:endParaRPr>
        </a:p>
        <a:p>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1</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か月の勤務時間」と「有給休暇取得時間」には対象月の実績を記入してください。</a:t>
          </a:r>
          <a:endParaRPr lang="ja-JP" altLang="ja-JP" sz="1100">
            <a:effectLst/>
            <a:latin typeface="ＭＳ Ｐゴシック" panose="020B0600070205080204" pitchFamily="50" charset="-128"/>
            <a:ea typeface="ＭＳ Ｐゴシック" panose="020B0600070205080204" pitchFamily="50" charset="-128"/>
          </a:endParaRPr>
        </a:p>
        <a:p>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1</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か月の勤務時間」に「有給休暇取得時間」は含まれません。</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無給休暇は対象となりませんので、時間に含めないでください。</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分は時間に換算してください。</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例：　</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30</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分　</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0.5</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時間</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15</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分　</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0.25</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時間　</a:t>
          </a:r>
          <a:endParaRPr lang="ja-JP" altLang="ja-JP" sz="1100">
            <a:effectLst/>
            <a:latin typeface="ＭＳ Ｐゴシック" panose="020B0600070205080204" pitchFamily="50" charset="-128"/>
            <a:ea typeface="ＭＳ Ｐゴシック" panose="020B0600070205080204" pitchFamily="50" charset="-128"/>
          </a:endParaRPr>
        </a:p>
        <a:p>
          <a:endParaRPr lang="ja-JP" altLang="ja-JP" sz="1200">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B28"/>
  <sheetViews>
    <sheetView showGridLines="0" tabSelected="1" view="pageBreakPreview" zoomScaleNormal="100" workbookViewId="0">
      <selection activeCell="H6" sqref="H6:Y6"/>
    </sheetView>
  </sheetViews>
  <sheetFormatPr defaultColWidth="2.6640625" defaultRowHeight="13.2"/>
  <cols>
    <col min="1" max="9" width="2.6640625" style="33" customWidth="1"/>
    <col min="10" max="39" width="2.6640625" style="33"/>
    <col min="40" max="40" width="2.6640625" style="33" customWidth="1"/>
    <col min="41" max="41" width="2.6640625" style="33"/>
    <col min="42" max="42" width="2.6640625" style="33" customWidth="1"/>
    <col min="43" max="16384" width="2.6640625" style="33"/>
  </cols>
  <sheetData>
    <row r="1" spans="1:54" ht="24" customHeight="1">
      <c r="A1" s="701" t="s">
        <v>1069</v>
      </c>
      <c r="B1" s="701"/>
      <c r="C1" s="701"/>
      <c r="D1" s="701"/>
      <c r="E1" s="701"/>
      <c r="F1" s="701"/>
      <c r="G1" s="701"/>
      <c r="H1" s="701"/>
      <c r="I1" s="701"/>
      <c r="J1" s="701"/>
      <c r="K1" s="701"/>
      <c r="L1" s="701"/>
      <c r="M1" s="701"/>
      <c r="N1" s="701"/>
      <c r="O1" s="701"/>
      <c r="P1" s="701"/>
      <c r="Q1" s="701"/>
      <c r="R1" s="701"/>
      <c r="S1" s="701"/>
      <c r="T1" s="701"/>
      <c r="U1" s="701"/>
      <c r="V1" s="701"/>
      <c r="W1" s="701"/>
      <c r="X1" s="701"/>
      <c r="Y1" s="701"/>
      <c r="Z1" s="701"/>
      <c r="AA1" s="701"/>
      <c r="AB1" s="701"/>
      <c r="AC1" s="701"/>
      <c r="AD1" s="701"/>
      <c r="AE1" s="701"/>
      <c r="AF1" s="701"/>
      <c r="AG1" s="701"/>
      <c r="AH1" s="701"/>
      <c r="AI1" s="701"/>
      <c r="AJ1" s="701"/>
      <c r="AK1" s="701"/>
      <c r="AL1" s="701"/>
      <c r="AM1" s="701"/>
      <c r="AN1" s="701"/>
      <c r="AO1" s="701"/>
      <c r="AP1" s="701"/>
      <c r="AQ1" s="701"/>
      <c r="AR1" s="701"/>
      <c r="AS1" s="701"/>
      <c r="AT1" s="701"/>
      <c r="AU1" s="701"/>
      <c r="AV1" s="701"/>
      <c r="AW1" s="701"/>
      <c r="AX1" s="701"/>
      <c r="AY1" s="109"/>
      <c r="AZ1" s="109"/>
      <c r="BA1" s="109"/>
      <c r="BB1" s="109"/>
    </row>
    <row r="2" spans="1:54" ht="24" customHeight="1">
      <c r="B2" s="701" t="s">
        <v>933</v>
      </c>
      <c r="C2" s="701"/>
      <c r="D2" s="701"/>
      <c r="E2" s="701"/>
      <c r="F2" s="701"/>
      <c r="G2" s="701"/>
      <c r="H2" s="701"/>
      <c r="I2" s="701"/>
      <c r="J2" s="701"/>
      <c r="K2" s="701"/>
      <c r="L2" s="701"/>
      <c r="M2" s="701"/>
      <c r="N2" s="701"/>
      <c r="O2" s="701"/>
      <c r="P2" s="701"/>
      <c r="Q2" s="701"/>
      <c r="R2" s="701"/>
      <c r="S2" s="701"/>
      <c r="T2" s="701"/>
      <c r="U2" s="701"/>
      <c r="V2" s="701"/>
      <c r="W2" s="701"/>
      <c r="X2" s="701"/>
      <c r="Y2" s="701"/>
      <c r="Z2" s="701"/>
      <c r="AA2" s="701"/>
      <c r="AB2" s="701"/>
      <c r="AC2" s="701"/>
      <c r="AD2" s="701"/>
      <c r="AE2" s="701"/>
      <c r="AF2" s="701"/>
      <c r="AG2" s="701"/>
      <c r="AH2" s="701"/>
      <c r="AI2" s="701"/>
      <c r="AJ2" s="701"/>
      <c r="AK2" s="701"/>
      <c r="AL2" s="701"/>
      <c r="AM2" s="701"/>
      <c r="AN2" s="701"/>
      <c r="AO2" s="701"/>
      <c r="AP2" s="701"/>
      <c r="AQ2" s="701"/>
      <c r="AR2" s="701"/>
      <c r="AS2" s="701"/>
      <c r="AT2" s="701"/>
      <c r="AU2" s="701"/>
      <c r="AV2" s="701"/>
      <c r="AW2" s="701"/>
      <c r="AX2" s="110"/>
      <c r="AY2" s="110"/>
      <c r="AZ2" s="110"/>
      <c r="BA2" s="110"/>
      <c r="BB2" s="110"/>
    </row>
    <row r="3" spans="1:54" ht="22.5" customHeight="1">
      <c r="AF3" s="690" t="s">
        <v>215</v>
      </c>
      <c r="AG3" s="691"/>
      <c r="AH3" s="691"/>
      <c r="AI3" s="692"/>
      <c r="AJ3" s="714" t="s">
        <v>204</v>
      </c>
      <c r="AK3" s="715"/>
      <c r="AL3" s="1"/>
      <c r="AM3" s="111" t="s">
        <v>34</v>
      </c>
      <c r="AN3" s="1"/>
      <c r="AO3" s="112" t="s">
        <v>201</v>
      </c>
      <c r="AP3" s="2"/>
      <c r="AQ3" s="113" t="s">
        <v>202</v>
      </c>
      <c r="AR3" s="114"/>
      <c r="AS3" s="114"/>
      <c r="AT3" s="115"/>
      <c r="AU3" s="115"/>
      <c r="AV3" s="115"/>
      <c r="AW3" s="115"/>
      <c r="AX3" s="115"/>
      <c r="AY3" s="115"/>
    </row>
    <row r="4" spans="1:54" ht="22.5" customHeight="1">
      <c r="B4" s="684" t="s">
        <v>6</v>
      </c>
      <c r="C4" s="684"/>
      <c r="D4" s="684"/>
      <c r="E4" s="684"/>
      <c r="F4" s="684"/>
      <c r="G4" s="684"/>
      <c r="H4" s="705"/>
      <c r="I4" s="706"/>
      <c r="J4" s="706"/>
      <c r="K4" s="706"/>
      <c r="L4" s="706"/>
      <c r="M4" s="706"/>
      <c r="N4" s="706"/>
      <c r="O4" s="706"/>
      <c r="P4" s="706"/>
      <c r="Q4" s="706"/>
      <c r="R4" s="706"/>
      <c r="S4" s="706"/>
      <c r="T4" s="706"/>
      <c r="U4" s="706"/>
      <c r="V4" s="706"/>
      <c r="W4" s="706"/>
      <c r="X4" s="706"/>
      <c r="Y4" s="706"/>
      <c r="Z4" s="684" t="s">
        <v>203</v>
      </c>
      <c r="AA4" s="684"/>
      <c r="AB4" s="684"/>
      <c r="AC4" s="684"/>
      <c r="AD4" s="684"/>
      <c r="AE4" s="684"/>
      <c r="AF4" s="705"/>
      <c r="AG4" s="706"/>
      <c r="AH4" s="706"/>
      <c r="AI4" s="706"/>
      <c r="AJ4" s="706"/>
      <c r="AK4" s="706"/>
      <c r="AL4" s="706"/>
      <c r="AM4" s="706"/>
      <c r="AN4" s="706"/>
      <c r="AO4" s="706"/>
      <c r="AP4" s="706"/>
      <c r="AQ4" s="706"/>
      <c r="AR4" s="706"/>
      <c r="AS4" s="706"/>
      <c r="AT4" s="706"/>
      <c r="AU4" s="706"/>
      <c r="AV4" s="706"/>
      <c r="AW4" s="706"/>
      <c r="AX4" s="116"/>
      <c r="AY4" s="117"/>
      <c r="AZ4" s="117"/>
    </row>
    <row r="5" spans="1:54" ht="22.5" customHeight="1">
      <c r="B5" s="684" t="s">
        <v>7</v>
      </c>
      <c r="C5" s="684"/>
      <c r="D5" s="684"/>
      <c r="E5" s="684"/>
      <c r="F5" s="684"/>
      <c r="G5" s="684"/>
      <c r="H5" s="118" t="s">
        <v>78</v>
      </c>
      <c r="I5" s="716" t="s">
        <v>205</v>
      </c>
      <c r="J5" s="716"/>
      <c r="K5" s="688"/>
      <c r="L5" s="688"/>
      <c r="M5" s="689"/>
      <c r="N5" s="707" t="s">
        <v>172</v>
      </c>
      <c r="O5" s="708"/>
      <c r="P5" s="708"/>
      <c r="Q5" s="708"/>
      <c r="R5" s="708"/>
      <c r="S5" s="708"/>
      <c r="T5" s="709"/>
      <c r="U5" s="710"/>
      <c r="V5" s="711"/>
      <c r="W5" s="712" t="s">
        <v>173</v>
      </c>
      <c r="X5" s="713"/>
      <c r="Y5" s="702"/>
      <c r="Z5" s="703"/>
      <c r="AA5" s="703"/>
      <c r="AB5" s="703"/>
      <c r="AC5" s="703"/>
      <c r="AD5" s="703"/>
      <c r="AE5" s="703"/>
      <c r="AF5" s="703"/>
      <c r="AG5" s="703"/>
      <c r="AH5" s="703"/>
      <c r="AI5" s="703"/>
      <c r="AJ5" s="703"/>
      <c r="AK5" s="703"/>
      <c r="AL5" s="703"/>
      <c r="AM5" s="703"/>
      <c r="AN5" s="703"/>
      <c r="AO5" s="703"/>
      <c r="AP5" s="703"/>
      <c r="AQ5" s="703"/>
      <c r="AR5" s="703"/>
      <c r="AS5" s="703"/>
      <c r="AT5" s="703"/>
      <c r="AU5" s="703"/>
      <c r="AV5" s="703"/>
      <c r="AW5" s="704"/>
      <c r="AX5" s="116"/>
      <c r="AY5" s="117"/>
      <c r="AZ5" s="117"/>
    </row>
    <row r="6" spans="1:54" ht="22.5" customHeight="1">
      <c r="B6" s="684" t="s">
        <v>8</v>
      </c>
      <c r="C6" s="684"/>
      <c r="D6" s="684"/>
      <c r="E6" s="684"/>
      <c r="F6" s="684"/>
      <c r="G6" s="684"/>
      <c r="H6" s="685"/>
      <c r="I6" s="686"/>
      <c r="J6" s="686"/>
      <c r="K6" s="686"/>
      <c r="L6" s="686"/>
      <c r="M6" s="686"/>
      <c r="N6" s="686"/>
      <c r="O6" s="686"/>
      <c r="P6" s="686"/>
      <c r="Q6" s="686"/>
      <c r="R6" s="686"/>
      <c r="S6" s="686"/>
      <c r="T6" s="686"/>
      <c r="U6" s="686"/>
      <c r="V6" s="686"/>
      <c r="W6" s="686"/>
      <c r="X6" s="686"/>
      <c r="Y6" s="687"/>
      <c r="Z6" s="684" t="s">
        <v>174</v>
      </c>
      <c r="AA6" s="684"/>
      <c r="AB6" s="684"/>
      <c r="AC6" s="684"/>
      <c r="AD6" s="684"/>
      <c r="AE6" s="684"/>
      <c r="AF6" s="693"/>
      <c r="AG6" s="694"/>
      <c r="AH6" s="694"/>
      <c r="AI6" s="694"/>
      <c r="AJ6" s="694"/>
      <c r="AK6" s="694"/>
      <c r="AL6" s="694"/>
      <c r="AM6" s="694"/>
      <c r="AN6" s="694"/>
      <c r="AO6" s="694"/>
      <c r="AP6" s="694"/>
      <c r="AQ6" s="694"/>
      <c r="AR6" s="694"/>
      <c r="AS6" s="694"/>
      <c r="AT6" s="694"/>
      <c r="AU6" s="694"/>
      <c r="AV6" s="694"/>
      <c r="AW6" s="695"/>
      <c r="AX6" s="116"/>
      <c r="AY6" s="117"/>
      <c r="AZ6" s="117"/>
    </row>
    <row r="7" spans="1:54" ht="22.5" customHeight="1">
      <c r="B7" s="684" t="s">
        <v>79</v>
      </c>
      <c r="C7" s="684"/>
      <c r="D7" s="684"/>
      <c r="E7" s="684"/>
      <c r="F7" s="684"/>
      <c r="G7" s="684"/>
      <c r="H7" s="685"/>
      <c r="I7" s="686"/>
      <c r="J7" s="686"/>
      <c r="K7" s="686"/>
      <c r="L7" s="686"/>
      <c r="M7" s="686"/>
      <c r="N7" s="686"/>
      <c r="O7" s="686"/>
      <c r="P7" s="686"/>
      <c r="Q7" s="686"/>
      <c r="R7" s="686"/>
      <c r="S7" s="686"/>
      <c r="T7" s="686"/>
      <c r="U7" s="686"/>
      <c r="V7" s="686"/>
      <c r="W7" s="686"/>
      <c r="X7" s="686"/>
      <c r="Y7" s="687"/>
      <c r="Z7" s="684" t="s">
        <v>80</v>
      </c>
      <c r="AA7" s="684"/>
      <c r="AB7" s="684"/>
      <c r="AC7" s="684"/>
      <c r="AD7" s="684"/>
      <c r="AE7" s="684"/>
      <c r="AF7" s="693"/>
      <c r="AG7" s="694"/>
      <c r="AH7" s="694"/>
      <c r="AI7" s="694"/>
      <c r="AJ7" s="694"/>
      <c r="AK7" s="694"/>
      <c r="AL7" s="694"/>
      <c r="AM7" s="694"/>
      <c r="AN7" s="694"/>
      <c r="AO7" s="694"/>
      <c r="AP7" s="694"/>
      <c r="AQ7" s="694"/>
      <c r="AR7" s="694"/>
      <c r="AS7" s="694"/>
      <c r="AT7" s="694"/>
      <c r="AU7" s="694"/>
      <c r="AV7" s="694"/>
      <c r="AW7" s="695"/>
      <c r="AX7" s="116"/>
      <c r="AY7" s="117"/>
      <c r="AZ7" s="117"/>
    </row>
    <row r="8" spans="1:54" ht="10.5" customHeight="1">
      <c r="B8" s="119"/>
      <c r="C8" s="119"/>
      <c r="D8" s="119"/>
      <c r="E8" s="119"/>
      <c r="F8" s="119"/>
      <c r="G8" s="119"/>
      <c r="H8" s="120"/>
      <c r="I8" s="120"/>
      <c r="J8" s="120"/>
      <c r="K8" s="120"/>
      <c r="L8" s="120"/>
      <c r="M8" s="120"/>
      <c r="N8" s="120"/>
      <c r="O8" s="120"/>
      <c r="P8" s="120"/>
      <c r="Q8" s="120"/>
      <c r="R8" s="120"/>
      <c r="S8" s="120"/>
      <c r="T8" s="120"/>
      <c r="U8" s="120"/>
      <c r="V8" s="120"/>
      <c r="W8" s="120"/>
      <c r="X8" s="120"/>
      <c r="Y8" s="120"/>
      <c r="Z8" s="119"/>
      <c r="AA8" s="119"/>
      <c r="AB8" s="119"/>
      <c r="AC8" s="119"/>
      <c r="AD8" s="119"/>
      <c r="AE8" s="119"/>
      <c r="AF8" s="121"/>
      <c r="AG8" s="121"/>
      <c r="AH8" s="121"/>
      <c r="AI8" s="121"/>
      <c r="AJ8" s="121"/>
      <c r="AK8" s="121"/>
      <c r="AL8" s="121"/>
      <c r="AM8" s="121"/>
      <c r="AN8" s="121"/>
      <c r="AO8" s="121"/>
      <c r="AP8" s="121"/>
      <c r="AQ8" s="121"/>
      <c r="AR8" s="121"/>
      <c r="AS8" s="121"/>
      <c r="AT8" s="121"/>
      <c r="AU8" s="121"/>
      <c r="AV8" s="121"/>
      <c r="AW8" s="121"/>
      <c r="AX8" s="121"/>
      <c r="AY8" s="121"/>
      <c r="AZ8" s="121"/>
    </row>
    <row r="9" spans="1:54" ht="14.4">
      <c r="B9" s="115" t="s">
        <v>81</v>
      </c>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5"/>
      <c r="AY9" s="115"/>
      <c r="AZ9" s="115"/>
    </row>
    <row r="10" spans="1:54" ht="18" customHeight="1">
      <c r="B10" s="33">
        <v>1</v>
      </c>
      <c r="C10" s="683" t="s">
        <v>82</v>
      </c>
      <c r="D10" s="683"/>
      <c r="E10" s="683"/>
      <c r="F10" s="683"/>
      <c r="G10" s="683"/>
      <c r="H10" s="683"/>
      <c r="I10" s="697" t="s">
        <v>83</v>
      </c>
      <c r="J10" s="698"/>
      <c r="K10" s="698"/>
      <c r="L10" s="698"/>
      <c r="M10" s="698"/>
      <c r="N10" s="698"/>
      <c r="O10" s="698"/>
      <c r="P10" s="698"/>
      <c r="Q10" s="698"/>
      <c r="R10" s="698"/>
      <c r="S10" s="698"/>
      <c r="T10" s="698"/>
      <c r="U10" s="698"/>
      <c r="V10" s="698"/>
      <c r="W10" s="698"/>
      <c r="X10" s="698"/>
      <c r="Y10" s="698"/>
      <c r="Z10" s="698"/>
      <c r="AA10" s="698"/>
      <c r="AB10" s="698"/>
      <c r="AC10" s="698"/>
      <c r="AD10" s="698"/>
      <c r="AE10" s="698"/>
      <c r="AF10" s="698"/>
      <c r="AG10" s="698"/>
      <c r="AH10" s="698"/>
      <c r="AI10" s="698"/>
      <c r="AJ10" s="698"/>
      <c r="AK10" s="698"/>
      <c r="AL10" s="698"/>
      <c r="AM10" s="698"/>
      <c r="AN10" s="698"/>
      <c r="AO10" s="698"/>
      <c r="AP10" s="698"/>
      <c r="AQ10" s="698"/>
      <c r="AR10" s="698"/>
      <c r="AS10" s="698"/>
      <c r="AT10" s="698"/>
      <c r="AU10" s="698"/>
      <c r="AV10" s="698"/>
      <c r="AW10" s="698"/>
    </row>
    <row r="11" spans="1:54" ht="18" customHeight="1">
      <c r="B11" s="122"/>
      <c r="C11" s="696" t="s">
        <v>84</v>
      </c>
      <c r="D11" s="696"/>
      <c r="E11" s="696"/>
      <c r="F11" s="696"/>
      <c r="G11" s="696"/>
      <c r="H11" s="696"/>
      <c r="I11" s="699" t="s">
        <v>213</v>
      </c>
      <c r="J11" s="700"/>
      <c r="K11" s="700"/>
      <c r="L11" s="700"/>
      <c r="M11" s="700"/>
      <c r="N11" s="700"/>
      <c r="O11" s="700"/>
      <c r="P11" s="700"/>
      <c r="Q11" s="700"/>
      <c r="R11" s="700"/>
      <c r="S11" s="700"/>
      <c r="T11" s="700"/>
      <c r="U11" s="700"/>
      <c r="V11" s="700"/>
      <c r="W11" s="700"/>
      <c r="X11" s="700"/>
      <c r="Y11" s="700"/>
      <c r="Z11" s="700"/>
      <c r="AA11" s="700"/>
      <c r="AB11" s="700"/>
      <c r="AC11" s="700"/>
      <c r="AD11" s="700"/>
      <c r="AE11" s="700"/>
      <c r="AF11" s="700"/>
      <c r="AG11" s="700"/>
      <c r="AH11" s="700"/>
      <c r="AI11" s="700"/>
      <c r="AJ11" s="700"/>
      <c r="AK11" s="700"/>
      <c r="AL11" s="700"/>
      <c r="AM11" s="700"/>
      <c r="AN11" s="700"/>
      <c r="AO11" s="700"/>
      <c r="AP11" s="700"/>
      <c r="AQ11" s="700"/>
      <c r="AR11" s="700"/>
      <c r="AS11" s="700"/>
      <c r="AT11" s="700"/>
      <c r="AU11" s="700"/>
      <c r="AV11" s="700"/>
      <c r="AW11" s="700"/>
    </row>
    <row r="12" spans="1:54" ht="14.4">
      <c r="B12" s="33">
        <v>2</v>
      </c>
      <c r="C12" s="33" t="s">
        <v>85</v>
      </c>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c r="AY12" s="115"/>
      <c r="AZ12" s="115"/>
    </row>
    <row r="13" spans="1:54" ht="10.5" customHeight="1">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row>
    <row r="14" spans="1:54" ht="14.4">
      <c r="B14" s="115" t="s">
        <v>86</v>
      </c>
      <c r="C14" s="115"/>
      <c r="D14" s="115"/>
      <c r="E14" s="115"/>
      <c r="F14" s="115"/>
    </row>
    <row r="15" spans="1:54" ht="15" customHeight="1">
      <c r="B15" s="115"/>
      <c r="C15" s="717"/>
      <c r="D15" s="718"/>
      <c r="E15" s="718"/>
      <c r="F15" s="718"/>
      <c r="G15" s="719"/>
      <c r="H15" s="720" t="s">
        <v>38</v>
      </c>
      <c r="I15" s="721"/>
      <c r="J15" s="721"/>
      <c r="K15" s="722"/>
      <c r="L15" s="723" t="s">
        <v>39</v>
      </c>
      <c r="M15" s="724"/>
      <c r="N15" s="724"/>
      <c r="O15" s="724"/>
      <c r="P15" s="724"/>
      <c r="Q15" s="724"/>
      <c r="R15" s="724"/>
      <c r="S15" s="724"/>
      <c r="T15" s="724"/>
      <c r="U15" s="724"/>
      <c r="V15" s="724"/>
      <c r="W15" s="724"/>
      <c r="X15" s="724"/>
      <c r="Y15" s="724"/>
      <c r="Z15" s="724"/>
      <c r="AA15" s="724"/>
      <c r="AB15" s="724"/>
      <c r="AC15" s="724"/>
      <c r="AD15" s="724"/>
      <c r="AE15" s="724"/>
      <c r="AF15" s="724"/>
      <c r="AG15" s="724"/>
      <c r="AH15" s="724"/>
      <c r="AI15" s="724"/>
      <c r="AJ15" s="724"/>
      <c r="AK15" s="724"/>
      <c r="AL15" s="724"/>
      <c r="AM15" s="724"/>
      <c r="AN15" s="724"/>
      <c r="AO15" s="724"/>
      <c r="AP15" s="724"/>
      <c r="AQ15" s="724"/>
      <c r="AR15" s="724"/>
      <c r="AS15" s="724"/>
      <c r="AT15" s="724"/>
      <c r="AU15" s="724"/>
      <c r="AV15" s="724"/>
      <c r="AW15" s="725"/>
    </row>
    <row r="16" spans="1:54" ht="27" customHeight="1">
      <c r="B16" s="115"/>
      <c r="C16" s="726" t="s">
        <v>841</v>
      </c>
      <c r="D16" s="727"/>
      <c r="E16" s="727"/>
      <c r="F16" s="727"/>
      <c r="G16" s="728"/>
      <c r="H16" s="720">
        <v>6</v>
      </c>
      <c r="I16" s="721"/>
      <c r="J16" s="721"/>
      <c r="K16" s="722"/>
      <c r="L16" s="735" t="s">
        <v>842</v>
      </c>
      <c r="M16" s="736"/>
      <c r="N16" s="736"/>
      <c r="O16" s="736"/>
      <c r="P16" s="736"/>
      <c r="Q16" s="736"/>
      <c r="R16" s="736"/>
      <c r="S16" s="736"/>
      <c r="T16" s="736"/>
      <c r="U16" s="736"/>
      <c r="V16" s="736"/>
      <c r="W16" s="736"/>
      <c r="X16" s="736"/>
      <c r="Y16" s="736"/>
      <c r="Z16" s="736"/>
      <c r="AA16" s="736"/>
      <c r="AB16" s="736"/>
      <c r="AC16" s="736"/>
      <c r="AD16" s="736"/>
      <c r="AE16" s="736"/>
      <c r="AF16" s="736"/>
      <c r="AG16" s="736"/>
      <c r="AH16" s="736"/>
      <c r="AI16" s="736"/>
      <c r="AJ16" s="736"/>
      <c r="AK16" s="736"/>
      <c r="AL16" s="736"/>
      <c r="AM16" s="736"/>
      <c r="AN16" s="736"/>
      <c r="AO16" s="736"/>
      <c r="AP16" s="736"/>
      <c r="AQ16" s="736"/>
      <c r="AR16" s="736"/>
      <c r="AS16" s="736"/>
      <c r="AT16" s="736"/>
      <c r="AU16" s="736"/>
      <c r="AV16" s="736"/>
      <c r="AW16" s="737"/>
    </row>
    <row r="17" spans="2:49" ht="15" customHeight="1">
      <c r="B17" s="115"/>
      <c r="C17" s="729"/>
      <c r="D17" s="730"/>
      <c r="E17" s="730"/>
      <c r="F17" s="730"/>
      <c r="G17" s="731"/>
      <c r="H17" s="720">
        <v>12</v>
      </c>
      <c r="I17" s="721"/>
      <c r="J17" s="721"/>
      <c r="K17" s="722"/>
      <c r="L17" s="738" t="s">
        <v>586</v>
      </c>
      <c r="M17" s="739"/>
      <c r="N17" s="739"/>
      <c r="O17" s="739"/>
      <c r="P17" s="739"/>
      <c r="Q17" s="739"/>
      <c r="R17" s="739"/>
      <c r="S17" s="739"/>
      <c r="T17" s="739"/>
      <c r="U17" s="739"/>
      <c r="V17" s="739"/>
      <c r="W17" s="739"/>
      <c r="X17" s="739"/>
      <c r="Y17" s="739"/>
      <c r="Z17" s="739"/>
      <c r="AA17" s="739"/>
      <c r="AB17" s="739"/>
      <c r="AC17" s="739"/>
      <c r="AD17" s="739"/>
      <c r="AE17" s="739"/>
      <c r="AF17" s="739"/>
      <c r="AG17" s="739"/>
      <c r="AH17" s="739"/>
      <c r="AI17" s="739"/>
      <c r="AJ17" s="739"/>
      <c r="AK17" s="739"/>
      <c r="AL17" s="739"/>
      <c r="AM17" s="739"/>
      <c r="AN17" s="739"/>
      <c r="AO17" s="739"/>
      <c r="AP17" s="739"/>
      <c r="AQ17" s="739"/>
      <c r="AR17" s="739"/>
      <c r="AS17" s="739"/>
      <c r="AT17" s="739"/>
      <c r="AU17" s="739"/>
      <c r="AV17" s="739"/>
      <c r="AW17" s="740"/>
    </row>
    <row r="18" spans="2:49" ht="36" customHeight="1">
      <c r="B18" s="115"/>
      <c r="C18" s="729"/>
      <c r="D18" s="730"/>
      <c r="E18" s="730"/>
      <c r="F18" s="730"/>
      <c r="G18" s="731"/>
      <c r="H18" s="720">
        <v>14</v>
      </c>
      <c r="I18" s="721"/>
      <c r="J18" s="721"/>
      <c r="K18" s="722"/>
      <c r="L18" s="735" t="s">
        <v>843</v>
      </c>
      <c r="M18" s="741"/>
      <c r="N18" s="741"/>
      <c r="O18" s="741"/>
      <c r="P18" s="741"/>
      <c r="Q18" s="741"/>
      <c r="R18" s="741"/>
      <c r="S18" s="741"/>
      <c r="T18" s="741"/>
      <c r="U18" s="741"/>
      <c r="V18" s="741"/>
      <c r="W18" s="741"/>
      <c r="X18" s="741"/>
      <c r="Y18" s="741"/>
      <c r="Z18" s="741"/>
      <c r="AA18" s="741"/>
      <c r="AB18" s="741"/>
      <c r="AC18" s="741"/>
      <c r="AD18" s="741"/>
      <c r="AE18" s="741"/>
      <c r="AF18" s="741"/>
      <c r="AG18" s="741"/>
      <c r="AH18" s="741"/>
      <c r="AI18" s="741"/>
      <c r="AJ18" s="741"/>
      <c r="AK18" s="741"/>
      <c r="AL18" s="741"/>
      <c r="AM18" s="741"/>
      <c r="AN18" s="741"/>
      <c r="AO18" s="741"/>
      <c r="AP18" s="741"/>
      <c r="AQ18" s="741"/>
      <c r="AR18" s="741"/>
      <c r="AS18" s="741"/>
      <c r="AT18" s="741"/>
      <c r="AU18" s="741"/>
      <c r="AV18" s="741"/>
      <c r="AW18" s="742"/>
    </row>
    <row r="19" spans="2:49" ht="61.5" customHeight="1">
      <c r="B19" s="115"/>
      <c r="C19" s="729"/>
      <c r="D19" s="730"/>
      <c r="E19" s="730"/>
      <c r="F19" s="730"/>
      <c r="G19" s="731"/>
      <c r="H19" s="720" t="s">
        <v>844</v>
      </c>
      <c r="I19" s="721"/>
      <c r="J19" s="721"/>
      <c r="K19" s="722"/>
      <c r="L19" s="743" t="s">
        <v>845</v>
      </c>
      <c r="M19" s="744"/>
      <c r="N19" s="744"/>
      <c r="O19" s="744"/>
      <c r="P19" s="744"/>
      <c r="Q19" s="744"/>
      <c r="R19" s="744"/>
      <c r="S19" s="744"/>
      <c r="T19" s="744"/>
      <c r="U19" s="744"/>
      <c r="V19" s="744"/>
      <c r="W19" s="744"/>
      <c r="X19" s="744"/>
      <c r="Y19" s="744"/>
      <c r="Z19" s="744"/>
      <c r="AA19" s="744"/>
      <c r="AB19" s="744"/>
      <c r="AC19" s="744"/>
      <c r="AD19" s="744"/>
      <c r="AE19" s="744"/>
      <c r="AF19" s="744"/>
      <c r="AG19" s="744"/>
      <c r="AH19" s="744"/>
      <c r="AI19" s="744"/>
      <c r="AJ19" s="744"/>
      <c r="AK19" s="744"/>
      <c r="AL19" s="744"/>
      <c r="AM19" s="744"/>
      <c r="AN19" s="744"/>
      <c r="AO19" s="744"/>
      <c r="AP19" s="744"/>
      <c r="AQ19" s="744"/>
      <c r="AR19" s="744"/>
      <c r="AS19" s="744"/>
      <c r="AT19" s="744"/>
      <c r="AU19" s="744"/>
      <c r="AV19" s="744"/>
      <c r="AW19" s="745"/>
    </row>
    <row r="20" spans="2:49" ht="15" customHeight="1">
      <c r="B20" s="115"/>
      <c r="C20" s="729"/>
      <c r="D20" s="730"/>
      <c r="E20" s="730"/>
      <c r="F20" s="730"/>
      <c r="G20" s="731"/>
      <c r="H20" s="720" t="s">
        <v>585</v>
      </c>
      <c r="I20" s="721"/>
      <c r="J20" s="721"/>
      <c r="K20" s="722"/>
      <c r="L20" s="752" t="s">
        <v>1070</v>
      </c>
      <c r="M20" s="753"/>
      <c r="N20" s="753"/>
      <c r="O20" s="753"/>
      <c r="P20" s="753"/>
      <c r="Q20" s="753"/>
      <c r="R20" s="753"/>
      <c r="S20" s="753"/>
      <c r="T20" s="753"/>
      <c r="U20" s="753"/>
      <c r="V20" s="753"/>
      <c r="W20" s="753"/>
      <c r="X20" s="753"/>
      <c r="Y20" s="753"/>
      <c r="Z20" s="753"/>
      <c r="AA20" s="753"/>
      <c r="AB20" s="753"/>
      <c r="AC20" s="753"/>
      <c r="AD20" s="753"/>
      <c r="AE20" s="753"/>
      <c r="AF20" s="753"/>
      <c r="AG20" s="753"/>
      <c r="AH20" s="753"/>
      <c r="AI20" s="753"/>
      <c r="AJ20" s="753"/>
      <c r="AK20" s="753"/>
      <c r="AL20" s="753"/>
      <c r="AM20" s="753"/>
      <c r="AN20" s="753"/>
      <c r="AO20" s="753"/>
      <c r="AP20" s="753"/>
      <c r="AQ20" s="753"/>
      <c r="AR20" s="753"/>
      <c r="AS20" s="753"/>
      <c r="AT20" s="753"/>
      <c r="AU20" s="753"/>
      <c r="AV20" s="753"/>
      <c r="AW20" s="754"/>
    </row>
    <row r="21" spans="2:49" ht="15" customHeight="1">
      <c r="B21" s="115"/>
      <c r="C21" s="729"/>
      <c r="D21" s="730"/>
      <c r="E21" s="730"/>
      <c r="F21" s="730"/>
      <c r="G21" s="731"/>
      <c r="H21" s="720" t="s">
        <v>1038</v>
      </c>
      <c r="I21" s="721"/>
      <c r="J21" s="721"/>
      <c r="K21" s="722"/>
      <c r="L21" s="752" t="s">
        <v>1039</v>
      </c>
      <c r="M21" s="753"/>
      <c r="N21" s="753"/>
      <c r="O21" s="753"/>
      <c r="P21" s="753"/>
      <c r="Q21" s="753"/>
      <c r="R21" s="753"/>
      <c r="S21" s="753"/>
      <c r="T21" s="753"/>
      <c r="U21" s="753"/>
      <c r="V21" s="753"/>
      <c r="W21" s="753"/>
      <c r="X21" s="753"/>
      <c r="Y21" s="753"/>
      <c r="Z21" s="753"/>
      <c r="AA21" s="753"/>
      <c r="AB21" s="753"/>
      <c r="AC21" s="753"/>
      <c r="AD21" s="753"/>
      <c r="AE21" s="753"/>
      <c r="AF21" s="753"/>
      <c r="AG21" s="753"/>
      <c r="AH21" s="753"/>
      <c r="AI21" s="753"/>
      <c r="AJ21" s="753"/>
      <c r="AK21" s="753"/>
      <c r="AL21" s="753"/>
      <c r="AM21" s="753"/>
      <c r="AN21" s="753"/>
      <c r="AO21" s="753"/>
      <c r="AP21" s="753"/>
      <c r="AQ21" s="753"/>
      <c r="AR21" s="753"/>
      <c r="AS21" s="753"/>
      <c r="AT21" s="753"/>
      <c r="AU21" s="753"/>
      <c r="AV21" s="753"/>
      <c r="AW21" s="754"/>
    </row>
    <row r="22" spans="2:49" ht="29.4" customHeight="1">
      <c r="B22" s="115"/>
      <c r="C22" s="732"/>
      <c r="D22" s="733"/>
      <c r="E22" s="733"/>
      <c r="F22" s="733"/>
      <c r="G22" s="734"/>
      <c r="H22" s="746" t="s">
        <v>1040</v>
      </c>
      <c r="I22" s="747"/>
      <c r="J22" s="747"/>
      <c r="K22" s="748"/>
      <c r="L22" s="749" t="s">
        <v>1071</v>
      </c>
      <c r="M22" s="750"/>
      <c r="N22" s="750"/>
      <c r="O22" s="750"/>
      <c r="P22" s="750"/>
      <c r="Q22" s="750"/>
      <c r="R22" s="750"/>
      <c r="S22" s="750"/>
      <c r="T22" s="750"/>
      <c r="U22" s="750"/>
      <c r="V22" s="750"/>
      <c r="W22" s="750"/>
      <c r="X22" s="750"/>
      <c r="Y22" s="750"/>
      <c r="Z22" s="750"/>
      <c r="AA22" s="750"/>
      <c r="AB22" s="750"/>
      <c r="AC22" s="750"/>
      <c r="AD22" s="750"/>
      <c r="AE22" s="750"/>
      <c r="AF22" s="750"/>
      <c r="AG22" s="750"/>
      <c r="AH22" s="750"/>
      <c r="AI22" s="750"/>
      <c r="AJ22" s="750"/>
      <c r="AK22" s="750"/>
      <c r="AL22" s="750"/>
      <c r="AM22" s="750"/>
      <c r="AN22" s="750"/>
      <c r="AO22" s="750"/>
      <c r="AP22" s="750"/>
      <c r="AQ22" s="750"/>
      <c r="AR22" s="750"/>
      <c r="AS22" s="750"/>
      <c r="AT22" s="750"/>
      <c r="AU22" s="750"/>
      <c r="AV22" s="750"/>
      <c r="AW22" s="751"/>
    </row>
    <row r="23" spans="2:49" ht="15" customHeight="1">
      <c r="C23" s="755" t="s">
        <v>171</v>
      </c>
      <c r="D23" s="755"/>
      <c r="E23" s="755"/>
      <c r="F23" s="755"/>
      <c r="G23" s="755"/>
      <c r="H23" s="721">
        <v>4</v>
      </c>
      <c r="I23" s="721"/>
      <c r="J23" s="721"/>
      <c r="K23" s="722"/>
      <c r="L23" s="738" t="s">
        <v>1072</v>
      </c>
      <c r="M23" s="739"/>
      <c r="N23" s="739"/>
      <c r="O23" s="739"/>
      <c r="P23" s="739"/>
      <c r="Q23" s="739"/>
      <c r="R23" s="739"/>
      <c r="S23" s="739"/>
      <c r="T23" s="739"/>
      <c r="U23" s="739"/>
      <c r="V23" s="739"/>
      <c r="W23" s="739"/>
      <c r="X23" s="739"/>
      <c r="Y23" s="739"/>
      <c r="Z23" s="739"/>
      <c r="AA23" s="739"/>
      <c r="AB23" s="739"/>
      <c r="AC23" s="739"/>
      <c r="AD23" s="739"/>
      <c r="AE23" s="739"/>
      <c r="AF23" s="739"/>
      <c r="AG23" s="739"/>
      <c r="AH23" s="739"/>
      <c r="AI23" s="739"/>
      <c r="AJ23" s="739"/>
      <c r="AK23" s="739"/>
      <c r="AL23" s="739"/>
      <c r="AM23" s="739"/>
      <c r="AN23" s="739"/>
      <c r="AO23" s="739"/>
      <c r="AP23" s="739"/>
      <c r="AQ23" s="739"/>
      <c r="AR23" s="739"/>
      <c r="AS23" s="739"/>
      <c r="AT23" s="739"/>
      <c r="AU23" s="739"/>
      <c r="AV23" s="739"/>
      <c r="AW23" s="740"/>
    </row>
    <row r="24" spans="2:49" ht="15" customHeight="1">
      <c r="C24" s="755"/>
      <c r="D24" s="755"/>
      <c r="E24" s="755"/>
      <c r="F24" s="755"/>
      <c r="G24" s="755"/>
      <c r="H24" s="756">
        <v>5</v>
      </c>
      <c r="I24" s="756"/>
      <c r="J24" s="756"/>
      <c r="K24" s="757"/>
      <c r="L24" s="762" t="s">
        <v>1073</v>
      </c>
      <c r="M24" s="763"/>
      <c r="N24" s="763"/>
      <c r="O24" s="763"/>
      <c r="P24" s="763"/>
      <c r="Q24" s="763"/>
      <c r="R24" s="763"/>
      <c r="S24" s="763"/>
      <c r="T24" s="763"/>
      <c r="U24" s="763"/>
      <c r="V24" s="763"/>
      <c r="W24" s="763"/>
      <c r="X24" s="763"/>
      <c r="Y24" s="763"/>
      <c r="Z24" s="763"/>
      <c r="AA24" s="763"/>
      <c r="AB24" s="763"/>
      <c r="AC24" s="763"/>
      <c r="AD24" s="763"/>
      <c r="AE24" s="763"/>
      <c r="AF24" s="763"/>
      <c r="AG24" s="763"/>
      <c r="AH24" s="763"/>
      <c r="AI24" s="763"/>
      <c r="AJ24" s="763"/>
      <c r="AK24" s="763"/>
      <c r="AL24" s="763"/>
      <c r="AM24" s="763"/>
      <c r="AN24" s="763"/>
      <c r="AO24" s="763"/>
      <c r="AP24" s="763"/>
      <c r="AQ24" s="763"/>
      <c r="AR24" s="763"/>
      <c r="AS24" s="763"/>
      <c r="AT24" s="763"/>
      <c r="AU24" s="763"/>
      <c r="AV24" s="763"/>
      <c r="AW24" s="764"/>
    </row>
    <row r="25" spans="2:49" ht="15" customHeight="1">
      <c r="C25" s="755"/>
      <c r="D25" s="755"/>
      <c r="E25" s="755"/>
      <c r="F25" s="755"/>
      <c r="G25" s="755"/>
      <c r="H25" s="758"/>
      <c r="I25" s="758"/>
      <c r="J25" s="758"/>
      <c r="K25" s="759"/>
      <c r="L25" s="699"/>
      <c r="M25" s="700"/>
      <c r="N25" s="700"/>
      <c r="O25" s="700"/>
      <c r="P25" s="700"/>
      <c r="Q25" s="700"/>
      <c r="R25" s="700"/>
      <c r="S25" s="700"/>
      <c r="T25" s="700"/>
      <c r="U25" s="700"/>
      <c r="V25" s="700"/>
      <c r="W25" s="700"/>
      <c r="X25" s="700"/>
      <c r="Y25" s="700"/>
      <c r="Z25" s="700"/>
      <c r="AA25" s="700"/>
      <c r="AB25" s="700"/>
      <c r="AC25" s="700"/>
      <c r="AD25" s="700"/>
      <c r="AE25" s="700"/>
      <c r="AF25" s="700"/>
      <c r="AG25" s="700"/>
      <c r="AH25" s="700"/>
      <c r="AI25" s="700"/>
      <c r="AJ25" s="700"/>
      <c r="AK25" s="700"/>
      <c r="AL25" s="700"/>
      <c r="AM25" s="700"/>
      <c r="AN25" s="700"/>
      <c r="AO25" s="700"/>
      <c r="AP25" s="700"/>
      <c r="AQ25" s="700"/>
      <c r="AR25" s="700"/>
      <c r="AS25" s="700"/>
      <c r="AT25" s="700"/>
      <c r="AU25" s="700"/>
      <c r="AV25" s="700"/>
      <c r="AW25" s="765"/>
    </row>
    <row r="26" spans="2:49" ht="15" customHeight="1">
      <c r="C26" s="755"/>
      <c r="D26" s="755"/>
      <c r="E26" s="755"/>
      <c r="F26" s="755"/>
      <c r="G26" s="755"/>
      <c r="H26" s="758"/>
      <c r="I26" s="758"/>
      <c r="J26" s="758"/>
      <c r="K26" s="759"/>
      <c r="L26" s="699"/>
      <c r="M26" s="700"/>
      <c r="N26" s="700"/>
      <c r="O26" s="700"/>
      <c r="P26" s="700"/>
      <c r="Q26" s="700"/>
      <c r="R26" s="700"/>
      <c r="S26" s="700"/>
      <c r="T26" s="700"/>
      <c r="U26" s="700"/>
      <c r="V26" s="700"/>
      <c r="W26" s="700"/>
      <c r="X26" s="700"/>
      <c r="Y26" s="700"/>
      <c r="Z26" s="700"/>
      <c r="AA26" s="700"/>
      <c r="AB26" s="700"/>
      <c r="AC26" s="700"/>
      <c r="AD26" s="700"/>
      <c r="AE26" s="700"/>
      <c r="AF26" s="700"/>
      <c r="AG26" s="700"/>
      <c r="AH26" s="700"/>
      <c r="AI26" s="700"/>
      <c r="AJ26" s="700"/>
      <c r="AK26" s="700"/>
      <c r="AL26" s="700"/>
      <c r="AM26" s="700"/>
      <c r="AN26" s="700"/>
      <c r="AO26" s="700"/>
      <c r="AP26" s="700"/>
      <c r="AQ26" s="700"/>
      <c r="AR26" s="700"/>
      <c r="AS26" s="700"/>
      <c r="AT26" s="700"/>
      <c r="AU26" s="700"/>
      <c r="AV26" s="700"/>
      <c r="AW26" s="765"/>
    </row>
    <row r="27" spans="2:49" ht="15" customHeight="1">
      <c r="C27" s="755"/>
      <c r="D27" s="755"/>
      <c r="E27" s="755"/>
      <c r="F27" s="755"/>
      <c r="G27" s="755"/>
      <c r="H27" s="758"/>
      <c r="I27" s="758"/>
      <c r="J27" s="758"/>
      <c r="K27" s="759"/>
      <c r="L27" s="699"/>
      <c r="M27" s="700"/>
      <c r="N27" s="700"/>
      <c r="O27" s="700"/>
      <c r="P27" s="700"/>
      <c r="Q27" s="700"/>
      <c r="R27" s="700"/>
      <c r="S27" s="700"/>
      <c r="T27" s="700"/>
      <c r="U27" s="700"/>
      <c r="V27" s="700"/>
      <c r="W27" s="700"/>
      <c r="X27" s="700"/>
      <c r="Y27" s="700"/>
      <c r="Z27" s="700"/>
      <c r="AA27" s="700"/>
      <c r="AB27" s="700"/>
      <c r="AC27" s="700"/>
      <c r="AD27" s="700"/>
      <c r="AE27" s="700"/>
      <c r="AF27" s="700"/>
      <c r="AG27" s="700"/>
      <c r="AH27" s="700"/>
      <c r="AI27" s="700"/>
      <c r="AJ27" s="700"/>
      <c r="AK27" s="700"/>
      <c r="AL27" s="700"/>
      <c r="AM27" s="700"/>
      <c r="AN27" s="700"/>
      <c r="AO27" s="700"/>
      <c r="AP27" s="700"/>
      <c r="AQ27" s="700"/>
      <c r="AR27" s="700"/>
      <c r="AS27" s="700"/>
      <c r="AT27" s="700"/>
      <c r="AU27" s="700"/>
      <c r="AV27" s="700"/>
      <c r="AW27" s="765"/>
    </row>
    <row r="28" spans="2:49" ht="15" customHeight="1">
      <c r="C28" s="755"/>
      <c r="D28" s="755"/>
      <c r="E28" s="755"/>
      <c r="F28" s="755"/>
      <c r="G28" s="755"/>
      <c r="H28" s="760"/>
      <c r="I28" s="760"/>
      <c r="J28" s="760"/>
      <c r="K28" s="761"/>
      <c r="L28" s="766"/>
      <c r="M28" s="767"/>
      <c r="N28" s="767"/>
      <c r="O28" s="767"/>
      <c r="P28" s="767"/>
      <c r="Q28" s="767"/>
      <c r="R28" s="767"/>
      <c r="S28" s="767"/>
      <c r="T28" s="767"/>
      <c r="U28" s="767"/>
      <c r="V28" s="767"/>
      <c r="W28" s="767"/>
      <c r="X28" s="767"/>
      <c r="Y28" s="767"/>
      <c r="Z28" s="767"/>
      <c r="AA28" s="767"/>
      <c r="AB28" s="767"/>
      <c r="AC28" s="767"/>
      <c r="AD28" s="767"/>
      <c r="AE28" s="767"/>
      <c r="AF28" s="767"/>
      <c r="AG28" s="767"/>
      <c r="AH28" s="767"/>
      <c r="AI28" s="767"/>
      <c r="AJ28" s="767"/>
      <c r="AK28" s="767"/>
      <c r="AL28" s="767"/>
      <c r="AM28" s="767"/>
      <c r="AN28" s="767"/>
      <c r="AO28" s="767"/>
      <c r="AP28" s="767"/>
      <c r="AQ28" s="767"/>
      <c r="AR28" s="767"/>
      <c r="AS28" s="767"/>
      <c r="AT28" s="767"/>
      <c r="AU28" s="767"/>
      <c r="AV28" s="767"/>
      <c r="AW28" s="768"/>
    </row>
  </sheetData>
  <sheetProtection sheet="1" objects="1" scenarios="1"/>
  <mergeCells count="50">
    <mergeCell ref="H21:K21"/>
    <mergeCell ref="L21:AW21"/>
    <mergeCell ref="C23:G28"/>
    <mergeCell ref="H23:K23"/>
    <mergeCell ref="L23:AW23"/>
    <mergeCell ref="H24:K28"/>
    <mergeCell ref="L24:AW28"/>
    <mergeCell ref="C15:G15"/>
    <mergeCell ref="H15:K15"/>
    <mergeCell ref="L15:AW15"/>
    <mergeCell ref="C16:G22"/>
    <mergeCell ref="H16:K16"/>
    <mergeCell ref="L16:AW16"/>
    <mergeCell ref="H17:K17"/>
    <mergeCell ref="L17:AW17"/>
    <mergeCell ref="H18:K18"/>
    <mergeCell ref="L18:AW18"/>
    <mergeCell ref="H19:K19"/>
    <mergeCell ref="L19:AW19"/>
    <mergeCell ref="H22:K22"/>
    <mergeCell ref="L22:AW22"/>
    <mergeCell ref="H20:K20"/>
    <mergeCell ref="L20:AW20"/>
    <mergeCell ref="C11:H11"/>
    <mergeCell ref="I10:AW10"/>
    <mergeCell ref="I11:AW11"/>
    <mergeCell ref="A1:AX1"/>
    <mergeCell ref="Y5:AW5"/>
    <mergeCell ref="B2:AW2"/>
    <mergeCell ref="B4:G4"/>
    <mergeCell ref="H4:Y4"/>
    <mergeCell ref="Z4:AE4"/>
    <mergeCell ref="AF4:AW4"/>
    <mergeCell ref="N5:S5"/>
    <mergeCell ref="T5:V5"/>
    <mergeCell ref="W5:X5"/>
    <mergeCell ref="B5:G5"/>
    <mergeCell ref="AJ3:AK3"/>
    <mergeCell ref="I5:J5"/>
    <mergeCell ref="K5:M5"/>
    <mergeCell ref="AF3:AI3"/>
    <mergeCell ref="AF6:AW6"/>
    <mergeCell ref="H7:Y7"/>
    <mergeCell ref="Z7:AE7"/>
    <mergeCell ref="AF7:AW7"/>
    <mergeCell ref="C10:H10"/>
    <mergeCell ref="B7:G7"/>
    <mergeCell ref="B6:G6"/>
    <mergeCell ref="H6:Y6"/>
    <mergeCell ref="Z6:AE6"/>
  </mergeCells>
  <phoneticPr fontId="4"/>
  <dataValidations count="1">
    <dataValidation type="list" allowBlank="1" showInputMessage="1" showErrorMessage="1" sqref="T5:V5" xr:uid="{00000000-0002-0000-0000-000000000000}">
      <formula1>"緑,中央,南"</formula1>
    </dataValidation>
  </dataValidations>
  <printOptions horizontalCentered="1"/>
  <pageMargins left="0.31496062992125984" right="0.23622047244094491" top="0.55118110236220474" bottom="0.19685039370078741" header="0.23622047244094491" footer="0.31496062992125984"/>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20"/>
  <sheetViews>
    <sheetView zoomScaleNormal="100" zoomScaleSheetLayoutView="100" workbookViewId="0">
      <selection activeCell="K5" sqref="K5"/>
    </sheetView>
  </sheetViews>
  <sheetFormatPr defaultColWidth="9" defaultRowHeight="15"/>
  <cols>
    <col min="1" max="1" width="9.21875" style="66" bestFit="1" customWidth="1"/>
    <col min="2" max="2" width="13.21875" style="66" customWidth="1"/>
    <col min="3" max="3" width="9.21875" style="66" customWidth="1"/>
    <col min="4" max="4" width="13.21875" style="66" customWidth="1"/>
    <col min="5" max="5" width="20.6640625" style="66" bestFit="1" customWidth="1"/>
    <col min="6" max="7" width="11.109375" style="66" bestFit="1" customWidth="1"/>
    <col min="8" max="8" width="20.44140625" style="66" customWidth="1"/>
    <col min="9" max="9" width="2.77734375" style="66" customWidth="1"/>
    <col min="10" max="10" width="52.33203125" style="66" customWidth="1"/>
    <col min="11" max="16384" width="9" style="66"/>
  </cols>
  <sheetData>
    <row r="1" spans="1:10" ht="31.5" customHeight="1" thickBot="1">
      <c r="A1" s="85" t="s">
        <v>1042</v>
      </c>
    </row>
    <row r="2" spans="1:10" ht="24" customHeight="1">
      <c r="A2" s="67" t="s">
        <v>227</v>
      </c>
      <c r="B2" s="2045" t="str">
        <f>IF('利用乳幼児登降時間調べ（全ての事業所）'!B2:D2="","",'利用乳幼児登降時間調べ（全ての事業所）'!B2:D2)</f>
        <v/>
      </c>
      <c r="C2" s="2045"/>
      <c r="D2" s="2045"/>
      <c r="E2" s="2045"/>
      <c r="F2" s="2045"/>
      <c r="G2" s="2046" t="str">
        <f>'利用乳幼児登降時間調べ（全ての事業所）'!E2</f>
        <v>調査日：令和　年　月　日</v>
      </c>
      <c r="H2" s="2047"/>
      <c r="J2" s="68" t="s">
        <v>228</v>
      </c>
    </row>
    <row r="3" spans="1:10">
      <c r="A3" s="67" t="s">
        <v>229</v>
      </c>
      <c r="B3" s="13" t="str">
        <f>IF('利用乳幼児登降時間調べ（全ての事業所）'!B3="","",'利用乳幼児登降時間調べ（全ての事業所）'!B3)</f>
        <v/>
      </c>
      <c r="C3" s="14"/>
      <c r="D3" s="14"/>
      <c r="J3" s="71" t="s">
        <v>241</v>
      </c>
    </row>
    <row r="4" spans="1:10">
      <c r="A4" s="67"/>
      <c r="B4" s="69" t="s">
        <v>242</v>
      </c>
      <c r="C4" s="70" t="s">
        <v>243</v>
      </c>
      <c r="D4" s="69" t="s">
        <v>244</v>
      </c>
      <c r="E4" s="69" t="s">
        <v>245</v>
      </c>
      <c r="F4" s="69" t="s">
        <v>246</v>
      </c>
      <c r="G4" s="69" t="s">
        <v>247</v>
      </c>
      <c r="H4" s="69" t="s">
        <v>248</v>
      </c>
      <c r="J4" s="71" t="s">
        <v>249</v>
      </c>
    </row>
    <row r="5" spans="1:10" ht="16.5" customHeight="1" thickBot="1">
      <c r="A5" s="72" t="s">
        <v>235</v>
      </c>
      <c r="B5" s="83" t="s">
        <v>250</v>
      </c>
      <c r="C5" s="83" t="s">
        <v>251</v>
      </c>
      <c r="D5" s="83" t="s">
        <v>252</v>
      </c>
      <c r="E5" s="83" t="s">
        <v>253</v>
      </c>
      <c r="F5" s="84">
        <v>0.28125</v>
      </c>
      <c r="G5" s="84">
        <v>0.75</v>
      </c>
      <c r="H5" s="87" t="s">
        <v>254</v>
      </c>
      <c r="J5" s="2042" t="s">
        <v>606</v>
      </c>
    </row>
    <row r="6" spans="1:10">
      <c r="A6" s="73">
        <v>1</v>
      </c>
      <c r="B6" s="4"/>
      <c r="C6" s="15"/>
      <c r="D6" s="16"/>
      <c r="E6" s="15"/>
      <c r="F6" s="5"/>
      <c r="G6" s="5"/>
      <c r="H6" s="17"/>
      <c r="J6" s="2042"/>
    </row>
    <row r="7" spans="1:10">
      <c r="A7" s="73">
        <v>2</v>
      </c>
      <c r="B7" s="7"/>
      <c r="C7" s="18"/>
      <c r="D7" s="19"/>
      <c r="E7" s="18"/>
      <c r="F7" s="8"/>
      <c r="G7" s="8"/>
      <c r="H7" s="20"/>
      <c r="J7" s="2042"/>
    </row>
    <row r="8" spans="1:10" ht="15.75" customHeight="1">
      <c r="A8" s="73">
        <v>3</v>
      </c>
      <c r="B8" s="7"/>
      <c r="C8" s="18"/>
      <c r="D8" s="19"/>
      <c r="E8" s="18"/>
      <c r="F8" s="8"/>
      <c r="G8" s="8"/>
      <c r="H8" s="20"/>
      <c r="J8" s="2048" t="s">
        <v>255</v>
      </c>
    </row>
    <row r="9" spans="1:10">
      <c r="A9" s="73">
        <v>4</v>
      </c>
      <c r="B9" s="7"/>
      <c r="C9" s="18"/>
      <c r="D9" s="19"/>
      <c r="E9" s="18"/>
      <c r="F9" s="8"/>
      <c r="G9" s="8"/>
      <c r="H9" s="20"/>
      <c r="J9" s="2048"/>
    </row>
    <row r="10" spans="1:10">
      <c r="A10" s="73">
        <v>5</v>
      </c>
      <c r="B10" s="7"/>
      <c r="C10" s="18"/>
      <c r="D10" s="19"/>
      <c r="E10" s="18"/>
      <c r="F10" s="8"/>
      <c r="G10" s="8"/>
      <c r="H10" s="20"/>
      <c r="J10" s="86" t="s">
        <v>256</v>
      </c>
    </row>
    <row r="11" spans="1:10" ht="15.75" customHeight="1">
      <c r="A11" s="73">
        <v>6</v>
      </c>
      <c r="B11" s="7"/>
      <c r="C11" s="18"/>
      <c r="D11" s="19"/>
      <c r="E11" s="18"/>
      <c r="F11" s="8"/>
      <c r="G11" s="8"/>
      <c r="H11" s="20"/>
      <c r="J11" s="2042" t="s">
        <v>257</v>
      </c>
    </row>
    <row r="12" spans="1:10">
      <c r="A12" s="73">
        <v>7</v>
      </c>
      <c r="B12" s="7"/>
      <c r="C12" s="18"/>
      <c r="D12" s="19"/>
      <c r="E12" s="18"/>
      <c r="F12" s="8"/>
      <c r="G12" s="8"/>
      <c r="H12" s="20"/>
      <c r="J12" s="2042"/>
    </row>
    <row r="13" spans="1:10">
      <c r="A13" s="73">
        <v>8</v>
      </c>
      <c r="B13" s="7"/>
      <c r="C13" s="18"/>
      <c r="D13" s="19"/>
      <c r="E13" s="18"/>
      <c r="F13" s="8"/>
      <c r="G13" s="8"/>
      <c r="H13" s="20"/>
      <c r="J13" s="2042"/>
    </row>
    <row r="14" spans="1:10">
      <c r="A14" s="73">
        <v>9</v>
      </c>
      <c r="B14" s="7"/>
      <c r="C14" s="18"/>
      <c r="D14" s="19"/>
      <c r="E14" s="18"/>
      <c r="F14" s="8"/>
      <c r="G14" s="8"/>
      <c r="H14" s="20"/>
      <c r="J14" s="2042"/>
    </row>
    <row r="15" spans="1:10">
      <c r="A15" s="73">
        <v>10</v>
      </c>
      <c r="B15" s="7"/>
      <c r="C15" s="18"/>
      <c r="D15" s="19"/>
      <c r="E15" s="18"/>
      <c r="F15" s="8"/>
      <c r="G15" s="8"/>
      <c r="H15" s="20"/>
      <c r="J15" s="2042"/>
    </row>
    <row r="16" spans="1:10">
      <c r="A16" s="73">
        <v>11</v>
      </c>
      <c r="B16" s="7"/>
      <c r="C16" s="18"/>
      <c r="D16" s="19"/>
      <c r="E16" s="18"/>
      <c r="F16" s="8"/>
      <c r="G16" s="8"/>
      <c r="H16" s="20"/>
      <c r="J16" s="2043" t="s">
        <v>258</v>
      </c>
    </row>
    <row r="17" spans="1:10" ht="15.6" thickBot="1">
      <c r="A17" s="73">
        <v>12</v>
      </c>
      <c r="B17" s="7"/>
      <c r="C17" s="18"/>
      <c r="D17" s="19"/>
      <c r="E17" s="18"/>
      <c r="F17" s="8"/>
      <c r="G17" s="8"/>
      <c r="H17" s="20"/>
      <c r="J17" s="2044"/>
    </row>
    <row r="18" spans="1:10">
      <c r="A18" s="73">
        <v>13</v>
      </c>
      <c r="B18" s="7"/>
      <c r="C18" s="18"/>
      <c r="D18" s="19"/>
      <c r="E18" s="18"/>
      <c r="F18" s="8"/>
      <c r="G18" s="8"/>
      <c r="H18" s="20"/>
    </row>
    <row r="19" spans="1:10">
      <c r="A19" s="73">
        <v>14</v>
      </c>
      <c r="B19" s="7"/>
      <c r="C19" s="18"/>
      <c r="D19" s="19"/>
      <c r="E19" s="18"/>
      <c r="F19" s="8"/>
      <c r="G19" s="8"/>
      <c r="H19" s="20"/>
    </row>
    <row r="20" spans="1:10" ht="15.6" thickBot="1">
      <c r="A20" s="73">
        <v>15</v>
      </c>
      <c r="B20" s="10"/>
      <c r="C20" s="21"/>
      <c r="D20" s="22"/>
      <c r="E20" s="21"/>
      <c r="F20" s="11"/>
      <c r="G20" s="11"/>
      <c r="H20" s="23"/>
    </row>
  </sheetData>
  <sheetProtection sheet="1" formatColumns="0" formatRows="0" insertColumns="0" insertRows="0"/>
  <mergeCells count="6">
    <mergeCell ref="J16:J17"/>
    <mergeCell ref="B2:F2"/>
    <mergeCell ref="G2:H2"/>
    <mergeCell ref="J5:J7"/>
    <mergeCell ref="J8:J9"/>
    <mergeCell ref="J11:J15"/>
  </mergeCells>
  <phoneticPr fontId="4"/>
  <dataValidations count="3">
    <dataValidation type="list" allowBlank="1" showInputMessage="1" showErrorMessage="1" sqref="C5:C20" xr:uid="{00000000-0002-0000-0900-000000000000}">
      <formula1>"0歳児,1歳児,2歳児,フリー"</formula1>
    </dataValidation>
    <dataValidation type="list" allowBlank="1" showInputMessage="1" showErrorMessage="1" sqref="D5:D20" xr:uid="{00000000-0002-0000-0900-000001000000}">
      <formula1>"保育士,国家戦略特別区域限定保育士,保健師,看護師"</formula1>
    </dataValidation>
    <dataValidation imeMode="disabled" allowBlank="1" showInputMessage="1" showErrorMessage="1" sqref="F5:G20" xr:uid="{00000000-0002-0000-0900-000002000000}"/>
  </dataValidations>
  <pageMargins left="0.70866141732283472" right="0.70866141732283472" top="0.74803149606299213" bottom="0.74803149606299213" header="0.31496062992125984" footer="0.31496062992125984"/>
  <pageSetup paperSize="9" scale="8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22"/>
  <sheetViews>
    <sheetView workbookViewId="0">
      <selection activeCell="G22" sqref="G22"/>
    </sheetView>
  </sheetViews>
  <sheetFormatPr defaultColWidth="9" defaultRowHeight="15"/>
  <cols>
    <col min="1" max="1" width="9" style="66" customWidth="1"/>
    <col min="2" max="2" width="13.21875" style="66" customWidth="1"/>
    <col min="3" max="3" width="11.21875" style="66" bestFit="1" customWidth="1"/>
    <col min="4" max="4" width="16.44140625" style="66" customWidth="1"/>
    <col min="5" max="5" width="17.109375" style="66" customWidth="1"/>
    <col min="6" max="8" width="9.88671875" style="66" customWidth="1"/>
    <col min="9" max="9" width="22.6640625" style="66" customWidth="1"/>
    <col min="10" max="10" width="0.77734375" style="66" customWidth="1"/>
    <col min="11" max="11" width="48.109375" style="66" customWidth="1"/>
    <col min="12" max="16384" width="9" style="66"/>
  </cols>
  <sheetData>
    <row r="1" spans="1:11" ht="31.5" customHeight="1" thickBot="1">
      <c r="A1" s="608" t="s">
        <v>1041</v>
      </c>
      <c r="B1" s="608"/>
      <c r="C1" s="608"/>
      <c r="D1" s="608"/>
      <c r="E1" s="608"/>
      <c r="F1" s="608"/>
      <c r="G1" s="608"/>
      <c r="H1" s="608"/>
      <c r="I1" s="608"/>
      <c r="J1" s="611"/>
      <c r="K1" s="611"/>
    </row>
    <row r="2" spans="1:11" ht="24" customHeight="1">
      <c r="A2" s="67" t="s">
        <v>227</v>
      </c>
      <c r="B2" s="2045" t="str">
        <f>IF('利用乳幼児登降時間調べ（全ての事業所）'!B2:D2="","",'利用乳幼児登降時間調べ（全ての事業所）'!B2:D2)</f>
        <v/>
      </c>
      <c r="C2" s="2045"/>
      <c r="D2" s="2045"/>
      <c r="E2" s="2045"/>
      <c r="F2" s="2045"/>
      <c r="G2" s="2045"/>
      <c r="H2" s="2046" t="str">
        <f>'利用乳幼児登降時間調べ（全ての事業所）'!E2</f>
        <v>調査日：令和　年　月　日</v>
      </c>
      <c r="I2" s="2047"/>
      <c r="K2" s="68" t="s">
        <v>228</v>
      </c>
    </row>
    <row r="3" spans="1:11">
      <c r="A3" s="67" t="s">
        <v>229</v>
      </c>
      <c r="B3" s="13" t="str">
        <f>IF('利用乳幼児登降時間調べ（全ての事業所）'!B3="","",'利用乳幼児登降時間調べ（全ての事業所）'!B3)</f>
        <v/>
      </c>
      <c r="C3" s="14"/>
      <c r="D3" s="14"/>
      <c r="K3" s="71" t="s">
        <v>241</v>
      </c>
    </row>
    <row r="4" spans="1:11">
      <c r="A4" s="74"/>
      <c r="B4" s="70" t="s">
        <v>242</v>
      </c>
      <c r="C4" s="70" t="s">
        <v>243</v>
      </c>
      <c r="D4" s="70" t="s">
        <v>244</v>
      </c>
      <c r="E4" s="70" t="s">
        <v>245</v>
      </c>
      <c r="F4" s="70" t="s">
        <v>259</v>
      </c>
      <c r="G4" s="70" t="s">
        <v>260</v>
      </c>
      <c r="H4" s="70" t="s">
        <v>261</v>
      </c>
      <c r="I4" s="70" t="s">
        <v>262</v>
      </c>
      <c r="K4" s="71" t="s">
        <v>249</v>
      </c>
    </row>
    <row r="5" spans="1:11" ht="15.75" customHeight="1">
      <c r="A5" s="75" t="s">
        <v>235</v>
      </c>
      <c r="B5" s="77" t="s">
        <v>250</v>
      </c>
      <c r="C5" s="77" t="s">
        <v>251</v>
      </c>
      <c r="D5" s="77" t="s">
        <v>263</v>
      </c>
      <c r="E5" s="77" t="s">
        <v>253</v>
      </c>
      <c r="F5" s="77"/>
      <c r="G5" s="78">
        <v>0.28125</v>
      </c>
      <c r="H5" s="78">
        <v>0.75</v>
      </c>
      <c r="I5" s="79"/>
      <c r="K5" s="2043" t="s">
        <v>606</v>
      </c>
    </row>
    <row r="6" spans="1:11" ht="15.6" thickBot="1">
      <c r="A6" s="75" t="s">
        <v>235</v>
      </c>
      <c r="B6" s="80" t="s">
        <v>264</v>
      </c>
      <c r="C6" s="80" t="s">
        <v>265</v>
      </c>
      <c r="D6" s="80"/>
      <c r="E6" s="80" t="s">
        <v>266</v>
      </c>
      <c r="F6" s="80" t="s">
        <v>267</v>
      </c>
      <c r="G6" s="81">
        <v>0.33333333333333331</v>
      </c>
      <c r="H6" s="81">
        <v>0.66666666666666663</v>
      </c>
      <c r="I6" s="82" t="s">
        <v>254</v>
      </c>
      <c r="K6" s="2043"/>
    </row>
    <row r="7" spans="1:11">
      <c r="A7" s="76">
        <v>1</v>
      </c>
      <c r="B7" s="24"/>
      <c r="C7" s="25"/>
      <c r="D7" s="25"/>
      <c r="E7" s="16"/>
      <c r="F7" s="16"/>
      <c r="G7" s="26"/>
      <c r="H7" s="26"/>
      <c r="I7" s="17"/>
      <c r="K7" s="2043"/>
    </row>
    <row r="8" spans="1:11" ht="15.75" customHeight="1">
      <c r="A8" s="76">
        <v>2</v>
      </c>
      <c r="B8" s="27"/>
      <c r="C8" s="28"/>
      <c r="D8" s="28"/>
      <c r="E8" s="19"/>
      <c r="F8" s="19"/>
      <c r="G8" s="29"/>
      <c r="H8" s="29"/>
      <c r="I8" s="20"/>
      <c r="K8" s="2043" t="s">
        <v>255</v>
      </c>
    </row>
    <row r="9" spans="1:11">
      <c r="A9" s="76">
        <v>3</v>
      </c>
      <c r="B9" s="27"/>
      <c r="C9" s="28"/>
      <c r="D9" s="28"/>
      <c r="E9" s="19"/>
      <c r="F9" s="19"/>
      <c r="G9" s="29"/>
      <c r="H9" s="29"/>
      <c r="I9" s="20"/>
      <c r="K9" s="2043"/>
    </row>
    <row r="10" spans="1:11">
      <c r="A10" s="76">
        <v>4</v>
      </c>
      <c r="B10" s="27"/>
      <c r="C10" s="28"/>
      <c r="D10" s="28"/>
      <c r="E10" s="19"/>
      <c r="F10" s="19"/>
      <c r="G10" s="29"/>
      <c r="H10" s="29"/>
      <c r="I10" s="20"/>
      <c r="K10" s="2042" t="s">
        <v>268</v>
      </c>
    </row>
    <row r="11" spans="1:11">
      <c r="A11" s="76">
        <v>5</v>
      </c>
      <c r="B11" s="27"/>
      <c r="C11" s="28"/>
      <c r="D11" s="28"/>
      <c r="E11" s="19"/>
      <c r="F11" s="19"/>
      <c r="G11" s="29"/>
      <c r="H11" s="29"/>
      <c r="I11" s="20"/>
      <c r="K11" s="2042"/>
    </row>
    <row r="12" spans="1:11" ht="15.75" customHeight="1">
      <c r="A12" s="76">
        <v>6</v>
      </c>
      <c r="B12" s="27"/>
      <c r="C12" s="28"/>
      <c r="D12" s="28"/>
      <c r="E12" s="19"/>
      <c r="F12" s="19"/>
      <c r="G12" s="29"/>
      <c r="H12" s="29"/>
      <c r="I12" s="20"/>
      <c r="K12" s="2042"/>
    </row>
    <row r="13" spans="1:11" ht="15.75" customHeight="1">
      <c r="A13" s="76">
        <v>7</v>
      </c>
      <c r="B13" s="27"/>
      <c r="C13" s="28"/>
      <c r="D13" s="28"/>
      <c r="E13" s="19"/>
      <c r="F13" s="19"/>
      <c r="G13" s="29"/>
      <c r="H13" s="29"/>
      <c r="I13" s="20"/>
      <c r="K13" s="2042" t="s">
        <v>269</v>
      </c>
    </row>
    <row r="14" spans="1:11">
      <c r="A14" s="76">
        <v>8</v>
      </c>
      <c r="B14" s="27"/>
      <c r="C14" s="28"/>
      <c r="D14" s="28"/>
      <c r="E14" s="19"/>
      <c r="F14" s="19"/>
      <c r="G14" s="29"/>
      <c r="H14" s="29"/>
      <c r="I14" s="20"/>
      <c r="K14" s="2042"/>
    </row>
    <row r="15" spans="1:11">
      <c r="A15" s="76">
        <v>9</v>
      </c>
      <c r="B15" s="27"/>
      <c r="C15" s="28"/>
      <c r="D15" s="28"/>
      <c r="E15" s="19"/>
      <c r="F15" s="19"/>
      <c r="G15" s="29"/>
      <c r="H15" s="29"/>
      <c r="I15" s="20"/>
      <c r="K15" s="2042"/>
    </row>
    <row r="16" spans="1:11">
      <c r="A16" s="76">
        <v>10</v>
      </c>
      <c r="B16" s="27"/>
      <c r="C16" s="28"/>
      <c r="D16" s="28"/>
      <c r="E16" s="19"/>
      <c r="F16" s="19"/>
      <c r="G16" s="29"/>
      <c r="H16" s="29"/>
      <c r="I16" s="20"/>
      <c r="K16" s="2042" t="s">
        <v>270</v>
      </c>
    </row>
    <row r="17" spans="1:11">
      <c r="A17" s="76">
        <v>11</v>
      </c>
      <c r="B17" s="27"/>
      <c r="C17" s="28"/>
      <c r="D17" s="28"/>
      <c r="E17" s="19"/>
      <c r="F17" s="19"/>
      <c r="G17" s="29"/>
      <c r="H17" s="29"/>
      <c r="I17" s="20"/>
      <c r="K17" s="2042"/>
    </row>
    <row r="18" spans="1:11">
      <c r="A18" s="76">
        <v>12</v>
      </c>
      <c r="B18" s="27"/>
      <c r="C18" s="28"/>
      <c r="D18" s="28"/>
      <c r="E18" s="19"/>
      <c r="F18" s="19"/>
      <c r="G18" s="29"/>
      <c r="H18" s="29"/>
      <c r="I18" s="20"/>
      <c r="K18" s="2042"/>
    </row>
    <row r="19" spans="1:11" ht="16.5" customHeight="1" thickBot="1">
      <c r="A19" s="76">
        <v>13</v>
      </c>
      <c r="B19" s="30"/>
      <c r="C19" s="31"/>
      <c r="D19" s="31"/>
      <c r="E19" s="22"/>
      <c r="F19" s="22"/>
      <c r="G19" s="32"/>
      <c r="H19" s="32"/>
      <c r="I19" s="23"/>
      <c r="K19" s="2042"/>
    </row>
    <row r="20" spans="1:11">
      <c r="K20" s="2043" t="s">
        <v>271</v>
      </c>
    </row>
    <row r="21" spans="1:11">
      <c r="K21" s="2043"/>
    </row>
    <row r="22" spans="1:11" ht="15.6" thickBot="1">
      <c r="K22" s="2044"/>
    </row>
  </sheetData>
  <sheetProtection sheet="1" formatColumns="0" formatRows="0" insertColumns="0" insertRows="0"/>
  <mergeCells count="8">
    <mergeCell ref="K16:K19"/>
    <mergeCell ref="K20:K22"/>
    <mergeCell ref="B2:G2"/>
    <mergeCell ref="H2:I2"/>
    <mergeCell ref="K5:K7"/>
    <mergeCell ref="K8:K9"/>
    <mergeCell ref="K10:K12"/>
    <mergeCell ref="K13:K15"/>
  </mergeCells>
  <phoneticPr fontId="4"/>
  <dataValidations count="4">
    <dataValidation type="list" allowBlank="1" showInputMessage="1" showErrorMessage="1" sqref="C5:C19" xr:uid="{00000000-0002-0000-0A00-000000000000}">
      <formula1>"0歳児,1歳児,2歳児,フリー"</formula1>
    </dataValidation>
    <dataValidation type="list" allowBlank="1" showInputMessage="1" showErrorMessage="1" sqref="D5:D19" xr:uid="{00000000-0002-0000-0A00-000001000000}">
      <formula1>"保育士,国家戦略特別区域限定保育士,保健師,看護師"</formula1>
    </dataValidation>
    <dataValidation type="list" allowBlank="1" showInputMessage="1" showErrorMessage="1" sqref="F5:F19" xr:uid="{00000000-0002-0000-0A00-000002000000}">
      <formula1>"修了"</formula1>
    </dataValidation>
    <dataValidation imeMode="disabled" allowBlank="1" showInputMessage="1" showErrorMessage="1" sqref="G5:H19" xr:uid="{00000000-0002-0000-0A00-000003000000}"/>
  </dataValidations>
  <pageMargins left="0.70866141732283472" right="0.70866141732283472" top="0.74803149606299213" bottom="0.74803149606299213" header="0.31496062992125984" footer="0.31496062992125984"/>
  <pageSetup paperSize="9" scale="7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Z1084"/>
  <sheetViews>
    <sheetView showGridLines="0" view="pageBreakPreview" zoomScaleNormal="100" zoomScaleSheetLayoutView="100" workbookViewId="0">
      <selection activeCell="Z1068" sqref="Z1068:AA1068"/>
    </sheetView>
  </sheetViews>
  <sheetFormatPr defaultColWidth="2.6640625" defaultRowHeight="13.2"/>
  <cols>
    <col min="1" max="1" width="10" style="41" customWidth="1"/>
    <col min="2" max="2" width="2.88671875" style="268" customWidth="1"/>
    <col min="3" max="3" width="18.109375" style="41" customWidth="1"/>
    <col min="4" max="4" width="3.6640625" style="269" customWidth="1"/>
    <col min="5" max="5" width="44.109375" style="41" customWidth="1"/>
    <col min="6" max="27" width="2.6640625" style="33"/>
    <col min="28" max="30" width="2.6640625" style="41"/>
    <col min="31" max="31" width="2.6640625" style="33"/>
    <col min="32" max="33" width="13.88671875" style="33" hidden="1" customWidth="1"/>
    <col min="34" max="35" width="25" style="33" hidden="1" customWidth="1"/>
    <col min="36" max="36" width="11.6640625" style="33" hidden="1" customWidth="1"/>
    <col min="37" max="38" width="7.44140625" style="33" hidden="1" customWidth="1"/>
    <col min="39" max="40" width="13.88671875" style="33" hidden="1" customWidth="1"/>
    <col min="41" max="44" width="2.6640625" style="33" customWidth="1"/>
    <col min="45" max="16384" width="2.6640625" style="33"/>
  </cols>
  <sheetData>
    <row r="1" spans="1:44" s="123" customFormat="1" ht="33" customHeight="1">
      <c r="B1" s="124"/>
      <c r="D1" s="125"/>
      <c r="F1" s="1542" t="s">
        <v>35</v>
      </c>
      <c r="G1" s="1542"/>
      <c r="H1" s="1542"/>
      <c r="I1" s="1542"/>
      <c r="J1" s="1542"/>
      <c r="K1" s="1542"/>
      <c r="L1" s="1542"/>
      <c r="M1" s="1542"/>
      <c r="N1" s="1543" t="str">
        <f>IF(表紙!H4="","",表紙!H4)</f>
        <v/>
      </c>
      <c r="O1" s="1544"/>
      <c r="P1" s="1544"/>
      <c r="Q1" s="1544"/>
      <c r="R1" s="1544"/>
      <c r="S1" s="1544"/>
      <c r="T1" s="1544"/>
      <c r="U1" s="1544"/>
      <c r="V1" s="1544"/>
      <c r="W1" s="1544"/>
      <c r="X1" s="1544"/>
      <c r="Y1" s="1544"/>
      <c r="Z1" s="1544"/>
      <c r="AA1" s="1544"/>
      <c r="AB1" s="1544"/>
      <c r="AC1" s="1544"/>
      <c r="AD1" s="1545"/>
    </row>
    <row r="2" spans="1:44" s="123" customFormat="1" ht="24" customHeight="1">
      <c r="B2" s="124"/>
      <c r="D2" s="125"/>
      <c r="F2" s="1546" t="s">
        <v>40</v>
      </c>
      <c r="G2" s="1546"/>
      <c r="H2" s="1546"/>
      <c r="I2" s="1546"/>
      <c r="J2" s="1546"/>
      <c r="K2" s="1546"/>
      <c r="L2" s="1546"/>
      <c r="M2" s="1546"/>
      <c r="N2" s="1152"/>
      <c r="O2" s="1152"/>
      <c r="P2" s="1152"/>
      <c r="Q2" s="121"/>
      <c r="R2" s="121"/>
      <c r="S2" s="121"/>
      <c r="T2" s="121"/>
      <c r="U2" s="121"/>
      <c r="V2" s="121"/>
      <c r="AC2" s="126"/>
      <c r="AD2" s="126"/>
    </row>
    <row r="3" spans="1:44" s="123" customFormat="1" ht="96" customHeight="1">
      <c r="B3" s="124"/>
      <c r="D3" s="125"/>
      <c r="H3" s="125"/>
    </row>
    <row r="4" spans="1:44" s="123" customFormat="1" ht="96" customHeight="1">
      <c r="B4" s="124"/>
      <c r="D4" s="125"/>
      <c r="H4" s="125"/>
    </row>
    <row r="5" spans="1:44" s="123" customFormat="1" ht="96" customHeight="1">
      <c r="A5" s="1534" t="s">
        <v>1133</v>
      </c>
      <c r="B5" s="1534"/>
      <c r="C5" s="1534"/>
      <c r="D5" s="1534"/>
      <c r="E5" s="1534"/>
      <c r="F5" s="1534"/>
      <c r="G5" s="1534"/>
      <c r="H5" s="1534"/>
      <c r="I5" s="1534"/>
      <c r="J5" s="1534"/>
      <c r="K5" s="1534"/>
      <c r="L5" s="1534"/>
      <c r="M5" s="1534"/>
      <c r="N5" s="1534"/>
      <c r="O5" s="1534"/>
      <c r="P5" s="1534"/>
      <c r="Q5" s="1534"/>
      <c r="R5" s="1534"/>
      <c r="S5" s="1534"/>
      <c r="T5" s="1534"/>
      <c r="U5" s="1534"/>
      <c r="V5" s="1534"/>
      <c r="W5" s="1534"/>
      <c r="X5" s="1534"/>
      <c r="Y5" s="1534"/>
      <c r="Z5" s="1534"/>
      <c r="AA5" s="1534"/>
      <c r="AB5" s="1534"/>
      <c r="AC5" s="1534"/>
      <c r="AD5" s="1534"/>
    </row>
    <row r="6" spans="1:44" s="127" customFormat="1" ht="96" customHeight="1">
      <c r="A6" s="1534"/>
      <c r="B6" s="1534"/>
      <c r="C6" s="1534"/>
      <c r="D6" s="1534"/>
      <c r="E6" s="1534"/>
      <c r="F6" s="1534"/>
      <c r="G6" s="1534"/>
      <c r="H6" s="1534"/>
      <c r="I6" s="1534"/>
      <c r="J6" s="1534"/>
      <c r="K6" s="1534"/>
      <c r="L6" s="1534"/>
      <c r="M6" s="1534"/>
      <c r="N6" s="1534"/>
      <c r="O6" s="1534"/>
      <c r="P6" s="1534"/>
      <c r="Q6" s="1534"/>
      <c r="R6" s="1534"/>
      <c r="S6" s="1534"/>
      <c r="T6" s="1534"/>
      <c r="U6" s="1534"/>
      <c r="V6" s="1534"/>
      <c r="W6" s="1534"/>
      <c r="X6" s="1534"/>
      <c r="Y6" s="1534"/>
      <c r="Z6" s="1534"/>
      <c r="AA6" s="1534"/>
      <c r="AB6" s="1534"/>
      <c r="AC6" s="1534"/>
      <c r="AD6" s="1534"/>
    </row>
    <row r="7" spans="1:44" s="123" customFormat="1" ht="90" customHeight="1">
      <c r="A7" s="1587" t="s">
        <v>935</v>
      </c>
      <c r="B7" s="1588"/>
      <c r="C7" s="1588"/>
      <c r="D7" s="1588"/>
      <c r="E7" s="1588"/>
      <c r="F7" s="1588"/>
      <c r="G7" s="1588"/>
      <c r="H7" s="1588"/>
      <c r="I7" s="1588"/>
      <c r="J7" s="1588"/>
      <c r="K7" s="1588"/>
      <c r="L7" s="1588"/>
      <c r="M7" s="1588"/>
      <c r="N7" s="1588"/>
      <c r="O7" s="1588"/>
      <c r="P7" s="1588"/>
      <c r="Q7" s="1588"/>
      <c r="R7" s="1588"/>
      <c r="S7" s="1588"/>
      <c r="T7" s="1588"/>
      <c r="U7" s="1588"/>
      <c r="V7" s="1588"/>
      <c r="W7" s="1588"/>
      <c r="X7" s="1588"/>
      <c r="Y7" s="1588"/>
      <c r="Z7" s="1588"/>
      <c r="AA7" s="1588"/>
      <c r="AB7" s="1588"/>
      <c r="AC7" s="1588"/>
      <c r="AD7" s="1588"/>
    </row>
    <row r="8" spans="1:44" s="123" customFormat="1" ht="15" customHeight="1">
      <c r="B8" s="124"/>
      <c r="D8" s="125"/>
      <c r="H8" s="125"/>
    </row>
    <row r="9" spans="1:44">
      <c r="A9" s="128" t="s">
        <v>123</v>
      </c>
      <c r="B9" s="1535" t="s">
        <v>0</v>
      </c>
      <c r="C9" s="1535"/>
      <c r="D9" s="129" t="s">
        <v>180</v>
      </c>
      <c r="E9" s="128" t="s">
        <v>1</v>
      </c>
      <c r="F9" s="1537" t="s">
        <v>3</v>
      </c>
      <c r="G9" s="1537"/>
      <c r="H9" s="1537"/>
      <c r="I9" s="1537"/>
      <c r="J9" s="1537"/>
      <c r="K9" s="1537"/>
      <c r="L9" s="1537"/>
      <c r="M9" s="1537"/>
      <c r="N9" s="1537"/>
      <c r="O9" s="1537"/>
      <c r="P9" s="1537"/>
      <c r="Q9" s="1537"/>
      <c r="R9" s="1537"/>
      <c r="S9" s="1537"/>
      <c r="T9" s="1537"/>
      <c r="U9" s="1537"/>
      <c r="V9" s="1537"/>
      <c r="W9" s="1537"/>
      <c r="X9" s="1537"/>
      <c r="Y9" s="1537"/>
      <c r="Z9" s="1537"/>
      <c r="AA9" s="1537"/>
      <c r="AB9" s="1536" t="s">
        <v>2</v>
      </c>
      <c r="AC9" s="1536"/>
      <c r="AD9" s="1536"/>
      <c r="AF9" s="130"/>
      <c r="AG9" s="130"/>
      <c r="AH9" s="130"/>
      <c r="AI9" s="130"/>
      <c r="AJ9" s="130"/>
      <c r="AK9" s="130"/>
      <c r="AL9" s="130"/>
      <c r="AM9" s="130"/>
      <c r="AN9" s="130"/>
      <c r="AO9" s="130"/>
      <c r="AP9" s="131"/>
      <c r="AQ9" s="131"/>
      <c r="AR9" s="132"/>
    </row>
    <row r="10" spans="1:44" ht="5.25" customHeight="1">
      <c r="A10" s="133"/>
      <c r="B10" s="134"/>
      <c r="C10" s="135"/>
      <c r="D10" s="133"/>
      <c r="E10" s="133"/>
      <c r="F10" s="136"/>
      <c r="G10" s="47"/>
      <c r="H10" s="47"/>
      <c r="I10" s="47"/>
      <c r="J10" s="47"/>
      <c r="K10" s="47"/>
      <c r="L10" s="47"/>
      <c r="M10" s="47"/>
      <c r="N10" s="47"/>
      <c r="O10" s="47"/>
      <c r="P10" s="47"/>
      <c r="Q10" s="47"/>
      <c r="R10" s="47"/>
      <c r="S10" s="47"/>
      <c r="T10" s="47"/>
      <c r="U10" s="47"/>
      <c r="V10" s="47"/>
      <c r="W10" s="47"/>
      <c r="X10" s="47"/>
      <c r="Y10" s="47"/>
      <c r="Z10" s="47"/>
      <c r="AA10" s="137"/>
      <c r="AB10" s="138"/>
      <c r="AC10" s="139"/>
      <c r="AD10" s="140"/>
      <c r="AF10" s="130"/>
      <c r="AG10" s="130"/>
      <c r="AH10" s="130"/>
      <c r="AI10" s="130"/>
      <c r="AJ10" s="130"/>
      <c r="AK10" s="130"/>
      <c r="AL10" s="130"/>
      <c r="AM10" s="130"/>
      <c r="AN10" s="130"/>
      <c r="AO10" s="130"/>
      <c r="AP10" s="131"/>
      <c r="AQ10" s="131"/>
      <c r="AR10" s="132"/>
    </row>
    <row r="11" spans="1:44" ht="13.5" customHeight="1">
      <c r="A11" s="788" t="s">
        <v>519</v>
      </c>
      <c r="B11" s="789">
        <v>1</v>
      </c>
      <c r="C11" s="790" t="s">
        <v>222</v>
      </c>
      <c r="D11" s="59" t="s">
        <v>223</v>
      </c>
      <c r="E11" s="788" t="s">
        <v>607</v>
      </c>
      <c r="F11" s="34"/>
      <c r="G11" s="826" t="s">
        <v>66</v>
      </c>
      <c r="H11" s="826"/>
      <c r="I11" s="826"/>
      <c r="J11" s="826"/>
      <c r="K11" s="826"/>
      <c r="L11" s="826"/>
      <c r="M11" s="840"/>
      <c r="N11" s="841" t="s">
        <v>105</v>
      </c>
      <c r="O11" s="842"/>
      <c r="P11" s="842"/>
      <c r="Q11" s="842"/>
      <c r="R11" s="842"/>
      <c r="S11" s="842"/>
      <c r="T11" s="842"/>
      <c r="U11" s="842"/>
      <c r="V11" s="843"/>
      <c r="AA11" s="46"/>
      <c r="AB11" s="851" t="s">
        <v>529</v>
      </c>
      <c r="AC11" s="852"/>
      <c r="AD11" s="853"/>
      <c r="AF11" s="141" t="s">
        <v>96</v>
      </c>
      <c r="AG11" s="141" t="s">
        <v>97</v>
      </c>
      <c r="AH11" s="141" t="s">
        <v>98</v>
      </c>
      <c r="AI11" s="141" t="s">
        <v>99</v>
      </c>
      <c r="AJ11" s="141" t="s">
        <v>100</v>
      </c>
      <c r="AK11" s="33" t="s">
        <v>93</v>
      </c>
      <c r="AL11" s="33" t="s">
        <v>102</v>
      </c>
      <c r="AM11" s="33" t="s">
        <v>103</v>
      </c>
      <c r="AN11" s="33" t="s">
        <v>104</v>
      </c>
      <c r="AQ11" s="131"/>
      <c r="AR11" s="132"/>
    </row>
    <row r="12" spans="1:44" ht="13.5" customHeight="1">
      <c r="A12" s="788"/>
      <c r="B12" s="789"/>
      <c r="C12" s="790"/>
      <c r="D12" s="59"/>
      <c r="E12" s="788"/>
      <c r="F12" s="34"/>
      <c r="G12" s="826"/>
      <c r="H12" s="826"/>
      <c r="I12" s="826"/>
      <c r="J12" s="826"/>
      <c r="K12" s="826"/>
      <c r="L12" s="826"/>
      <c r="M12" s="840"/>
      <c r="N12" s="830"/>
      <c r="O12" s="831"/>
      <c r="P12" s="831"/>
      <c r="Q12" s="831"/>
      <c r="R12" s="831"/>
      <c r="S12" s="831"/>
      <c r="T12" s="831"/>
      <c r="U12" s="831"/>
      <c r="V12" s="832"/>
      <c r="AA12" s="46"/>
      <c r="AB12" s="851"/>
      <c r="AC12" s="852"/>
      <c r="AD12" s="853"/>
      <c r="AF12" s="33" t="s">
        <v>54</v>
      </c>
      <c r="AG12" s="33" t="s">
        <v>55</v>
      </c>
      <c r="AH12" s="33" t="s">
        <v>54</v>
      </c>
      <c r="AI12" s="33" t="s">
        <v>54</v>
      </c>
      <c r="AJ12" s="33" t="s">
        <v>56</v>
      </c>
      <c r="AK12" s="33" t="s">
        <v>10</v>
      </c>
      <c r="AL12" s="33" t="s">
        <v>57</v>
      </c>
      <c r="AM12" s="33" t="s">
        <v>58</v>
      </c>
      <c r="AN12" s="33" t="s">
        <v>59</v>
      </c>
      <c r="AQ12" s="131"/>
      <c r="AR12" s="132"/>
    </row>
    <row r="13" spans="1:44">
      <c r="A13" s="788"/>
      <c r="B13" s="789"/>
      <c r="C13" s="790"/>
      <c r="D13" s="59"/>
      <c r="E13" s="788"/>
      <c r="F13" s="34"/>
      <c r="G13" s="33" t="s">
        <v>1154</v>
      </c>
      <c r="AA13" s="46"/>
      <c r="AB13" s="851"/>
      <c r="AC13" s="852"/>
      <c r="AD13" s="853"/>
      <c r="AF13" s="33" t="s">
        <v>55</v>
      </c>
      <c r="AG13" s="33" t="s">
        <v>54</v>
      </c>
      <c r="AH13" s="33" t="s">
        <v>55</v>
      </c>
      <c r="AI13" s="33" t="s">
        <v>55</v>
      </c>
      <c r="AJ13" s="33" t="s">
        <v>60</v>
      </c>
      <c r="AK13" s="33" t="s">
        <v>26</v>
      </c>
      <c r="AL13" s="33" t="s">
        <v>61</v>
      </c>
      <c r="AM13" s="33" t="s">
        <v>62</v>
      </c>
      <c r="AN13" s="33" t="s">
        <v>63</v>
      </c>
      <c r="AQ13" s="131"/>
      <c r="AR13" s="132"/>
    </row>
    <row r="14" spans="1:44">
      <c r="A14" s="788"/>
      <c r="B14" s="789"/>
      <c r="C14" s="790"/>
      <c r="D14" s="59"/>
      <c r="E14" s="788"/>
      <c r="F14" s="34"/>
      <c r="G14" s="142"/>
      <c r="I14" s="1550" t="s">
        <v>134</v>
      </c>
      <c r="J14" s="1167"/>
      <c r="K14" s="1167"/>
      <c r="L14" s="1167"/>
      <c r="M14" s="1167"/>
      <c r="N14" s="1167"/>
      <c r="O14" s="1167"/>
      <c r="P14" s="1167"/>
      <c r="Q14" s="1167"/>
      <c r="R14" s="1166" t="s">
        <v>135</v>
      </c>
      <c r="S14" s="1167" t="s">
        <v>136</v>
      </c>
      <c r="T14" s="1167"/>
      <c r="U14" s="1167"/>
      <c r="V14" s="1167"/>
      <c r="W14" s="1167"/>
      <c r="X14" s="1167"/>
      <c r="Y14" s="1167"/>
      <c r="Z14" s="1170"/>
      <c r="AA14" s="46"/>
      <c r="AB14" s="851"/>
      <c r="AC14" s="852"/>
      <c r="AD14" s="853"/>
      <c r="AF14" s="143"/>
      <c r="AG14" s="143"/>
      <c r="AH14" s="33" t="s">
        <v>64</v>
      </c>
      <c r="AI14" s="33" t="s">
        <v>65</v>
      </c>
      <c r="AQ14" s="131"/>
      <c r="AR14" s="132"/>
    </row>
    <row r="15" spans="1:44">
      <c r="A15" s="788"/>
      <c r="B15" s="789"/>
      <c r="C15" s="790"/>
      <c r="D15" s="59"/>
      <c r="E15" s="788"/>
      <c r="F15" s="34"/>
      <c r="G15" s="1166" t="s">
        <v>137</v>
      </c>
      <c r="H15" s="1167"/>
      <c r="I15" s="52"/>
      <c r="J15" s="144" t="s">
        <v>138</v>
      </c>
      <c r="K15" s="53"/>
      <c r="L15" s="144" t="s">
        <v>139</v>
      </c>
      <c r="M15" s="145" t="s">
        <v>140</v>
      </c>
      <c r="N15" s="53"/>
      <c r="O15" s="144" t="s">
        <v>138</v>
      </c>
      <c r="P15" s="53"/>
      <c r="Q15" s="146" t="s">
        <v>139</v>
      </c>
      <c r="R15" s="52"/>
      <c r="S15" s="144" t="s">
        <v>138</v>
      </c>
      <c r="T15" s="53"/>
      <c r="U15" s="144" t="s">
        <v>139</v>
      </c>
      <c r="V15" s="145" t="s">
        <v>140</v>
      </c>
      <c r="W15" s="53"/>
      <c r="X15" s="144" t="s">
        <v>138</v>
      </c>
      <c r="Y15" s="53"/>
      <c r="Z15" s="146" t="s">
        <v>139</v>
      </c>
      <c r="AA15" s="46"/>
      <c r="AB15" s="851"/>
      <c r="AC15" s="852"/>
      <c r="AD15" s="853"/>
      <c r="AQ15" s="131"/>
      <c r="AR15" s="132"/>
    </row>
    <row r="16" spans="1:44" ht="13.5" customHeight="1">
      <c r="A16" s="788"/>
      <c r="B16" s="789"/>
      <c r="C16" s="790"/>
      <c r="D16" s="59"/>
      <c r="E16" s="788"/>
      <c r="F16" s="34"/>
      <c r="G16" s="793" t="s">
        <v>141</v>
      </c>
      <c r="H16" s="963"/>
      <c r="I16" s="52"/>
      <c r="J16" s="144" t="s">
        <v>138</v>
      </c>
      <c r="K16" s="53"/>
      <c r="L16" s="144" t="s">
        <v>139</v>
      </c>
      <c r="M16" s="145" t="s">
        <v>140</v>
      </c>
      <c r="N16" s="53"/>
      <c r="O16" s="144" t="s">
        <v>138</v>
      </c>
      <c r="P16" s="53"/>
      <c r="Q16" s="146" t="s">
        <v>139</v>
      </c>
      <c r="R16" s="52"/>
      <c r="S16" s="144" t="s">
        <v>138</v>
      </c>
      <c r="T16" s="53"/>
      <c r="U16" s="144" t="s">
        <v>139</v>
      </c>
      <c r="V16" s="145" t="s">
        <v>140</v>
      </c>
      <c r="W16" s="53"/>
      <c r="X16" s="144" t="s">
        <v>138</v>
      </c>
      <c r="Y16" s="53"/>
      <c r="Z16" s="146" t="s">
        <v>139</v>
      </c>
      <c r="AA16" s="46"/>
      <c r="AB16" s="851"/>
      <c r="AC16" s="852"/>
      <c r="AD16" s="853"/>
      <c r="AF16" s="131"/>
      <c r="AG16" s="131"/>
      <c r="AK16" s="131"/>
      <c r="AL16" s="131"/>
      <c r="AM16" s="131"/>
      <c r="AN16" s="131"/>
      <c r="AO16" s="131"/>
      <c r="AP16" s="131"/>
      <c r="AQ16" s="131"/>
      <c r="AR16" s="132"/>
    </row>
    <row r="17" spans="1:52" ht="13.5" customHeight="1">
      <c r="A17" s="788"/>
      <c r="B17" s="789"/>
      <c r="C17" s="790"/>
      <c r="D17" s="59"/>
      <c r="E17" s="788"/>
      <c r="F17" s="34"/>
      <c r="G17" s="33" t="s">
        <v>1153</v>
      </c>
      <c r="AA17" s="46"/>
      <c r="AB17" s="851"/>
      <c r="AC17" s="852"/>
      <c r="AD17" s="853"/>
      <c r="AK17" s="147"/>
      <c r="AL17" s="1505"/>
      <c r="AM17" s="1505"/>
      <c r="AN17" s="147"/>
      <c r="AO17" s="147"/>
      <c r="AP17" s="147"/>
      <c r="AQ17" s="147"/>
      <c r="AR17" s="41"/>
      <c r="AS17" s="41"/>
      <c r="AT17" s="41"/>
      <c r="AU17" s="41"/>
      <c r="AV17" s="41"/>
      <c r="AW17" s="41"/>
      <c r="AX17" s="41"/>
      <c r="AY17" s="41"/>
      <c r="AZ17" s="147"/>
    </row>
    <row r="18" spans="1:52" ht="13.5" customHeight="1">
      <c r="A18" s="50"/>
      <c r="B18" s="39"/>
      <c r="C18" s="38"/>
      <c r="D18" s="59"/>
      <c r="E18" s="50"/>
      <c r="F18" s="34"/>
      <c r="G18" s="142"/>
      <c r="I18" s="1603" t="s">
        <v>134</v>
      </c>
      <c r="J18" s="1604"/>
      <c r="K18" s="1604"/>
      <c r="L18" s="1604"/>
      <c r="M18" s="1604"/>
      <c r="N18" s="1604"/>
      <c r="O18" s="1604"/>
      <c r="P18" s="1604"/>
      <c r="Q18" s="1604"/>
      <c r="R18" s="1605" t="s">
        <v>1178</v>
      </c>
      <c r="S18" s="1606" t="s">
        <v>136</v>
      </c>
      <c r="T18" s="1606"/>
      <c r="U18" s="1606"/>
      <c r="V18" s="1606"/>
      <c r="W18" s="1606"/>
      <c r="X18" s="1606"/>
      <c r="Y18" s="1606"/>
      <c r="Z18" s="1607"/>
      <c r="AA18" s="46"/>
      <c r="AB18" s="194"/>
      <c r="AC18" s="195"/>
      <c r="AD18" s="196"/>
      <c r="AK18" s="147"/>
      <c r="AL18" s="164"/>
      <c r="AM18" s="164"/>
      <c r="AN18" s="147"/>
      <c r="AO18" s="147"/>
      <c r="AP18" s="147"/>
      <c r="AQ18" s="147"/>
      <c r="AR18" s="41"/>
      <c r="AS18" s="41"/>
      <c r="AT18" s="41"/>
      <c r="AU18" s="41"/>
      <c r="AV18" s="41"/>
      <c r="AW18" s="41"/>
      <c r="AX18" s="41"/>
      <c r="AY18" s="41"/>
      <c r="AZ18" s="147"/>
    </row>
    <row r="19" spans="1:52" ht="13.5" customHeight="1">
      <c r="A19" s="50"/>
      <c r="B19" s="39"/>
      <c r="C19" s="38"/>
      <c r="D19" s="59"/>
      <c r="E19" s="50"/>
      <c r="F19" s="34"/>
      <c r="G19" s="791" t="s">
        <v>137</v>
      </c>
      <c r="H19" s="792"/>
      <c r="I19" s="771"/>
      <c r="J19" s="773" t="s">
        <v>138</v>
      </c>
      <c r="K19" s="775"/>
      <c r="L19" s="773" t="s">
        <v>139</v>
      </c>
      <c r="M19" s="777" t="s">
        <v>140</v>
      </c>
      <c r="N19" s="779"/>
      <c r="O19" s="773" t="s">
        <v>138</v>
      </c>
      <c r="P19" s="775"/>
      <c r="Q19" s="769" t="s">
        <v>139</v>
      </c>
      <c r="R19" s="662"/>
      <c r="S19" s="663" t="s">
        <v>138</v>
      </c>
      <c r="T19" s="664"/>
      <c r="U19" s="663" t="s">
        <v>139</v>
      </c>
      <c r="V19" s="665" t="s">
        <v>140</v>
      </c>
      <c r="W19" s="666"/>
      <c r="X19" s="663" t="s">
        <v>138</v>
      </c>
      <c r="Y19" s="664"/>
      <c r="Z19" s="667" t="s">
        <v>139</v>
      </c>
      <c r="AA19" s="46"/>
      <c r="AB19" s="194"/>
      <c r="AC19" s="195"/>
      <c r="AD19" s="196"/>
      <c r="AK19" s="147"/>
      <c r="AL19" s="164"/>
      <c r="AM19" s="164"/>
      <c r="AN19" s="147"/>
      <c r="AO19" s="147"/>
      <c r="AP19" s="147"/>
      <c r="AQ19" s="147"/>
      <c r="AR19" s="41"/>
      <c r="AS19" s="41"/>
      <c r="AT19" s="41"/>
      <c r="AU19" s="41"/>
      <c r="AV19" s="41"/>
      <c r="AW19" s="41"/>
      <c r="AX19" s="41"/>
      <c r="AY19" s="41"/>
      <c r="AZ19" s="147"/>
    </row>
    <row r="20" spans="1:52" ht="13.5" customHeight="1">
      <c r="A20" s="50"/>
      <c r="B20" s="39"/>
      <c r="C20" s="38"/>
      <c r="D20" s="59"/>
      <c r="E20" s="50"/>
      <c r="F20" s="34"/>
      <c r="G20" s="793"/>
      <c r="H20" s="794"/>
      <c r="I20" s="772"/>
      <c r="J20" s="774"/>
      <c r="K20" s="776"/>
      <c r="L20" s="774"/>
      <c r="M20" s="778"/>
      <c r="N20" s="780"/>
      <c r="O20" s="774"/>
      <c r="P20" s="776"/>
      <c r="Q20" s="770"/>
      <c r="R20" s="662"/>
      <c r="S20" s="663" t="s">
        <v>138</v>
      </c>
      <c r="T20" s="664"/>
      <c r="U20" s="663" t="s">
        <v>139</v>
      </c>
      <c r="V20" s="665" t="s">
        <v>140</v>
      </c>
      <c r="W20" s="666"/>
      <c r="X20" s="663" t="s">
        <v>138</v>
      </c>
      <c r="Y20" s="664"/>
      <c r="Z20" s="667" t="s">
        <v>139</v>
      </c>
      <c r="AA20" s="46"/>
      <c r="AB20" s="194"/>
      <c r="AC20" s="195"/>
      <c r="AD20" s="196"/>
      <c r="AK20" s="147"/>
      <c r="AL20" s="164"/>
      <c r="AM20" s="164"/>
      <c r="AN20" s="147"/>
      <c r="AO20" s="147"/>
      <c r="AP20" s="147"/>
      <c r="AQ20" s="147"/>
      <c r="AR20" s="41"/>
      <c r="AS20" s="41"/>
      <c r="AT20" s="41"/>
      <c r="AU20" s="41"/>
      <c r="AV20" s="41"/>
      <c r="AW20" s="41"/>
      <c r="AX20" s="41"/>
      <c r="AY20" s="41"/>
      <c r="AZ20" s="147"/>
    </row>
    <row r="21" spans="1:52" ht="13.5" customHeight="1">
      <c r="A21" s="788" t="s">
        <v>520</v>
      </c>
      <c r="B21" s="789">
        <v>2</v>
      </c>
      <c r="C21" s="790" t="s">
        <v>608</v>
      </c>
      <c r="D21" s="59"/>
      <c r="E21" s="788" t="s">
        <v>1155</v>
      </c>
      <c r="F21" s="34"/>
      <c r="G21" s="791" t="s">
        <v>141</v>
      </c>
      <c r="H21" s="792"/>
      <c r="I21" s="771"/>
      <c r="J21" s="773" t="s">
        <v>138</v>
      </c>
      <c r="K21" s="775"/>
      <c r="L21" s="773" t="s">
        <v>139</v>
      </c>
      <c r="M21" s="777" t="s">
        <v>140</v>
      </c>
      <c r="N21" s="779"/>
      <c r="O21" s="773" t="s">
        <v>138</v>
      </c>
      <c r="P21" s="775"/>
      <c r="Q21" s="769" t="s">
        <v>139</v>
      </c>
      <c r="R21" s="662"/>
      <c r="S21" s="663" t="s">
        <v>138</v>
      </c>
      <c r="T21" s="664"/>
      <c r="U21" s="663" t="s">
        <v>139</v>
      </c>
      <c r="V21" s="665" t="s">
        <v>140</v>
      </c>
      <c r="W21" s="666"/>
      <c r="X21" s="663" t="s">
        <v>138</v>
      </c>
      <c r="Y21" s="664"/>
      <c r="Z21" s="667" t="s">
        <v>139</v>
      </c>
      <c r="AA21" s="46"/>
      <c r="AB21" s="194"/>
      <c r="AC21" s="195"/>
      <c r="AD21" s="196"/>
      <c r="AK21" s="147"/>
      <c r="AL21" s="164"/>
      <c r="AM21" s="164"/>
      <c r="AN21" s="147"/>
      <c r="AO21" s="147"/>
      <c r="AP21" s="147"/>
      <c r="AQ21" s="147"/>
      <c r="AR21" s="41"/>
      <c r="AS21" s="41"/>
      <c r="AT21" s="41"/>
      <c r="AU21" s="41"/>
      <c r="AV21" s="41"/>
      <c r="AW21" s="41"/>
      <c r="AX21" s="41"/>
      <c r="AY21" s="41"/>
      <c r="AZ21" s="147"/>
    </row>
    <row r="22" spans="1:52" ht="13.5" customHeight="1">
      <c r="A22" s="788"/>
      <c r="B22" s="789"/>
      <c r="C22" s="790"/>
      <c r="D22" s="59"/>
      <c r="E22" s="788"/>
      <c r="F22" s="34"/>
      <c r="G22" s="793"/>
      <c r="H22" s="794"/>
      <c r="I22" s="772"/>
      <c r="J22" s="774"/>
      <c r="K22" s="776"/>
      <c r="L22" s="774"/>
      <c r="M22" s="778"/>
      <c r="N22" s="780"/>
      <c r="O22" s="774"/>
      <c r="P22" s="776"/>
      <c r="Q22" s="770"/>
      <c r="R22" s="662"/>
      <c r="S22" s="663" t="s">
        <v>138</v>
      </c>
      <c r="T22" s="664"/>
      <c r="U22" s="663" t="s">
        <v>139</v>
      </c>
      <c r="V22" s="665" t="s">
        <v>140</v>
      </c>
      <c r="W22" s="666"/>
      <c r="X22" s="663" t="s">
        <v>138</v>
      </c>
      <c r="Y22" s="664"/>
      <c r="Z22" s="667" t="s">
        <v>139</v>
      </c>
      <c r="AA22" s="46"/>
      <c r="AB22" s="194"/>
      <c r="AC22" s="195"/>
      <c r="AD22" s="196"/>
      <c r="AK22" s="147"/>
      <c r="AL22" s="164"/>
      <c r="AM22" s="164"/>
      <c r="AN22" s="147"/>
      <c r="AO22" s="147"/>
      <c r="AP22" s="147"/>
      <c r="AQ22" s="147"/>
      <c r="AR22" s="41"/>
      <c r="AS22" s="41"/>
      <c r="AT22" s="41"/>
      <c r="AU22" s="41"/>
      <c r="AV22" s="41"/>
      <c r="AW22" s="41"/>
      <c r="AX22" s="41"/>
      <c r="AY22" s="41"/>
      <c r="AZ22" s="147"/>
    </row>
    <row r="23" spans="1:52" ht="6.6" customHeight="1">
      <c r="A23" s="788"/>
      <c r="B23" s="789"/>
      <c r="C23" s="790"/>
      <c r="D23" s="59"/>
      <c r="E23" s="788"/>
      <c r="F23" s="34"/>
      <c r="AA23" s="46"/>
      <c r="AB23" s="194"/>
      <c r="AC23" s="195"/>
      <c r="AD23" s="196"/>
      <c r="AK23" s="147"/>
      <c r="AL23" s="164"/>
      <c r="AM23" s="164"/>
      <c r="AN23" s="147"/>
      <c r="AO23" s="147"/>
      <c r="AP23" s="147"/>
      <c r="AQ23" s="147"/>
      <c r="AR23" s="41"/>
      <c r="AS23" s="41"/>
      <c r="AT23" s="41"/>
      <c r="AU23" s="41"/>
      <c r="AV23" s="41"/>
      <c r="AW23" s="41"/>
      <c r="AX23" s="41"/>
      <c r="AY23" s="41"/>
      <c r="AZ23" s="147"/>
    </row>
    <row r="24" spans="1:52" ht="13.2" customHeight="1">
      <c r="A24" s="788"/>
      <c r="B24" s="789"/>
      <c r="C24" s="790"/>
      <c r="D24" s="59" t="s">
        <v>223</v>
      </c>
      <c r="E24" s="788"/>
      <c r="F24" s="34"/>
      <c r="G24" s="826" t="s">
        <v>66</v>
      </c>
      <c r="H24" s="826"/>
      <c r="I24" s="826"/>
      <c r="J24" s="826"/>
      <c r="K24" s="826"/>
      <c r="L24" s="826"/>
      <c r="M24" s="840"/>
      <c r="N24" s="841" t="s">
        <v>105</v>
      </c>
      <c r="O24" s="842"/>
      <c r="P24" s="842"/>
      <c r="Q24" s="842"/>
      <c r="R24" s="842"/>
      <c r="S24" s="842"/>
      <c r="T24" s="842"/>
      <c r="U24" s="842"/>
      <c r="V24" s="843"/>
      <c r="AA24" s="46"/>
      <c r="AB24" s="1243" t="s">
        <v>459</v>
      </c>
      <c r="AC24" s="1528"/>
      <c r="AD24" s="1529"/>
      <c r="AK24" s="147"/>
      <c r="AL24" s="1505"/>
      <c r="AM24" s="1505"/>
      <c r="AN24" s="147"/>
      <c r="AO24" s="147"/>
      <c r="AP24" s="147"/>
      <c r="AQ24" s="147"/>
      <c r="AR24" s="41"/>
      <c r="AS24" s="41"/>
      <c r="AT24" s="41"/>
      <c r="AU24" s="41"/>
      <c r="AV24" s="41"/>
      <c r="AW24" s="41"/>
      <c r="AX24" s="41"/>
      <c r="AY24" s="41"/>
      <c r="AZ24" s="147"/>
    </row>
    <row r="25" spans="1:52">
      <c r="A25" s="788"/>
      <c r="B25" s="789"/>
      <c r="C25" s="790"/>
      <c r="D25" s="59"/>
      <c r="E25" s="788"/>
      <c r="F25" s="34"/>
      <c r="G25" s="826"/>
      <c r="H25" s="826"/>
      <c r="I25" s="826"/>
      <c r="J25" s="826"/>
      <c r="K25" s="826"/>
      <c r="L25" s="826"/>
      <c r="M25" s="840"/>
      <c r="N25" s="830"/>
      <c r="O25" s="831"/>
      <c r="P25" s="831"/>
      <c r="Q25" s="831"/>
      <c r="R25" s="831"/>
      <c r="S25" s="831"/>
      <c r="T25" s="831"/>
      <c r="U25" s="831"/>
      <c r="V25" s="832"/>
      <c r="AA25" s="46"/>
      <c r="AB25" s="1530"/>
      <c r="AC25" s="1528"/>
      <c r="AD25" s="1529"/>
      <c r="AK25" s="147"/>
      <c r="AL25" s="1505"/>
      <c r="AM25" s="1505"/>
      <c r="AN25" s="147"/>
      <c r="AO25" s="147"/>
      <c r="AP25" s="147"/>
      <c r="AQ25" s="147"/>
      <c r="AR25" s="41"/>
      <c r="AS25" s="41"/>
      <c r="AT25" s="41"/>
      <c r="AU25" s="41"/>
      <c r="AV25" s="41"/>
      <c r="AW25" s="41"/>
      <c r="AX25" s="41"/>
      <c r="AY25" s="41"/>
      <c r="AZ25" s="147"/>
    </row>
    <row r="26" spans="1:52" s="41" customFormat="1" ht="13.5" customHeight="1">
      <c r="A26" s="788"/>
      <c r="B26" s="789"/>
      <c r="C26" s="790"/>
      <c r="D26" s="59"/>
      <c r="E26" s="788"/>
      <c r="F26" s="34"/>
      <c r="G26" s="33"/>
      <c r="H26" s="33"/>
      <c r="I26" s="33"/>
      <c r="J26" s="33"/>
      <c r="K26" s="33"/>
      <c r="L26" s="33"/>
      <c r="M26" s="33"/>
      <c r="N26" s="33"/>
      <c r="O26" s="33"/>
      <c r="P26" s="33"/>
      <c r="Q26" s="33"/>
      <c r="R26" s="33"/>
      <c r="S26" s="33"/>
      <c r="T26" s="33"/>
      <c r="U26" s="33"/>
      <c r="V26" s="33"/>
      <c r="W26" s="33"/>
      <c r="X26" s="33"/>
      <c r="Y26" s="33"/>
      <c r="Z26" s="33"/>
      <c r="AA26" s="46"/>
      <c r="AB26" s="1530"/>
      <c r="AC26" s="1528"/>
      <c r="AD26" s="1529"/>
    </row>
    <row r="27" spans="1:52" s="41" customFormat="1" ht="13.5" customHeight="1">
      <c r="A27" s="788"/>
      <c r="B27" s="789"/>
      <c r="C27" s="790"/>
      <c r="D27" s="59"/>
      <c r="E27" s="788"/>
      <c r="F27" s="34"/>
      <c r="G27" s="33" t="s">
        <v>610</v>
      </c>
      <c r="H27" s="1551" t="s">
        <v>609</v>
      </c>
      <c r="I27" s="1551"/>
      <c r="J27" s="1551"/>
      <c r="K27" s="1551"/>
      <c r="L27" s="1551"/>
      <c r="M27" s="1551"/>
      <c r="N27" s="1551"/>
      <c r="O27" s="1551"/>
      <c r="P27" s="1551"/>
      <c r="Q27" s="1551"/>
      <c r="R27" s="1551"/>
      <c r="S27" s="1551"/>
      <c r="T27" s="1551"/>
      <c r="U27" s="1551"/>
      <c r="V27" s="1551"/>
      <c r="W27" s="1551"/>
      <c r="X27" s="1551"/>
      <c r="Y27" s="1551"/>
      <c r="Z27" s="1551"/>
      <c r="AA27" s="46"/>
      <c r="AB27" s="1530"/>
      <c r="AC27" s="1528"/>
      <c r="AD27" s="1529"/>
    </row>
    <row r="28" spans="1:52" s="41" customFormat="1" ht="13.5" customHeight="1">
      <c r="A28" s="788"/>
      <c r="B28" s="789"/>
      <c r="C28" s="790"/>
      <c r="D28" s="59"/>
      <c r="E28" s="788"/>
      <c r="F28" s="34"/>
      <c r="G28" s="33"/>
      <c r="H28" s="1551"/>
      <c r="I28" s="1551"/>
      <c r="J28" s="1551"/>
      <c r="K28" s="1551"/>
      <c r="L28" s="1551"/>
      <c r="M28" s="1551"/>
      <c r="N28" s="1551"/>
      <c r="O28" s="1551"/>
      <c r="P28" s="1551"/>
      <c r="Q28" s="1551"/>
      <c r="R28" s="1551"/>
      <c r="S28" s="1551"/>
      <c r="T28" s="1551"/>
      <c r="U28" s="1551"/>
      <c r="V28" s="1551"/>
      <c r="W28" s="1551"/>
      <c r="X28" s="1551"/>
      <c r="Y28" s="1551"/>
      <c r="Z28" s="1551"/>
      <c r="AA28" s="46"/>
      <c r="AB28" s="1530"/>
      <c r="AC28" s="1528"/>
      <c r="AD28" s="1529"/>
    </row>
    <row r="29" spans="1:52" s="41" customFormat="1" ht="13.5" customHeight="1">
      <c r="A29" s="788"/>
      <c r="B29" s="789"/>
      <c r="C29" s="790"/>
      <c r="D29" s="59"/>
      <c r="E29" s="788"/>
      <c r="F29" s="34"/>
      <c r="G29" s="33"/>
      <c r="H29" s="33"/>
      <c r="I29" s="33"/>
      <c r="J29" s="33"/>
      <c r="K29" s="33"/>
      <c r="L29" s="33"/>
      <c r="M29" s="33"/>
      <c r="N29" s="1531" t="s">
        <v>278</v>
      </c>
      <c r="O29" s="1532"/>
      <c r="P29" s="1532"/>
      <c r="Q29" s="1532"/>
      <c r="R29" s="1532"/>
      <c r="S29" s="1532"/>
      <c r="T29" s="1532"/>
      <c r="U29" s="1532"/>
      <c r="V29" s="1533"/>
      <c r="W29" s="33"/>
      <c r="X29" s="33"/>
      <c r="Y29" s="33"/>
      <c r="Z29" s="33"/>
      <c r="AA29" s="46"/>
      <c r="AB29" s="1530"/>
      <c r="AC29" s="1528"/>
      <c r="AD29" s="1529"/>
    </row>
    <row r="30" spans="1:52" s="41" customFormat="1" ht="13.5" customHeight="1">
      <c r="A30" s="788"/>
      <c r="B30" s="789"/>
      <c r="C30" s="790"/>
      <c r="D30" s="59"/>
      <c r="E30" s="788"/>
      <c r="F30" s="34"/>
      <c r="G30" s="33"/>
      <c r="H30" s="33"/>
      <c r="I30" s="33"/>
      <c r="J30" s="33"/>
      <c r="K30" s="33"/>
      <c r="L30" s="33"/>
      <c r="M30" s="33"/>
      <c r="N30" s="33"/>
      <c r="O30" s="33"/>
      <c r="P30" s="33"/>
      <c r="Q30" s="33"/>
      <c r="R30" s="33"/>
      <c r="S30" s="33"/>
      <c r="T30" s="33"/>
      <c r="U30" s="33"/>
      <c r="V30" s="33"/>
      <c r="W30" s="33"/>
      <c r="X30" s="33"/>
      <c r="Y30" s="33"/>
      <c r="Z30" s="33"/>
      <c r="AA30" s="46"/>
      <c r="AB30" s="1530"/>
      <c r="AC30" s="1528"/>
      <c r="AD30" s="1529"/>
    </row>
    <row r="31" spans="1:52" s="41" customFormat="1" ht="13.5" customHeight="1">
      <c r="A31" s="788"/>
      <c r="B31" s="789"/>
      <c r="C31" s="790"/>
      <c r="D31" s="59"/>
      <c r="E31" s="788"/>
      <c r="F31" s="34"/>
      <c r="G31" s="33" t="s">
        <v>610</v>
      </c>
      <c r="H31" s="873" t="s">
        <v>627</v>
      </c>
      <c r="I31" s="873"/>
      <c r="J31" s="873"/>
      <c r="K31" s="873"/>
      <c r="L31" s="873"/>
      <c r="M31" s="873"/>
      <c r="N31" s="873"/>
      <c r="O31" s="873"/>
      <c r="P31" s="873"/>
      <c r="Q31" s="873"/>
      <c r="R31" s="873"/>
      <c r="S31" s="873"/>
      <c r="T31" s="873"/>
      <c r="U31" s="873"/>
      <c r="V31" s="873"/>
      <c r="W31" s="873"/>
      <c r="X31" s="873"/>
      <c r="Y31" s="873"/>
      <c r="Z31" s="873"/>
      <c r="AA31" s="46"/>
      <c r="AB31" s="1530"/>
      <c r="AC31" s="1528"/>
      <c r="AD31" s="1529"/>
    </row>
    <row r="32" spans="1:52" s="41" customFormat="1" ht="13.5" customHeight="1">
      <c r="A32" s="788"/>
      <c r="B32" s="789"/>
      <c r="C32" s="790"/>
      <c r="D32" s="59"/>
      <c r="E32" s="788" t="s">
        <v>1156</v>
      </c>
      <c r="F32" s="34"/>
      <c r="G32" s="33"/>
      <c r="H32" s="33"/>
      <c r="I32" s="33"/>
      <c r="J32" s="33"/>
      <c r="K32" s="33"/>
      <c r="L32" s="33"/>
      <c r="M32" s="33"/>
      <c r="N32" s="1531" t="s">
        <v>611</v>
      </c>
      <c r="O32" s="1532"/>
      <c r="P32" s="1532"/>
      <c r="Q32" s="1532"/>
      <c r="R32" s="1532"/>
      <c r="S32" s="1532"/>
      <c r="T32" s="1532"/>
      <c r="U32" s="1532"/>
      <c r="V32" s="1533"/>
      <c r="W32" s="33"/>
      <c r="X32" s="33"/>
      <c r="Y32" s="33"/>
      <c r="Z32" s="33"/>
      <c r="AA32" s="46"/>
      <c r="AB32" s="1530"/>
      <c r="AC32" s="1528"/>
      <c r="AD32" s="1529"/>
    </row>
    <row r="33" spans="1:30" s="41" customFormat="1" ht="6.6" customHeight="1">
      <c r="A33" s="788"/>
      <c r="B33" s="789"/>
      <c r="C33" s="790"/>
      <c r="D33" s="59"/>
      <c r="E33" s="788"/>
      <c r="F33" s="34"/>
      <c r="G33" s="33"/>
      <c r="H33" s="33"/>
      <c r="I33" s="33"/>
      <c r="J33" s="33"/>
      <c r="K33" s="33"/>
      <c r="L33" s="33"/>
      <c r="M33" s="33"/>
      <c r="N33" s="33"/>
      <c r="O33" s="33"/>
      <c r="P33" s="33"/>
      <c r="Q33" s="33"/>
      <c r="R33" s="33"/>
      <c r="S33" s="33"/>
      <c r="T33" s="33"/>
      <c r="U33" s="33"/>
      <c r="V33" s="33"/>
      <c r="W33" s="33"/>
      <c r="X33" s="33"/>
      <c r="Y33" s="33"/>
      <c r="Z33" s="33"/>
      <c r="AA33" s="46"/>
      <c r="AB33" s="1530"/>
      <c r="AC33" s="1528"/>
      <c r="AD33" s="1529"/>
    </row>
    <row r="34" spans="1:30" s="41" customFormat="1" ht="13.5" customHeight="1">
      <c r="A34" s="788"/>
      <c r="B34" s="789"/>
      <c r="C34" s="790"/>
      <c r="D34" s="59"/>
      <c r="E34" s="788"/>
      <c r="F34" s="34"/>
      <c r="G34" s="33"/>
      <c r="H34" s="33"/>
      <c r="I34" s="33"/>
      <c r="J34" s="33"/>
      <c r="K34" s="33"/>
      <c r="L34" s="33"/>
      <c r="M34" s="33"/>
      <c r="N34" s="33"/>
      <c r="O34" s="33"/>
      <c r="P34" s="33"/>
      <c r="Q34" s="33"/>
      <c r="R34" s="33"/>
      <c r="S34" s="33"/>
      <c r="T34" s="33"/>
      <c r="U34" s="33"/>
      <c r="V34" s="33"/>
      <c r="W34" s="33"/>
      <c r="X34" s="33"/>
      <c r="Y34" s="33"/>
      <c r="Z34" s="33"/>
      <c r="AA34" s="46"/>
      <c r="AB34" s="1530"/>
      <c r="AC34" s="1528"/>
      <c r="AD34" s="1529"/>
    </row>
    <row r="35" spans="1:30" s="41" customFormat="1" ht="13.5" customHeight="1">
      <c r="A35" s="788"/>
      <c r="B35" s="789"/>
      <c r="C35" s="790"/>
      <c r="D35" s="59"/>
      <c r="E35" s="788"/>
      <c r="F35" s="34"/>
      <c r="G35" s="33"/>
      <c r="H35" s="33"/>
      <c r="I35" s="33"/>
      <c r="J35" s="33"/>
      <c r="K35" s="33"/>
      <c r="L35" s="33"/>
      <c r="M35" s="33"/>
      <c r="N35" s="33"/>
      <c r="O35" s="33"/>
      <c r="P35" s="33"/>
      <c r="Q35" s="33"/>
      <c r="R35" s="33"/>
      <c r="S35" s="33"/>
      <c r="T35" s="33"/>
      <c r="U35" s="33"/>
      <c r="V35" s="33"/>
      <c r="W35" s="33"/>
      <c r="X35" s="33"/>
      <c r="Y35" s="33"/>
      <c r="Z35" s="33"/>
      <c r="AA35" s="46"/>
      <c r="AB35" s="1530"/>
      <c r="AC35" s="1528"/>
      <c r="AD35" s="1529"/>
    </row>
    <row r="36" spans="1:30" s="41" customFormat="1" ht="13.5" customHeight="1">
      <c r="A36" s="788"/>
      <c r="B36" s="789"/>
      <c r="C36" s="790"/>
      <c r="D36" s="59"/>
      <c r="E36" s="788"/>
      <c r="F36" s="34"/>
      <c r="G36" s="33"/>
      <c r="H36" s="33"/>
      <c r="I36" s="33"/>
      <c r="J36" s="33"/>
      <c r="K36" s="33"/>
      <c r="L36" s="33"/>
      <c r="M36" s="33"/>
      <c r="N36" s="33"/>
      <c r="O36" s="33"/>
      <c r="P36" s="33"/>
      <c r="Q36" s="33"/>
      <c r="R36" s="33"/>
      <c r="S36" s="33"/>
      <c r="T36" s="33"/>
      <c r="U36" s="33"/>
      <c r="V36" s="33"/>
      <c r="W36" s="33"/>
      <c r="X36" s="33"/>
      <c r="Y36" s="33"/>
      <c r="Z36" s="33"/>
      <c r="AA36" s="46"/>
      <c r="AB36" s="1530"/>
      <c r="AC36" s="1528"/>
      <c r="AD36" s="1529"/>
    </row>
    <row r="37" spans="1:30" s="41" customFormat="1" ht="13.5" customHeight="1">
      <c r="A37" s="788"/>
      <c r="B37" s="789"/>
      <c r="C37" s="790"/>
      <c r="D37" s="59"/>
      <c r="E37" s="788"/>
      <c r="F37" s="34"/>
      <c r="G37" s="33"/>
      <c r="H37" s="33"/>
      <c r="I37" s="33"/>
      <c r="J37" s="33"/>
      <c r="K37" s="33"/>
      <c r="L37" s="33"/>
      <c r="M37" s="33"/>
      <c r="N37" s="33"/>
      <c r="O37" s="33"/>
      <c r="P37" s="33"/>
      <c r="Q37" s="33"/>
      <c r="R37" s="33"/>
      <c r="S37" s="33"/>
      <c r="T37" s="33"/>
      <c r="U37" s="33"/>
      <c r="V37" s="33"/>
      <c r="W37" s="33"/>
      <c r="X37" s="33"/>
      <c r="Y37" s="33"/>
      <c r="Z37" s="33"/>
      <c r="AA37" s="46"/>
      <c r="AB37" s="1530"/>
      <c r="AC37" s="1528"/>
      <c r="AD37" s="1529"/>
    </row>
    <row r="38" spans="1:30" s="41" customFormat="1" ht="13.5" customHeight="1">
      <c r="A38" s="788"/>
      <c r="B38" s="789"/>
      <c r="C38" s="790"/>
      <c r="D38" s="59"/>
      <c r="E38" s="788"/>
      <c r="F38" s="34"/>
      <c r="G38" s="33"/>
      <c r="H38" s="33"/>
      <c r="I38" s="33"/>
      <c r="J38" s="33"/>
      <c r="K38" s="33"/>
      <c r="L38" s="33"/>
      <c r="M38" s="33"/>
      <c r="N38" s="33"/>
      <c r="O38" s="33"/>
      <c r="P38" s="33"/>
      <c r="Q38" s="33"/>
      <c r="R38" s="33"/>
      <c r="S38" s="33"/>
      <c r="T38" s="33"/>
      <c r="U38" s="33"/>
      <c r="V38" s="33"/>
      <c r="W38" s="33"/>
      <c r="X38" s="33"/>
      <c r="Y38" s="33"/>
      <c r="Z38" s="33"/>
      <c r="AA38" s="46"/>
      <c r="AB38" s="1530"/>
      <c r="AC38" s="1528"/>
      <c r="AD38" s="1529"/>
    </row>
    <row r="39" spans="1:30" s="41" customFormat="1" ht="13.5" customHeight="1">
      <c r="A39" s="788"/>
      <c r="B39" s="789"/>
      <c r="C39" s="790"/>
      <c r="D39" s="59"/>
      <c r="E39" s="788" t="s">
        <v>1157</v>
      </c>
      <c r="F39" s="34"/>
      <c r="G39" s="33"/>
      <c r="H39" s="33"/>
      <c r="I39" s="33"/>
      <c r="J39" s="33"/>
      <c r="K39" s="33"/>
      <c r="L39" s="33"/>
      <c r="M39" s="33"/>
      <c r="N39" s="33"/>
      <c r="O39" s="33"/>
      <c r="P39" s="33"/>
      <c r="Q39" s="33"/>
      <c r="R39" s="33"/>
      <c r="S39" s="33"/>
      <c r="T39" s="33"/>
      <c r="U39" s="33"/>
      <c r="V39" s="33"/>
      <c r="W39" s="33"/>
      <c r="X39" s="33"/>
      <c r="Y39" s="33"/>
      <c r="Z39" s="33"/>
      <c r="AA39" s="46"/>
      <c r="AB39" s="1530"/>
      <c r="AC39" s="1528"/>
      <c r="AD39" s="1529"/>
    </row>
    <row r="40" spans="1:30" s="41" customFormat="1" ht="7.2" customHeight="1">
      <c r="A40" s="788"/>
      <c r="B40" s="789"/>
      <c r="C40" s="790"/>
      <c r="D40" s="59"/>
      <c r="E40" s="788"/>
      <c r="F40" s="34"/>
      <c r="G40" s="33"/>
      <c r="H40" s="33"/>
      <c r="I40" s="33"/>
      <c r="J40" s="33"/>
      <c r="K40" s="33"/>
      <c r="L40" s="33"/>
      <c r="M40" s="33"/>
      <c r="N40" s="33"/>
      <c r="O40" s="33"/>
      <c r="P40" s="33"/>
      <c r="Q40" s="33"/>
      <c r="R40" s="33"/>
      <c r="S40" s="33"/>
      <c r="T40" s="33"/>
      <c r="U40" s="33"/>
      <c r="V40" s="33"/>
      <c r="W40" s="33"/>
      <c r="X40" s="33"/>
      <c r="Y40" s="33"/>
      <c r="Z40" s="33"/>
      <c r="AA40" s="46"/>
      <c r="AB40" s="1530"/>
      <c r="AC40" s="1528"/>
      <c r="AD40" s="1529"/>
    </row>
    <row r="41" spans="1:30" s="41" customFormat="1" ht="4.8" customHeight="1">
      <c r="A41" s="788"/>
      <c r="B41" s="789"/>
      <c r="C41" s="790"/>
      <c r="D41" s="59"/>
      <c r="E41" s="788"/>
      <c r="F41" s="34"/>
      <c r="G41" s="33"/>
      <c r="H41" s="33"/>
      <c r="I41" s="33"/>
      <c r="J41" s="33"/>
      <c r="K41" s="33"/>
      <c r="L41" s="33"/>
      <c r="M41" s="33"/>
      <c r="N41" s="33"/>
      <c r="O41" s="33"/>
      <c r="P41" s="33"/>
      <c r="Q41" s="33"/>
      <c r="R41" s="33"/>
      <c r="S41" s="33"/>
      <c r="T41" s="33"/>
      <c r="U41" s="33"/>
      <c r="V41" s="33"/>
      <c r="W41" s="33"/>
      <c r="X41" s="33"/>
      <c r="Y41" s="33"/>
      <c r="Z41" s="33"/>
      <c r="AA41" s="46"/>
      <c r="AB41" s="1530"/>
      <c r="AC41" s="1528"/>
      <c r="AD41" s="1529"/>
    </row>
    <row r="42" spans="1:30" s="41" customFormat="1" ht="13.5" customHeight="1">
      <c r="A42" s="788"/>
      <c r="B42" s="789"/>
      <c r="C42" s="790"/>
      <c r="D42" s="59"/>
      <c r="E42" s="788"/>
      <c r="F42" s="34"/>
      <c r="G42" s="33"/>
      <c r="H42" s="33"/>
      <c r="I42" s="33"/>
      <c r="J42" s="33"/>
      <c r="K42" s="33"/>
      <c r="L42" s="33"/>
      <c r="M42" s="33"/>
      <c r="N42" s="33"/>
      <c r="O42" s="33"/>
      <c r="P42" s="33"/>
      <c r="Q42" s="33"/>
      <c r="R42" s="33"/>
      <c r="S42" s="33"/>
      <c r="T42" s="33"/>
      <c r="U42" s="33"/>
      <c r="V42" s="33"/>
      <c r="W42" s="33"/>
      <c r="X42" s="33"/>
      <c r="Y42" s="33"/>
      <c r="Z42" s="33"/>
      <c r="AA42" s="46"/>
      <c r="AB42" s="1530"/>
      <c r="AC42" s="1528"/>
      <c r="AD42" s="1529"/>
    </row>
    <row r="43" spans="1:30" s="41" customFormat="1" ht="13.5" customHeight="1">
      <c r="A43" s="788"/>
      <c r="B43" s="789"/>
      <c r="C43" s="790"/>
      <c r="D43" s="59"/>
      <c r="E43" s="788"/>
      <c r="F43" s="34"/>
      <c r="G43" s="33"/>
      <c r="H43" s="33"/>
      <c r="I43" s="33"/>
      <c r="J43" s="33"/>
      <c r="K43" s="33"/>
      <c r="L43" s="33"/>
      <c r="M43" s="33"/>
      <c r="N43" s="33"/>
      <c r="O43" s="33"/>
      <c r="P43" s="33"/>
      <c r="Q43" s="33"/>
      <c r="R43" s="33"/>
      <c r="S43" s="33"/>
      <c r="T43" s="33"/>
      <c r="U43" s="33"/>
      <c r="V43" s="33"/>
      <c r="W43" s="33"/>
      <c r="X43" s="33"/>
      <c r="Y43" s="33"/>
      <c r="Z43" s="33"/>
      <c r="AA43" s="46"/>
      <c r="AB43" s="1530"/>
      <c r="AC43" s="1528"/>
      <c r="AD43" s="1529"/>
    </row>
    <row r="44" spans="1:30" s="41" customFormat="1" ht="13.5" customHeight="1">
      <c r="A44" s="788"/>
      <c r="B44" s="789"/>
      <c r="C44" s="790"/>
      <c r="D44" s="59"/>
      <c r="E44" s="788"/>
      <c r="F44" s="34"/>
      <c r="G44" s="33"/>
      <c r="H44" s="33"/>
      <c r="I44" s="33"/>
      <c r="J44" s="33"/>
      <c r="K44" s="33"/>
      <c r="L44" s="33"/>
      <c r="M44" s="33"/>
      <c r="N44" s="33"/>
      <c r="O44" s="33"/>
      <c r="P44" s="33"/>
      <c r="Q44" s="33"/>
      <c r="R44" s="33"/>
      <c r="S44" s="33"/>
      <c r="T44" s="33"/>
      <c r="U44" s="33"/>
      <c r="V44" s="33"/>
      <c r="W44" s="33"/>
      <c r="X44" s="33"/>
      <c r="Y44" s="33"/>
      <c r="Z44" s="33"/>
      <c r="AA44" s="46"/>
      <c r="AB44" s="1530"/>
      <c r="AC44" s="1528"/>
      <c r="AD44" s="1529"/>
    </row>
    <row r="45" spans="1:30" s="41" customFormat="1" ht="13.5" customHeight="1">
      <c r="A45" s="788"/>
      <c r="B45" s="789"/>
      <c r="C45" s="790"/>
      <c r="D45" s="59"/>
      <c r="E45" s="788"/>
      <c r="F45" s="34"/>
      <c r="G45" s="33"/>
      <c r="H45" s="33"/>
      <c r="I45" s="33"/>
      <c r="J45" s="33"/>
      <c r="K45" s="33"/>
      <c r="L45" s="33"/>
      <c r="M45" s="33"/>
      <c r="N45" s="33"/>
      <c r="O45" s="33"/>
      <c r="P45" s="33"/>
      <c r="Q45" s="33"/>
      <c r="R45" s="33"/>
      <c r="S45" s="33"/>
      <c r="T45" s="33"/>
      <c r="U45" s="33"/>
      <c r="V45" s="33"/>
      <c r="W45" s="33"/>
      <c r="X45" s="33"/>
      <c r="Y45" s="33"/>
      <c r="Z45" s="33"/>
      <c r="AA45" s="46"/>
      <c r="AB45" s="1530"/>
      <c r="AC45" s="1528"/>
      <c r="AD45" s="1529"/>
    </row>
    <row r="46" spans="1:30" s="41" customFormat="1" ht="13.5" customHeight="1">
      <c r="A46" s="788"/>
      <c r="B46" s="789"/>
      <c r="C46" s="790"/>
      <c r="D46" s="59"/>
      <c r="E46" s="788"/>
      <c r="F46" s="34"/>
      <c r="G46" s="33"/>
      <c r="H46" s="33"/>
      <c r="I46" s="33"/>
      <c r="J46" s="33"/>
      <c r="K46" s="33"/>
      <c r="L46" s="33"/>
      <c r="M46" s="33"/>
      <c r="N46" s="33"/>
      <c r="O46" s="33"/>
      <c r="P46" s="33"/>
      <c r="Q46" s="33"/>
      <c r="R46" s="33"/>
      <c r="S46" s="33"/>
      <c r="T46" s="33"/>
      <c r="U46" s="33"/>
      <c r="V46" s="33"/>
      <c r="W46" s="33"/>
      <c r="X46" s="33"/>
      <c r="Y46" s="33"/>
      <c r="Z46" s="33"/>
      <c r="AA46" s="46"/>
      <c r="AB46" s="1530"/>
      <c r="AC46" s="1528"/>
      <c r="AD46" s="1529"/>
    </row>
    <row r="47" spans="1:30" s="41" customFormat="1" ht="13.5" customHeight="1">
      <c r="A47" s="788"/>
      <c r="B47" s="789"/>
      <c r="C47" s="790"/>
      <c r="D47" s="59"/>
      <c r="E47" s="788"/>
      <c r="F47" s="34"/>
      <c r="G47" s="33"/>
      <c r="H47" s="33"/>
      <c r="I47" s="33"/>
      <c r="J47" s="33"/>
      <c r="K47" s="33"/>
      <c r="L47" s="33"/>
      <c r="M47" s="33"/>
      <c r="N47" s="33"/>
      <c r="O47" s="33"/>
      <c r="P47" s="33"/>
      <c r="Q47" s="33"/>
      <c r="R47" s="33"/>
      <c r="S47" s="33"/>
      <c r="T47" s="33"/>
      <c r="U47" s="33"/>
      <c r="V47" s="33"/>
      <c r="W47" s="33"/>
      <c r="X47" s="33"/>
      <c r="Y47" s="33"/>
      <c r="Z47" s="33"/>
      <c r="AA47" s="46"/>
      <c r="AB47" s="1530"/>
      <c r="AC47" s="1528"/>
      <c r="AD47" s="1529"/>
    </row>
    <row r="48" spans="1:30" s="41" customFormat="1" ht="13.5" customHeight="1">
      <c r="A48" s="788"/>
      <c r="B48" s="789"/>
      <c r="C48" s="790"/>
      <c r="D48" s="59"/>
      <c r="E48" s="788"/>
      <c r="F48" s="34"/>
      <c r="G48" s="33"/>
      <c r="H48" s="33"/>
      <c r="I48" s="33"/>
      <c r="J48" s="33"/>
      <c r="K48" s="33"/>
      <c r="L48" s="33"/>
      <c r="M48" s="33"/>
      <c r="N48" s="33"/>
      <c r="O48" s="33"/>
      <c r="P48" s="33"/>
      <c r="Q48" s="33"/>
      <c r="R48" s="33"/>
      <c r="S48" s="33"/>
      <c r="T48" s="33"/>
      <c r="U48" s="33"/>
      <c r="V48" s="33"/>
      <c r="W48" s="33"/>
      <c r="X48" s="33"/>
      <c r="Y48" s="33"/>
      <c r="Z48" s="33"/>
      <c r="AA48" s="46"/>
      <c r="AB48" s="1530"/>
      <c r="AC48" s="1528"/>
      <c r="AD48" s="1529"/>
    </row>
    <row r="49" spans="1:40" s="41" customFormat="1" ht="3" customHeight="1">
      <c r="A49" s="788"/>
      <c r="B49" s="789"/>
      <c r="C49" s="790"/>
      <c r="D49" s="59"/>
      <c r="E49" s="788"/>
      <c r="F49" s="34"/>
      <c r="G49" s="33"/>
      <c r="H49" s="33"/>
      <c r="I49" s="33"/>
      <c r="J49" s="33"/>
      <c r="K49" s="33"/>
      <c r="L49" s="33"/>
      <c r="M49" s="33"/>
      <c r="N49" s="33"/>
      <c r="O49" s="33"/>
      <c r="P49" s="33"/>
      <c r="Q49" s="33"/>
      <c r="R49" s="33"/>
      <c r="S49" s="33"/>
      <c r="T49" s="33"/>
      <c r="U49" s="33"/>
      <c r="V49" s="33"/>
      <c r="W49" s="33"/>
      <c r="X49" s="33"/>
      <c r="Y49" s="33"/>
      <c r="Z49" s="33"/>
      <c r="AA49" s="46"/>
      <c r="AB49" s="1530"/>
      <c r="AC49" s="1528"/>
      <c r="AD49" s="1529"/>
    </row>
    <row r="50" spans="1:40" s="41" customFormat="1" ht="13.5" customHeight="1">
      <c r="A50" s="788"/>
      <c r="B50" s="789"/>
      <c r="C50" s="790"/>
      <c r="D50" s="59"/>
      <c r="E50" s="788" t="s">
        <v>1158</v>
      </c>
      <c r="F50" s="34"/>
      <c r="G50" s="33"/>
      <c r="H50" s="33"/>
      <c r="I50" s="33"/>
      <c r="J50" s="33"/>
      <c r="K50" s="33"/>
      <c r="L50" s="33"/>
      <c r="M50" s="33"/>
      <c r="N50" s="33"/>
      <c r="O50" s="33"/>
      <c r="P50" s="33"/>
      <c r="Q50" s="33"/>
      <c r="R50" s="33"/>
      <c r="S50" s="33"/>
      <c r="T50" s="33"/>
      <c r="U50" s="33"/>
      <c r="V50" s="33"/>
      <c r="W50" s="33"/>
      <c r="X50" s="33"/>
      <c r="Y50" s="33"/>
      <c r="Z50" s="33"/>
      <c r="AA50" s="46"/>
      <c r="AB50" s="1530"/>
      <c r="AC50" s="1528"/>
      <c r="AD50" s="1529"/>
    </row>
    <row r="51" spans="1:40" s="41" customFormat="1" ht="3" customHeight="1">
      <c r="A51" s="788"/>
      <c r="B51" s="789"/>
      <c r="C51" s="790"/>
      <c r="D51" s="59"/>
      <c r="E51" s="788"/>
      <c r="F51" s="34"/>
      <c r="G51" s="33"/>
      <c r="H51" s="33"/>
      <c r="I51" s="33"/>
      <c r="J51" s="33"/>
      <c r="K51" s="33"/>
      <c r="L51" s="33"/>
      <c r="M51" s="33"/>
      <c r="N51" s="33"/>
      <c r="O51" s="33"/>
      <c r="P51" s="33"/>
      <c r="Q51" s="33"/>
      <c r="R51" s="33"/>
      <c r="S51" s="33"/>
      <c r="T51" s="33"/>
      <c r="U51" s="33"/>
      <c r="V51" s="33"/>
      <c r="W51" s="33"/>
      <c r="X51" s="33"/>
      <c r="Y51" s="33"/>
      <c r="Z51" s="33"/>
      <c r="AA51" s="46"/>
      <c r="AB51" s="1530"/>
      <c r="AC51" s="1528"/>
      <c r="AD51" s="1529"/>
    </row>
    <row r="52" spans="1:40" s="41" customFormat="1" ht="6" customHeight="1">
      <c r="A52" s="788"/>
      <c r="B52" s="789"/>
      <c r="C52" s="790"/>
      <c r="D52" s="59"/>
      <c r="E52" s="788"/>
      <c r="F52" s="34"/>
      <c r="G52" s="33"/>
      <c r="H52" s="33"/>
      <c r="I52" s="33"/>
      <c r="J52" s="33"/>
      <c r="K52" s="33"/>
      <c r="L52" s="33"/>
      <c r="M52" s="33"/>
      <c r="N52" s="33"/>
      <c r="O52" s="33"/>
      <c r="P52" s="33"/>
      <c r="Q52" s="33"/>
      <c r="R52" s="33"/>
      <c r="S52" s="33"/>
      <c r="T52" s="33"/>
      <c r="U52" s="33"/>
      <c r="V52" s="33"/>
      <c r="W52" s="33"/>
      <c r="X52" s="33"/>
      <c r="Y52" s="33"/>
      <c r="Z52" s="33"/>
      <c r="AA52" s="46"/>
      <c r="AB52" s="1530"/>
      <c r="AC52" s="1528"/>
      <c r="AD52" s="1529"/>
    </row>
    <row r="53" spans="1:40" s="41" customFormat="1" ht="13.5" customHeight="1">
      <c r="A53" s="788"/>
      <c r="B53" s="789"/>
      <c r="C53" s="790"/>
      <c r="D53" s="59"/>
      <c r="E53" s="788"/>
      <c r="F53" s="34"/>
      <c r="G53" s="33"/>
      <c r="H53" s="33"/>
      <c r="I53" s="33"/>
      <c r="J53" s="33"/>
      <c r="K53" s="33"/>
      <c r="L53" s="33"/>
      <c r="M53" s="33"/>
      <c r="N53" s="33"/>
      <c r="O53" s="33"/>
      <c r="P53" s="33"/>
      <c r="Q53" s="33"/>
      <c r="R53" s="33"/>
      <c r="S53" s="33"/>
      <c r="T53" s="33"/>
      <c r="U53" s="33"/>
      <c r="V53" s="33"/>
      <c r="W53" s="33"/>
      <c r="X53" s="33"/>
      <c r="Y53" s="33"/>
      <c r="Z53" s="33"/>
      <c r="AA53" s="46"/>
      <c r="AB53" s="1530"/>
      <c r="AC53" s="1528"/>
      <c r="AD53" s="1529"/>
    </row>
    <row r="54" spans="1:40" s="41" customFormat="1" ht="13.5" customHeight="1">
      <c r="A54" s="788"/>
      <c r="B54" s="789"/>
      <c r="C54" s="790"/>
      <c r="D54" s="59"/>
      <c r="E54" s="788"/>
      <c r="F54" s="34"/>
      <c r="G54" s="33"/>
      <c r="H54" s="33"/>
      <c r="I54" s="33"/>
      <c r="J54" s="33"/>
      <c r="K54" s="33"/>
      <c r="L54" s="33"/>
      <c r="M54" s="33"/>
      <c r="N54" s="33"/>
      <c r="O54" s="33"/>
      <c r="P54" s="33"/>
      <c r="Q54" s="33"/>
      <c r="R54" s="33"/>
      <c r="S54" s="33"/>
      <c r="T54" s="33"/>
      <c r="U54" s="33"/>
      <c r="V54" s="33"/>
      <c r="W54" s="33"/>
      <c r="X54" s="33"/>
      <c r="Y54" s="33"/>
      <c r="Z54" s="33"/>
      <c r="AA54" s="46"/>
      <c r="AB54" s="1530"/>
      <c r="AC54" s="1528"/>
      <c r="AD54" s="1529"/>
    </row>
    <row r="55" spans="1:40" s="41" customFormat="1" ht="13.5" customHeight="1">
      <c r="A55" s="48"/>
      <c r="B55" s="58"/>
      <c r="C55" s="49"/>
      <c r="D55" s="59"/>
      <c r="E55" s="788"/>
      <c r="F55" s="34"/>
      <c r="G55" s="33"/>
      <c r="H55" s="33"/>
      <c r="I55" s="33"/>
      <c r="J55" s="33"/>
      <c r="K55" s="33"/>
      <c r="L55" s="33"/>
      <c r="M55" s="33"/>
      <c r="N55" s="33"/>
      <c r="O55" s="33"/>
      <c r="P55" s="33"/>
      <c r="Q55" s="33"/>
      <c r="R55" s="33"/>
      <c r="S55" s="33"/>
      <c r="T55" s="33"/>
      <c r="U55" s="33"/>
      <c r="V55" s="33"/>
      <c r="W55" s="33"/>
      <c r="X55" s="33"/>
      <c r="Y55" s="33"/>
      <c r="Z55" s="33"/>
      <c r="AA55" s="46"/>
      <c r="AB55" s="1530"/>
      <c r="AC55" s="1528"/>
      <c r="AD55" s="1529"/>
    </row>
    <row r="56" spans="1:40" s="41" customFormat="1" ht="5.25" customHeight="1">
      <c r="A56" s="50"/>
      <c r="B56" s="39"/>
      <c r="C56" s="38"/>
      <c r="D56" s="59"/>
      <c r="E56" s="50"/>
      <c r="F56" s="136"/>
      <c r="G56" s="47"/>
      <c r="H56" s="47"/>
      <c r="I56" s="47"/>
      <c r="J56" s="47"/>
      <c r="K56" s="47"/>
      <c r="L56" s="47"/>
      <c r="M56" s="47"/>
      <c r="N56" s="47"/>
      <c r="O56" s="47"/>
      <c r="P56" s="47"/>
      <c r="Q56" s="47"/>
      <c r="R56" s="47"/>
      <c r="S56" s="47"/>
      <c r="T56" s="47"/>
      <c r="U56" s="47"/>
      <c r="V56" s="47"/>
      <c r="W56" s="47"/>
      <c r="X56" s="47"/>
      <c r="Y56" s="47"/>
      <c r="Z56" s="47"/>
      <c r="AA56" s="137"/>
      <c r="AB56" s="148"/>
      <c r="AC56" s="149"/>
      <c r="AD56" s="150"/>
    </row>
    <row r="57" spans="1:40" s="41" customFormat="1" ht="13.5" customHeight="1">
      <c r="A57" s="788" t="s">
        <v>521</v>
      </c>
      <c r="B57" s="789">
        <v>3</v>
      </c>
      <c r="C57" s="790" t="s">
        <v>1026</v>
      </c>
      <c r="D57" s="59" t="s">
        <v>475</v>
      </c>
      <c r="E57" s="824" t="s">
        <v>925</v>
      </c>
      <c r="F57" s="34"/>
      <c r="G57" s="826" t="s">
        <v>66</v>
      </c>
      <c r="H57" s="826"/>
      <c r="I57" s="826"/>
      <c r="J57" s="826"/>
      <c r="K57" s="826"/>
      <c r="L57" s="826"/>
      <c r="M57" s="840"/>
      <c r="N57" s="1183" t="s">
        <v>105</v>
      </c>
      <c r="O57" s="1183"/>
      <c r="P57" s="1183"/>
      <c r="Q57" s="1183"/>
      <c r="R57" s="1183"/>
      <c r="S57" s="1183"/>
      <c r="T57" s="1183"/>
      <c r="U57" s="1183"/>
      <c r="V57" s="1183"/>
      <c r="W57" s="33"/>
      <c r="X57" s="33"/>
      <c r="Y57" s="33"/>
      <c r="Z57" s="33"/>
      <c r="AA57" s="46"/>
      <c r="AB57" s="851" t="s">
        <v>530</v>
      </c>
      <c r="AC57" s="1184"/>
      <c r="AD57" s="1185"/>
    </row>
    <row r="58" spans="1:40" s="41" customFormat="1" ht="13.5" customHeight="1">
      <c r="A58" s="788"/>
      <c r="B58" s="789"/>
      <c r="C58" s="790"/>
      <c r="D58" s="59"/>
      <c r="E58" s="824"/>
      <c r="F58" s="34"/>
      <c r="G58" s="826"/>
      <c r="H58" s="826"/>
      <c r="I58" s="826"/>
      <c r="J58" s="826"/>
      <c r="K58" s="826"/>
      <c r="L58" s="826"/>
      <c r="M58" s="840"/>
      <c r="N58" s="1183"/>
      <c r="O58" s="1183"/>
      <c r="P58" s="1183"/>
      <c r="Q58" s="1183"/>
      <c r="R58" s="1183"/>
      <c r="S58" s="1183"/>
      <c r="T58" s="1183"/>
      <c r="U58" s="1183"/>
      <c r="V58" s="1183"/>
      <c r="W58" s="33"/>
      <c r="X58" s="33"/>
      <c r="Y58" s="33"/>
      <c r="Z58" s="33"/>
      <c r="AA58" s="46"/>
      <c r="AB58" s="1186"/>
      <c r="AC58" s="1184"/>
      <c r="AD58" s="1185"/>
    </row>
    <row r="59" spans="1:40" s="41" customFormat="1" ht="13.5" customHeight="1">
      <c r="A59" s="788"/>
      <c r="B59" s="789"/>
      <c r="C59" s="790"/>
      <c r="D59" s="59"/>
      <c r="E59" s="824"/>
      <c r="F59" s="34"/>
      <c r="G59" s="334"/>
      <c r="H59" s="334"/>
      <c r="I59" s="334"/>
      <c r="J59" s="334"/>
      <c r="K59" s="334"/>
      <c r="L59" s="334"/>
      <c r="M59" s="334"/>
      <c r="N59" s="344"/>
      <c r="O59" s="344"/>
      <c r="P59" s="344"/>
      <c r="Q59" s="344"/>
      <c r="R59" s="344"/>
      <c r="S59" s="344"/>
      <c r="T59" s="344"/>
      <c r="U59" s="344"/>
      <c r="V59" s="344"/>
      <c r="W59" s="33"/>
      <c r="X59" s="33"/>
      <c r="Y59" s="33"/>
      <c r="Z59" s="33"/>
      <c r="AA59" s="46"/>
      <c r="AB59" s="1186"/>
      <c r="AC59" s="1184"/>
      <c r="AD59" s="1185"/>
    </row>
    <row r="60" spans="1:40" s="41" customFormat="1" ht="13.5" customHeight="1">
      <c r="A60" s="788"/>
      <c r="B60" s="789"/>
      <c r="C60" s="790"/>
      <c r="D60" s="59"/>
      <c r="E60" s="824"/>
      <c r="F60" s="34"/>
      <c r="G60" s="1573" t="s">
        <v>455</v>
      </c>
      <c r="H60" s="1573"/>
      <c r="I60" s="1573"/>
      <c r="J60" s="1573"/>
      <c r="K60" s="1573"/>
      <c r="L60" s="1574" t="s">
        <v>612</v>
      </c>
      <c r="M60" s="1574"/>
      <c r="N60" s="1574"/>
      <c r="O60" s="1574"/>
      <c r="P60" s="1574"/>
      <c r="Q60" s="1574"/>
      <c r="R60" s="1574"/>
      <c r="S60" s="1574"/>
      <c r="T60" s="106"/>
      <c r="U60" s="106"/>
      <c r="V60" s="106"/>
      <c r="W60" s="33"/>
      <c r="X60" s="33"/>
      <c r="Y60" s="33"/>
      <c r="Z60" s="33"/>
      <c r="AA60" s="46"/>
      <c r="AB60" s="1186"/>
      <c r="AC60" s="1184"/>
      <c r="AD60" s="1185"/>
    </row>
    <row r="61" spans="1:40" s="41" customFormat="1" ht="7.8" customHeight="1">
      <c r="A61" s="788"/>
      <c r="B61" s="789"/>
      <c r="C61" s="790"/>
      <c r="D61" s="59"/>
      <c r="E61" s="824"/>
      <c r="F61" s="34"/>
      <c r="G61" s="1573"/>
      <c r="H61" s="1573"/>
      <c r="I61" s="1573"/>
      <c r="J61" s="1573"/>
      <c r="K61" s="1573"/>
      <c r="L61" s="1574"/>
      <c r="M61" s="1574"/>
      <c r="N61" s="1574"/>
      <c r="O61" s="1574"/>
      <c r="P61" s="1574"/>
      <c r="Q61" s="1574"/>
      <c r="R61" s="1574"/>
      <c r="S61" s="1574"/>
      <c r="T61" s="106"/>
      <c r="U61" s="106"/>
      <c r="V61" s="106"/>
      <c r="W61" s="33"/>
      <c r="X61" s="33"/>
      <c r="Y61" s="33"/>
      <c r="Z61" s="33"/>
      <c r="AA61" s="46"/>
      <c r="AB61" s="1186"/>
      <c r="AC61" s="1184"/>
      <c r="AD61" s="1185"/>
    </row>
    <row r="62" spans="1:40" s="41" customFormat="1" ht="13.5" customHeight="1">
      <c r="A62" s="788"/>
      <c r="B62" s="789"/>
      <c r="C62" s="790"/>
      <c r="D62" s="59"/>
      <c r="E62" s="824"/>
      <c r="F62" s="34"/>
      <c r="G62" s="334"/>
      <c r="H62" s="334"/>
      <c r="I62" s="334"/>
      <c r="J62" s="334"/>
      <c r="K62" s="334"/>
      <c r="L62" s="334"/>
      <c r="M62" s="334"/>
      <c r="N62" s="106"/>
      <c r="O62" s="106"/>
      <c r="P62" s="106"/>
      <c r="Q62" s="106"/>
      <c r="R62" s="106"/>
      <c r="S62" s="106"/>
      <c r="T62" s="106"/>
      <c r="U62" s="106"/>
      <c r="V62" s="106"/>
      <c r="W62" s="33"/>
      <c r="X62" s="33"/>
      <c r="Y62" s="33"/>
      <c r="Z62" s="33"/>
      <c r="AA62" s="46"/>
      <c r="AB62" s="1186"/>
      <c r="AC62" s="1184"/>
      <c r="AD62" s="1185"/>
    </row>
    <row r="63" spans="1:40" s="41" customFormat="1" ht="13.5" customHeight="1" thickBot="1">
      <c r="A63" s="788"/>
      <c r="B63" s="789"/>
      <c r="C63" s="790"/>
      <c r="D63" s="59"/>
      <c r="E63" s="824"/>
      <c r="F63" s="34"/>
      <c r="G63" s="334"/>
      <c r="H63" s="334"/>
      <c r="I63" s="334"/>
      <c r="J63" s="334"/>
      <c r="K63" s="334"/>
      <c r="L63" s="334"/>
      <c r="M63" s="334"/>
      <c r="N63" s="106"/>
      <c r="O63" s="106"/>
      <c r="P63" s="106"/>
      <c r="Q63" s="106"/>
      <c r="R63" s="106"/>
      <c r="S63" s="106"/>
      <c r="T63" s="106"/>
      <c r="U63" s="106"/>
      <c r="V63" s="106"/>
      <c r="W63" s="33"/>
      <c r="X63" s="33"/>
      <c r="Y63" s="33"/>
      <c r="Z63" s="33"/>
      <c r="AA63" s="46"/>
      <c r="AB63" s="1186"/>
      <c r="AC63" s="1184"/>
      <c r="AD63" s="1185"/>
    </row>
    <row r="64" spans="1:40" s="41" customFormat="1" ht="13.5" customHeight="1" thickBot="1">
      <c r="A64" s="788"/>
      <c r="B64" s="789"/>
      <c r="C64" s="790"/>
      <c r="D64" s="59"/>
      <c r="E64" s="824"/>
      <c r="F64" s="34"/>
      <c r="G64" s="698" t="s">
        <v>163</v>
      </c>
      <c r="H64" s="698"/>
      <c r="I64" s="698"/>
      <c r="J64" s="698"/>
      <c r="K64" s="698"/>
      <c r="L64" s="1571"/>
      <c r="M64" s="1572"/>
      <c r="N64" s="114" t="s">
        <v>164</v>
      </c>
      <c r="O64" s="114"/>
      <c r="P64" s="114"/>
      <c r="Q64" s="114"/>
      <c r="T64" s="33"/>
      <c r="U64" s="33"/>
      <c r="V64" s="33"/>
      <c r="W64" s="33"/>
      <c r="X64" s="33"/>
      <c r="Y64" s="33"/>
      <c r="Z64" s="33"/>
      <c r="AA64" s="46"/>
      <c r="AB64" s="1186"/>
      <c r="AC64" s="1184"/>
      <c r="AD64" s="1185"/>
      <c r="AJ64" s="1408"/>
      <c r="AK64" s="1506"/>
      <c r="AL64" s="1505"/>
      <c r="AM64" s="1505"/>
      <c r="AN64" s="1505"/>
    </row>
    <row r="65" spans="1:51" s="41" customFormat="1" ht="13.5" customHeight="1">
      <c r="A65" s="50"/>
      <c r="B65" s="789"/>
      <c r="C65" s="790"/>
      <c r="D65" s="59"/>
      <c r="E65" s="824"/>
      <c r="F65" s="34"/>
      <c r="H65" s="47"/>
      <c r="I65" s="33"/>
      <c r="J65" s="758"/>
      <c r="K65" s="758"/>
      <c r="L65" s="33"/>
      <c r="M65" s="33"/>
      <c r="N65" s="33"/>
      <c r="O65" s="33" t="s">
        <v>165</v>
      </c>
      <c r="P65" s="142"/>
      <c r="Q65" s="142"/>
      <c r="R65" s="142"/>
      <c r="S65" s="142"/>
      <c r="T65" s="142"/>
      <c r="U65" s="142"/>
      <c r="V65" s="33"/>
      <c r="W65" s="33"/>
      <c r="X65" s="33"/>
      <c r="Y65" s="33"/>
      <c r="Z65" s="33"/>
      <c r="AA65" s="46"/>
      <c r="AB65" s="1186"/>
      <c r="AC65" s="1184"/>
      <c r="AD65" s="1185"/>
      <c r="AJ65" s="1506"/>
      <c r="AK65" s="1506"/>
      <c r="AL65" s="1505"/>
      <c r="AM65" s="1505"/>
      <c r="AN65" s="1505"/>
    </row>
    <row r="66" spans="1:51" s="41" customFormat="1" ht="13.5" customHeight="1">
      <c r="A66" s="50"/>
      <c r="B66" s="789"/>
      <c r="C66" s="790"/>
      <c r="D66" s="59"/>
      <c r="E66" s="824"/>
      <c r="F66" s="34"/>
      <c r="G66" s="33"/>
      <c r="H66" s="33"/>
      <c r="I66" s="33"/>
      <c r="J66" s="33"/>
      <c r="K66" s="33"/>
      <c r="L66" s="33"/>
      <c r="M66" s="33"/>
      <c r="N66" s="33"/>
      <c r="O66" s="33"/>
      <c r="P66" s="33"/>
      <c r="Q66" s="33"/>
      <c r="R66" s="33"/>
      <c r="S66" s="33"/>
      <c r="T66" s="33"/>
      <c r="U66" s="33"/>
      <c r="V66" s="33"/>
      <c r="W66" s="33"/>
      <c r="X66" s="33"/>
      <c r="Y66" s="33"/>
      <c r="Z66" s="33"/>
      <c r="AA66" s="46"/>
      <c r="AB66" s="1186"/>
      <c r="AC66" s="1184"/>
      <c r="AD66" s="1185"/>
      <c r="AJ66" s="1506"/>
      <c r="AK66" s="1506"/>
      <c r="AL66" s="147"/>
      <c r="AM66" s="147"/>
      <c r="AN66" s="147"/>
    </row>
    <row r="67" spans="1:51" s="41" customFormat="1" ht="11.4" customHeight="1">
      <c r="A67" s="50"/>
      <c r="B67" s="789"/>
      <c r="C67" s="790"/>
      <c r="D67" s="59"/>
      <c r="E67" s="824"/>
      <c r="F67" s="34"/>
      <c r="G67" s="1560" t="s">
        <v>87</v>
      </c>
      <c r="H67" s="1560"/>
      <c r="I67" s="1525" t="s">
        <v>406</v>
      </c>
      <c r="J67" s="1525"/>
      <c r="K67" s="1525"/>
      <c r="L67" s="1525"/>
      <c r="M67" s="1525"/>
      <c r="N67" s="1525"/>
      <c r="O67" s="1525" t="s">
        <v>407</v>
      </c>
      <c r="P67" s="1525"/>
      <c r="Q67" s="1525"/>
      <c r="R67" s="1525"/>
      <c r="S67" s="1525"/>
      <c r="T67" s="1525"/>
      <c r="U67" s="1525"/>
      <c r="V67" s="1525"/>
      <c r="W67" s="1525"/>
      <c r="X67" s="1525"/>
      <c r="Y67" s="1525"/>
      <c r="Z67" s="1525"/>
      <c r="AA67" s="46"/>
      <c r="AB67" s="1186"/>
      <c r="AC67" s="1184"/>
      <c r="AD67" s="1185"/>
      <c r="AJ67" s="1526"/>
      <c r="AK67" s="1527"/>
      <c r="AL67" s="147"/>
      <c r="AM67" s="147"/>
      <c r="AN67" s="147"/>
    </row>
    <row r="68" spans="1:51" s="41" customFormat="1" ht="13.5" customHeight="1">
      <c r="A68" s="50"/>
      <c r="B68" s="789"/>
      <c r="C68" s="790"/>
      <c r="D68" s="59"/>
      <c r="E68" s="824"/>
      <c r="F68" s="34"/>
      <c r="G68" s="1560"/>
      <c r="H68" s="1560"/>
      <c r="I68" s="1525"/>
      <c r="J68" s="1525"/>
      <c r="K68" s="1525"/>
      <c r="L68" s="1525"/>
      <c r="M68" s="1525"/>
      <c r="N68" s="1525"/>
      <c r="O68" s="1541" t="s">
        <v>617</v>
      </c>
      <c r="P68" s="1541"/>
      <c r="Q68" s="1541"/>
      <c r="R68" s="1541" t="s">
        <v>618</v>
      </c>
      <c r="S68" s="1541"/>
      <c r="T68" s="1541"/>
      <c r="U68" s="1541" t="s">
        <v>617</v>
      </c>
      <c r="V68" s="1541"/>
      <c r="W68" s="1541"/>
      <c r="X68" s="1541" t="s">
        <v>618</v>
      </c>
      <c r="Y68" s="1541"/>
      <c r="Z68" s="1541"/>
      <c r="AA68" s="46"/>
      <c r="AB68" s="1186"/>
      <c r="AC68" s="1184"/>
      <c r="AD68" s="1185"/>
      <c r="AJ68" s="1526"/>
      <c r="AK68" s="1527"/>
      <c r="AL68" s="147"/>
      <c r="AM68" s="147"/>
      <c r="AN68" s="147"/>
    </row>
    <row r="69" spans="1:51" s="41" customFormat="1" ht="13.5" customHeight="1">
      <c r="A69" s="50"/>
      <c r="B69" s="789"/>
      <c r="C69" s="790"/>
      <c r="D69" s="59"/>
      <c r="E69" s="824"/>
      <c r="F69" s="34"/>
      <c r="G69" s="1560"/>
      <c r="H69" s="1560"/>
      <c r="I69" s="1525"/>
      <c r="J69" s="1525"/>
      <c r="K69" s="1525"/>
      <c r="L69" s="1525"/>
      <c r="M69" s="1525"/>
      <c r="N69" s="1525"/>
      <c r="O69" s="1541"/>
      <c r="P69" s="1541"/>
      <c r="Q69" s="1541"/>
      <c r="R69" s="1541"/>
      <c r="S69" s="1541"/>
      <c r="T69" s="1541"/>
      <c r="U69" s="1541"/>
      <c r="V69" s="1541"/>
      <c r="W69" s="1541"/>
      <c r="X69" s="1541"/>
      <c r="Y69" s="1541"/>
      <c r="Z69" s="1541"/>
      <c r="AA69" s="46"/>
      <c r="AB69" s="1186"/>
      <c r="AC69" s="1184"/>
      <c r="AD69" s="1185"/>
      <c r="AJ69" s="1526"/>
      <c r="AK69" s="1527"/>
      <c r="AL69" s="147"/>
      <c r="AM69" s="147"/>
      <c r="AN69" s="147"/>
    </row>
    <row r="70" spans="1:51" s="41" customFormat="1" ht="13.5" customHeight="1">
      <c r="A70" s="50"/>
      <c r="B70" s="789"/>
      <c r="C70" s="790"/>
      <c r="D70" s="59"/>
      <c r="E70" s="824"/>
      <c r="F70" s="34"/>
      <c r="G70" s="1560"/>
      <c r="H70" s="1560"/>
      <c r="I70" s="1427" t="s">
        <v>613</v>
      </c>
      <c r="J70" s="1427"/>
      <c r="K70" s="1427"/>
      <c r="L70" s="1427" t="s">
        <v>614</v>
      </c>
      <c r="M70" s="1427"/>
      <c r="N70" s="1427"/>
      <c r="O70" s="1427" t="s">
        <v>615</v>
      </c>
      <c r="P70" s="1427"/>
      <c r="Q70" s="1427"/>
      <c r="R70" s="1427"/>
      <c r="S70" s="1427"/>
      <c r="T70" s="1427"/>
      <c r="U70" s="1427" t="s">
        <v>616</v>
      </c>
      <c r="V70" s="1427"/>
      <c r="W70" s="1427"/>
      <c r="X70" s="1427"/>
      <c r="Y70" s="1427"/>
      <c r="Z70" s="1427"/>
      <c r="AA70" s="46"/>
      <c r="AB70" s="1186"/>
      <c r="AC70" s="1184"/>
      <c r="AD70" s="1185"/>
      <c r="AJ70" s="1526"/>
      <c r="AK70" s="1527"/>
      <c r="AL70" s="147"/>
      <c r="AM70" s="147"/>
      <c r="AN70" s="147"/>
    </row>
    <row r="71" spans="1:51" s="41" customFormat="1" ht="13.5" customHeight="1">
      <c r="A71" s="50"/>
      <c r="B71" s="789"/>
      <c r="C71" s="790"/>
      <c r="D71" s="59"/>
      <c r="E71" s="824"/>
      <c r="F71" s="34"/>
      <c r="G71" s="1424" t="s">
        <v>146</v>
      </c>
      <c r="H71" s="1425"/>
      <c r="I71" s="1509"/>
      <c r="J71" s="1510"/>
      <c r="K71" s="345" t="s">
        <v>20</v>
      </c>
      <c r="L71" s="1507"/>
      <c r="M71" s="1508"/>
      <c r="N71" s="345" t="s">
        <v>20</v>
      </c>
      <c r="O71" s="1507"/>
      <c r="P71" s="1508"/>
      <c r="Q71" s="345" t="s">
        <v>20</v>
      </c>
      <c r="R71" s="1507"/>
      <c r="S71" s="1508"/>
      <c r="T71" s="345" t="s">
        <v>20</v>
      </c>
      <c r="U71" s="1507"/>
      <c r="V71" s="1508"/>
      <c r="W71" s="345" t="s">
        <v>20</v>
      </c>
      <c r="X71" s="1507"/>
      <c r="Y71" s="1508"/>
      <c r="Z71" s="345" t="s">
        <v>20</v>
      </c>
      <c r="AA71" s="46"/>
      <c r="AB71" s="1186"/>
      <c r="AC71" s="1184"/>
      <c r="AD71" s="1185"/>
      <c r="AJ71" s="1526"/>
      <c r="AK71" s="1527"/>
      <c r="AL71" s="147"/>
      <c r="AM71" s="147"/>
      <c r="AN71" s="147"/>
    </row>
    <row r="72" spans="1:51" s="41" customFormat="1" ht="13.5" customHeight="1">
      <c r="A72" s="50"/>
      <c r="B72" s="789"/>
      <c r="C72" s="790"/>
      <c r="D72" s="59"/>
      <c r="E72" s="824"/>
      <c r="F72" s="34"/>
      <c r="G72" s="1424" t="s">
        <v>142</v>
      </c>
      <c r="H72" s="1425"/>
      <c r="I72" s="1507"/>
      <c r="J72" s="1508"/>
      <c r="K72" s="345" t="s">
        <v>20</v>
      </c>
      <c r="L72" s="1507"/>
      <c r="M72" s="1508"/>
      <c r="N72" s="345" t="s">
        <v>20</v>
      </c>
      <c r="O72" s="1507"/>
      <c r="P72" s="1508"/>
      <c r="Q72" s="345" t="s">
        <v>20</v>
      </c>
      <c r="R72" s="1507"/>
      <c r="S72" s="1508"/>
      <c r="T72" s="345" t="s">
        <v>20</v>
      </c>
      <c r="U72" s="1507"/>
      <c r="V72" s="1508"/>
      <c r="W72" s="345" t="s">
        <v>20</v>
      </c>
      <c r="X72" s="1507"/>
      <c r="Y72" s="1508"/>
      <c r="Z72" s="345" t="s">
        <v>20</v>
      </c>
      <c r="AA72" s="46"/>
      <c r="AB72" s="1186"/>
      <c r="AC72" s="1184"/>
      <c r="AD72" s="1185"/>
      <c r="AJ72" s="1526"/>
      <c r="AK72" s="1527"/>
      <c r="AL72" s="147"/>
      <c r="AM72" s="147"/>
      <c r="AN72" s="147"/>
    </row>
    <row r="73" spans="1:51" s="41" customFormat="1" ht="13.5" customHeight="1">
      <c r="A73" s="50"/>
      <c r="B73" s="789"/>
      <c r="C73" s="790"/>
      <c r="D73" s="59"/>
      <c r="E73" s="824"/>
      <c r="F73" s="34"/>
      <c r="G73" s="1424" t="s">
        <v>143</v>
      </c>
      <c r="H73" s="1425"/>
      <c r="I73" s="1507"/>
      <c r="J73" s="1508"/>
      <c r="K73" s="345" t="s">
        <v>20</v>
      </c>
      <c r="L73" s="1507"/>
      <c r="M73" s="1508"/>
      <c r="N73" s="345" t="s">
        <v>20</v>
      </c>
      <c r="O73" s="1507"/>
      <c r="P73" s="1508"/>
      <c r="Q73" s="345" t="s">
        <v>20</v>
      </c>
      <c r="R73" s="1507"/>
      <c r="S73" s="1508"/>
      <c r="T73" s="345" t="s">
        <v>20</v>
      </c>
      <c r="U73" s="1507"/>
      <c r="V73" s="1508"/>
      <c r="W73" s="345" t="s">
        <v>20</v>
      </c>
      <c r="X73" s="1507"/>
      <c r="Y73" s="1508"/>
      <c r="Z73" s="345" t="s">
        <v>20</v>
      </c>
      <c r="AA73" s="46"/>
      <c r="AB73" s="1186"/>
      <c r="AC73" s="1184"/>
      <c r="AD73" s="1185"/>
      <c r="AJ73" s="1527"/>
      <c r="AK73" s="1527"/>
      <c r="AL73" s="147"/>
      <c r="AM73" s="147"/>
      <c r="AN73" s="147"/>
      <c r="AR73" s="33"/>
      <c r="AS73" s="33"/>
      <c r="AT73" s="33"/>
      <c r="AU73" s="33"/>
      <c r="AV73" s="33"/>
      <c r="AW73" s="33"/>
      <c r="AX73" s="33"/>
      <c r="AY73" s="33"/>
    </row>
    <row r="74" spans="1:51" s="41" customFormat="1" ht="13.5" customHeight="1">
      <c r="A74" s="50"/>
      <c r="B74" s="789"/>
      <c r="C74" s="790"/>
      <c r="D74" s="59"/>
      <c r="E74" s="824"/>
      <c r="F74" s="34"/>
      <c r="G74" s="1436" t="s">
        <v>408</v>
      </c>
      <c r="H74" s="1438"/>
      <c r="I74" s="1511">
        <f>SUM(I71:J73)</f>
        <v>0</v>
      </c>
      <c r="J74" s="1512"/>
      <c r="K74" s="345" t="s">
        <v>20</v>
      </c>
      <c r="L74" s="1511">
        <f>SUM(L71:M73)</f>
        <v>0</v>
      </c>
      <c r="M74" s="1512"/>
      <c r="N74" s="345" t="s">
        <v>20</v>
      </c>
      <c r="O74" s="1511">
        <f>SUM(O71:P73)</f>
        <v>0</v>
      </c>
      <c r="P74" s="1512"/>
      <c r="Q74" s="345" t="s">
        <v>20</v>
      </c>
      <c r="R74" s="1511">
        <f>SUM(R71:S73)</f>
        <v>0</v>
      </c>
      <c r="S74" s="1512"/>
      <c r="T74" s="345" t="s">
        <v>20</v>
      </c>
      <c r="U74" s="1511">
        <f>SUM(U71:V73)</f>
        <v>0</v>
      </c>
      <c r="V74" s="1512"/>
      <c r="W74" s="345" t="s">
        <v>20</v>
      </c>
      <c r="X74" s="1511">
        <f>SUM(X71:Y73)</f>
        <v>0</v>
      </c>
      <c r="Y74" s="1512"/>
      <c r="Z74" s="345" t="s">
        <v>20</v>
      </c>
      <c r="AA74" s="46"/>
      <c r="AB74" s="1186"/>
      <c r="AC74" s="1184"/>
      <c r="AD74" s="1185"/>
      <c r="AJ74" s="1527"/>
      <c r="AK74" s="1527"/>
      <c r="AL74" s="147"/>
      <c r="AM74" s="147"/>
      <c r="AN74" s="147"/>
      <c r="AR74" s="33"/>
      <c r="AS74" s="33"/>
      <c r="AT74" s="33"/>
      <c r="AU74" s="33"/>
      <c r="AV74" s="33"/>
      <c r="AW74" s="33"/>
      <c r="AX74" s="33"/>
      <c r="AY74" s="33"/>
    </row>
    <row r="75" spans="1:51" s="41" customFormat="1" ht="13.5" customHeight="1">
      <c r="A75" s="50"/>
      <c r="B75" s="789"/>
      <c r="C75" s="790"/>
      <c r="D75" s="59"/>
      <c r="E75" s="824"/>
      <c r="F75" s="34"/>
      <c r="G75" s="1428"/>
      <c r="H75" s="1430"/>
      <c r="I75" s="1511">
        <f>I74+L74</f>
        <v>0</v>
      </c>
      <c r="J75" s="1512"/>
      <c r="K75" s="1512"/>
      <c r="L75" s="1512"/>
      <c r="M75" s="1512"/>
      <c r="N75" s="345" t="s">
        <v>20</v>
      </c>
      <c r="O75" s="1511">
        <f>O74+R74</f>
        <v>0</v>
      </c>
      <c r="P75" s="1512"/>
      <c r="Q75" s="1512"/>
      <c r="R75" s="1512"/>
      <c r="S75" s="1512"/>
      <c r="T75" s="345" t="s">
        <v>20</v>
      </c>
      <c r="U75" s="1511">
        <f>U74+X74</f>
        <v>0</v>
      </c>
      <c r="V75" s="1512"/>
      <c r="W75" s="1512"/>
      <c r="X75" s="1512"/>
      <c r="Y75" s="1512"/>
      <c r="Z75" s="345" t="s">
        <v>20</v>
      </c>
      <c r="AA75" s="46"/>
      <c r="AB75" s="1186"/>
      <c r="AC75" s="1184"/>
      <c r="AD75" s="1185"/>
      <c r="AJ75" s="1527"/>
      <c r="AK75" s="1527"/>
      <c r="AL75" s="147"/>
      <c r="AM75" s="147"/>
      <c r="AN75" s="147"/>
      <c r="AR75" s="33"/>
      <c r="AS75" s="33"/>
      <c r="AT75" s="33"/>
      <c r="AU75" s="33"/>
      <c r="AV75" s="33"/>
      <c r="AW75" s="33"/>
      <c r="AX75" s="33"/>
      <c r="AY75" s="33"/>
    </row>
    <row r="76" spans="1:51" s="41" customFormat="1" ht="13.5" customHeight="1">
      <c r="A76" s="50"/>
      <c r="B76" s="39"/>
      <c r="C76" s="38"/>
      <c r="D76" s="59"/>
      <c r="E76" s="824"/>
      <c r="F76" s="34"/>
      <c r="G76" s="33"/>
      <c r="H76" s="33"/>
      <c r="I76" s="33"/>
      <c r="J76" s="33"/>
      <c r="K76" s="33"/>
      <c r="L76" s="33"/>
      <c r="M76" s="33"/>
      <c r="N76" s="33"/>
      <c r="O76" s="33"/>
      <c r="P76" s="33"/>
      <c r="Q76" s="33"/>
      <c r="R76" s="33"/>
      <c r="S76" s="33"/>
      <c r="T76" s="33"/>
      <c r="U76" s="33"/>
      <c r="V76" s="33"/>
      <c r="W76" s="33"/>
      <c r="X76" s="33"/>
      <c r="Y76" s="33"/>
      <c r="Z76" s="33"/>
      <c r="AA76" s="46"/>
      <c r="AB76" s="151"/>
      <c r="AC76" s="152"/>
      <c r="AD76" s="153"/>
      <c r="AJ76" s="154"/>
      <c r="AK76" s="154"/>
      <c r="AL76" s="147"/>
      <c r="AM76" s="147"/>
      <c r="AN76" s="147"/>
      <c r="AR76" s="33"/>
      <c r="AS76" s="33"/>
      <c r="AT76" s="33"/>
      <c r="AU76" s="33"/>
      <c r="AV76" s="33"/>
      <c r="AW76" s="33"/>
      <c r="AX76" s="33"/>
      <c r="AY76" s="33"/>
    </row>
    <row r="77" spans="1:51" s="41" customFormat="1" ht="13.5" customHeight="1">
      <c r="A77" s="50"/>
      <c r="B77" s="39"/>
      <c r="C77" s="38"/>
      <c r="D77" s="59"/>
      <c r="E77" s="824"/>
      <c r="F77" s="34"/>
      <c r="G77" s="1557" t="s">
        <v>409</v>
      </c>
      <c r="H77" s="1558"/>
      <c r="I77" s="1558"/>
      <c r="J77" s="1559"/>
      <c r="K77" s="1538" t="str">
        <f>IF(O75+U75=0,"",(O75+U75)/I75*100)</f>
        <v/>
      </c>
      <c r="L77" s="1539"/>
      <c r="M77" s="1540"/>
      <c r="N77" s="345" t="s">
        <v>410</v>
      </c>
      <c r="O77" s="33"/>
      <c r="P77" s="33"/>
      <c r="Q77" s="33"/>
      <c r="R77" s="33"/>
      <c r="S77" s="33"/>
      <c r="T77" s="33"/>
      <c r="U77" s="33"/>
      <c r="V77" s="33"/>
      <c r="W77" s="33"/>
      <c r="X77" s="33"/>
      <c r="Y77" s="33"/>
      <c r="Z77" s="33"/>
      <c r="AA77" s="46"/>
      <c r="AB77" s="151"/>
      <c r="AC77" s="152"/>
      <c r="AD77" s="153"/>
      <c r="AJ77" s="154"/>
      <c r="AK77" s="154"/>
      <c r="AL77" s="147"/>
      <c r="AM77" s="147"/>
      <c r="AN77" s="147"/>
      <c r="AR77" s="33"/>
      <c r="AS77" s="33"/>
      <c r="AT77" s="33"/>
      <c r="AU77" s="33"/>
      <c r="AV77" s="33"/>
      <c r="AW77" s="33"/>
      <c r="AX77" s="33"/>
      <c r="AY77" s="33"/>
    </row>
    <row r="78" spans="1:51" s="41" customFormat="1" ht="13.5" customHeight="1">
      <c r="A78" s="50"/>
      <c r="B78" s="39"/>
      <c r="C78" s="38"/>
      <c r="D78" s="59"/>
      <c r="E78" s="824"/>
      <c r="F78" s="34"/>
      <c r="G78" s="33"/>
      <c r="H78" s="33"/>
      <c r="I78" s="33"/>
      <c r="J78" s="33"/>
      <c r="K78" s="33"/>
      <c r="L78" s="33"/>
      <c r="M78" s="33"/>
      <c r="N78" s="33"/>
      <c r="O78" s="33"/>
      <c r="P78" s="33"/>
      <c r="Q78" s="33"/>
      <c r="R78" s="33"/>
      <c r="S78" s="33"/>
      <c r="T78" s="33"/>
      <c r="U78" s="33"/>
      <c r="V78" s="33"/>
      <c r="W78" s="33"/>
      <c r="X78" s="33"/>
      <c r="Y78" s="33"/>
      <c r="Z78" s="33"/>
      <c r="AA78" s="46"/>
      <c r="AB78" s="151"/>
      <c r="AC78" s="152"/>
      <c r="AD78" s="153"/>
      <c r="AJ78" s="154"/>
      <c r="AK78" s="154"/>
      <c r="AL78" s="147"/>
      <c r="AM78" s="147"/>
      <c r="AN78" s="147"/>
      <c r="AR78" s="33"/>
      <c r="AS78" s="33"/>
      <c r="AT78" s="33"/>
      <c r="AU78" s="33"/>
      <c r="AV78" s="33"/>
      <c r="AW78" s="33"/>
      <c r="AX78" s="33"/>
      <c r="AY78" s="33"/>
    </row>
    <row r="79" spans="1:51" s="41" customFormat="1" ht="13.5" customHeight="1">
      <c r="A79" s="50"/>
      <c r="B79" s="39"/>
      <c r="C79" s="38"/>
      <c r="D79" s="59"/>
      <c r="E79" s="824"/>
      <c r="F79" s="34"/>
      <c r="AA79" s="46"/>
      <c r="AB79" s="151"/>
      <c r="AC79" s="152"/>
      <c r="AD79" s="153"/>
      <c r="AJ79" s="154"/>
      <c r="AK79" s="154"/>
      <c r="AL79" s="147"/>
      <c r="AM79" s="147"/>
      <c r="AN79" s="147"/>
      <c r="AR79" s="33"/>
      <c r="AS79" s="33"/>
      <c r="AT79" s="33"/>
      <c r="AU79" s="33"/>
      <c r="AV79" s="33"/>
      <c r="AW79" s="33"/>
      <c r="AX79" s="33"/>
      <c r="AY79" s="33"/>
    </row>
    <row r="80" spans="1:51" s="41" customFormat="1" ht="13.5" customHeight="1">
      <c r="A80" s="50"/>
      <c r="B80" s="39"/>
      <c r="C80" s="38"/>
      <c r="D80" s="59"/>
      <c r="E80" s="824"/>
      <c r="F80" s="34"/>
      <c r="AA80" s="46"/>
      <c r="AB80" s="151"/>
      <c r="AC80" s="152"/>
      <c r="AD80" s="153"/>
      <c r="AJ80" s="154"/>
      <c r="AK80" s="154"/>
      <c r="AL80" s="147"/>
      <c r="AM80" s="147"/>
      <c r="AN80" s="147"/>
      <c r="AR80" s="33"/>
      <c r="AS80" s="33"/>
      <c r="AT80" s="33"/>
      <c r="AU80" s="33"/>
      <c r="AV80" s="33"/>
      <c r="AW80" s="33"/>
      <c r="AX80" s="33"/>
      <c r="AY80" s="33"/>
    </row>
    <row r="81" spans="1:51" s="41" customFormat="1" ht="3.6" customHeight="1">
      <c r="A81" s="50"/>
      <c r="B81" s="39"/>
      <c r="C81" s="38"/>
      <c r="D81" s="59"/>
      <c r="E81" s="824"/>
      <c r="F81" s="34"/>
      <c r="AA81" s="46"/>
      <c r="AB81" s="151"/>
      <c r="AC81" s="152"/>
      <c r="AD81" s="153"/>
      <c r="AJ81" s="154"/>
      <c r="AK81" s="154"/>
      <c r="AL81" s="147"/>
      <c r="AM81" s="147"/>
      <c r="AN81" s="147"/>
      <c r="AR81" s="33"/>
      <c r="AS81" s="33"/>
      <c r="AT81" s="33"/>
      <c r="AU81" s="33"/>
      <c r="AV81" s="33"/>
      <c r="AW81" s="33"/>
      <c r="AX81" s="33"/>
      <c r="AY81" s="33"/>
    </row>
    <row r="82" spans="1:51" s="41" customFormat="1" ht="5.25" customHeight="1">
      <c r="A82" s="50"/>
      <c r="B82" s="39"/>
      <c r="C82" s="49"/>
      <c r="D82" s="59"/>
      <c r="E82" s="50"/>
      <c r="F82" s="34"/>
      <c r="G82" s="33"/>
      <c r="H82" s="33"/>
      <c r="I82" s="33"/>
      <c r="J82" s="33"/>
      <c r="K82" s="33"/>
      <c r="L82" s="33"/>
      <c r="M82" s="33"/>
      <c r="N82" s="33"/>
      <c r="O82" s="33"/>
      <c r="P82" s="33"/>
      <c r="Q82" s="33"/>
      <c r="R82" s="33"/>
      <c r="S82" s="33"/>
      <c r="T82" s="33"/>
      <c r="U82" s="33"/>
      <c r="V82" s="33"/>
      <c r="W82" s="33"/>
      <c r="X82" s="33"/>
      <c r="Y82" s="33"/>
      <c r="Z82" s="33"/>
      <c r="AA82" s="46"/>
      <c r="AB82" s="151"/>
      <c r="AC82" s="152"/>
      <c r="AD82" s="153"/>
      <c r="AJ82" s="154"/>
      <c r="AK82" s="154"/>
      <c r="AL82" s="147"/>
      <c r="AM82" s="147"/>
      <c r="AN82" s="147"/>
      <c r="AR82" s="33"/>
      <c r="AS82" s="33"/>
      <c r="AT82" s="33"/>
      <c r="AU82" s="33"/>
      <c r="AV82" s="33"/>
      <c r="AW82" s="33"/>
      <c r="AX82" s="33"/>
      <c r="AY82" s="33"/>
    </row>
    <row r="83" spans="1:51" s="41" customFormat="1">
      <c r="A83" s="50"/>
      <c r="B83" s="39">
        <v>4</v>
      </c>
      <c r="C83" s="790" t="s">
        <v>372</v>
      </c>
      <c r="D83" s="59" t="s">
        <v>364</v>
      </c>
      <c r="E83" s="788" t="s">
        <v>830</v>
      </c>
      <c r="F83" s="34"/>
      <c r="G83" s="826" t="s">
        <v>66</v>
      </c>
      <c r="H83" s="826"/>
      <c r="I83" s="826"/>
      <c r="J83" s="826"/>
      <c r="K83" s="826"/>
      <c r="L83" s="826"/>
      <c r="M83" s="840"/>
      <c r="N83" s="1242" t="s">
        <v>105</v>
      </c>
      <c r="O83" s="1242"/>
      <c r="P83" s="1242"/>
      <c r="Q83" s="1242"/>
      <c r="R83" s="1242"/>
      <c r="S83" s="1242"/>
      <c r="T83" s="1242"/>
      <c r="U83" s="1242"/>
      <c r="V83" s="1242"/>
      <c r="W83" s="33"/>
      <c r="X83" s="33"/>
      <c r="Y83" s="33"/>
      <c r="Z83" s="33"/>
      <c r="AA83" s="46"/>
      <c r="AB83" s="851" t="s">
        <v>459</v>
      </c>
      <c r="AC83" s="1184"/>
      <c r="AD83" s="1185"/>
      <c r="AJ83" s="154"/>
      <c r="AK83" s="154"/>
      <c r="AL83" s="147"/>
      <c r="AM83" s="147"/>
      <c r="AN83" s="147"/>
      <c r="AR83" s="33"/>
      <c r="AS83" s="33"/>
      <c r="AT83" s="33"/>
      <c r="AU83" s="33"/>
      <c r="AV83" s="33"/>
      <c r="AW83" s="33"/>
      <c r="AX83" s="33"/>
      <c r="AY83" s="33"/>
    </row>
    <row r="84" spans="1:51" s="41" customFormat="1" ht="13.5" customHeight="1">
      <c r="A84" s="50"/>
      <c r="B84" s="39"/>
      <c r="C84" s="790"/>
      <c r="D84" s="59"/>
      <c r="E84" s="788"/>
      <c r="F84" s="34"/>
      <c r="G84" s="826"/>
      <c r="H84" s="826"/>
      <c r="I84" s="826"/>
      <c r="J84" s="826"/>
      <c r="K84" s="826"/>
      <c r="L84" s="826"/>
      <c r="M84" s="840"/>
      <c r="N84" s="1242"/>
      <c r="O84" s="1242"/>
      <c r="P84" s="1242"/>
      <c r="Q84" s="1242"/>
      <c r="R84" s="1242"/>
      <c r="S84" s="1242"/>
      <c r="T84" s="1242"/>
      <c r="U84" s="1242"/>
      <c r="V84" s="1242"/>
      <c r="W84" s="33"/>
      <c r="X84" s="33"/>
      <c r="Y84" s="33"/>
      <c r="Z84" s="33"/>
      <c r="AA84" s="46"/>
      <c r="AB84" s="1186"/>
      <c r="AC84" s="1184"/>
      <c r="AD84" s="1185"/>
      <c r="AJ84" s="154"/>
      <c r="AK84" s="154"/>
      <c r="AL84" s="147"/>
      <c r="AM84" s="147"/>
      <c r="AN84" s="147"/>
      <c r="AR84" s="33"/>
      <c r="AS84" s="33"/>
      <c r="AT84" s="33"/>
      <c r="AU84" s="33"/>
      <c r="AV84" s="33"/>
      <c r="AW84" s="33"/>
      <c r="AX84" s="33"/>
      <c r="AY84" s="33"/>
    </row>
    <row r="85" spans="1:51" s="41" customFormat="1">
      <c r="A85" s="50"/>
      <c r="B85" s="39"/>
      <c r="C85" s="49"/>
      <c r="D85" s="59"/>
      <c r="E85" s="788"/>
      <c r="F85" s="34"/>
      <c r="G85" s="33"/>
      <c r="H85" s="33"/>
      <c r="I85" s="33"/>
      <c r="J85" s="33"/>
      <c r="K85" s="33"/>
      <c r="L85" s="33"/>
      <c r="M85" s="33"/>
      <c r="N85" s="33"/>
      <c r="O85" s="33"/>
      <c r="P85" s="33"/>
      <c r="Q85" s="33"/>
      <c r="R85" s="33"/>
      <c r="S85" s="33"/>
      <c r="T85" s="33"/>
      <c r="U85" s="33"/>
      <c r="V85" s="33"/>
      <c r="W85" s="33"/>
      <c r="X85" s="33"/>
      <c r="Y85" s="33"/>
      <c r="Z85" s="33"/>
      <c r="AA85" s="46"/>
      <c r="AB85" s="1186"/>
      <c r="AC85" s="1184"/>
      <c r="AD85" s="1185"/>
      <c r="AJ85" s="154"/>
      <c r="AK85" s="154"/>
      <c r="AL85" s="147"/>
      <c r="AM85" s="147"/>
      <c r="AN85" s="147"/>
      <c r="AR85" s="33"/>
      <c r="AS85" s="33"/>
      <c r="AT85" s="33"/>
      <c r="AU85" s="33"/>
      <c r="AV85" s="33"/>
      <c r="AW85" s="33"/>
      <c r="AX85" s="33"/>
      <c r="AY85" s="33"/>
    </row>
    <row r="86" spans="1:51" s="41" customFormat="1">
      <c r="A86" s="50"/>
      <c r="B86" s="39"/>
      <c r="C86" s="49"/>
      <c r="D86" s="59"/>
      <c r="E86" s="788"/>
      <c r="F86" s="34"/>
      <c r="G86" s="33"/>
      <c r="H86" s="33"/>
      <c r="I86" s="33"/>
      <c r="J86" s="33"/>
      <c r="K86" s="33"/>
      <c r="L86" s="33"/>
      <c r="M86" s="33"/>
      <c r="N86" s="33"/>
      <c r="O86" s="33"/>
      <c r="P86" s="33"/>
      <c r="Q86" s="33"/>
      <c r="R86" s="33"/>
      <c r="S86" s="33"/>
      <c r="T86" s="33"/>
      <c r="U86" s="33"/>
      <c r="V86" s="33"/>
      <c r="W86" s="33"/>
      <c r="X86" s="33"/>
      <c r="Y86" s="33"/>
      <c r="Z86" s="33"/>
      <c r="AA86" s="46"/>
      <c r="AB86" s="151"/>
      <c r="AC86" s="152"/>
      <c r="AD86" s="153"/>
      <c r="AJ86" s="154"/>
      <c r="AK86" s="154"/>
      <c r="AL86" s="147"/>
      <c r="AM86" s="147"/>
      <c r="AN86" s="147"/>
      <c r="AR86" s="33"/>
      <c r="AS86" s="33"/>
      <c r="AT86" s="33"/>
      <c r="AU86" s="33"/>
      <c r="AV86" s="33"/>
      <c r="AW86" s="33"/>
      <c r="AX86" s="33"/>
      <c r="AY86" s="33"/>
    </row>
    <row r="87" spans="1:51" s="41" customFormat="1">
      <c r="A87" s="50"/>
      <c r="B87" s="39"/>
      <c r="C87" s="49"/>
      <c r="D87" s="59"/>
      <c r="E87" s="788"/>
      <c r="F87" s="34"/>
      <c r="G87" s="33"/>
      <c r="H87" s="33"/>
      <c r="I87" s="33"/>
      <c r="J87" s="33"/>
      <c r="K87" s="33"/>
      <c r="L87" s="33"/>
      <c r="M87" s="33"/>
      <c r="N87" s="33"/>
      <c r="O87" s="33"/>
      <c r="P87" s="33"/>
      <c r="Q87" s="33"/>
      <c r="R87" s="33"/>
      <c r="S87" s="33"/>
      <c r="T87" s="33"/>
      <c r="U87" s="33"/>
      <c r="V87" s="33"/>
      <c r="W87" s="33"/>
      <c r="X87" s="33"/>
      <c r="Y87" s="33"/>
      <c r="Z87" s="33"/>
      <c r="AA87" s="46"/>
      <c r="AB87" s="151"/>
      <c r="AC87" s="152"/>
      <c r="AD87" s="153"/>
      <c r="AJ87" s="154"/>
      <c r="AK87" s="154"/>
      <c r="AL87" s="147"/>
      <c r="AM87" s="147"/>
      <c r="AN87" s="147"/>
      <c r="AR87" s="33"/>
      <c r="AS87" s="33"/>
      <c r="AT87" s="33"/>
      <c r="AU87" s="33"/>
      <c r="AV87" s="33"/>
      <c r="AW87" s="33"/>
      <c r="AX87" s="33"/>
      <c r="AY87" s="33"/>
    </row>
    <row r="88" spans="1:51" s="41" customFormat="1">
      <c r="A88" s="50"/>
      <c r="B88" s="39"/>
      <c r="C88" s="49"/>
      <c r="D88" s="59"/>
      <c r="E88" s="788"/>
      <c r="F88" s="34"/>
      <c r="G88" s="33"/>
      <c r="H88" s="33"/>
      <c r="I88" s="33"/>
      <c r="J88" s="33"/>
      <c r="K88" s="33"/>
      <c r="L88" s="33"/>
      <c r="M88" s="33"/>
      <c r="N88" s="33"/>
      <c r="O88" s="33"/>
      <c r="P88" s="33"/>
      <c r="Q88" s="33"/>
      <c r="R88" s="33"/>
      <c r="S88" s="33"/>
      <c r="T88" s="33"/>
      <c r="U88" s="33"/>
      <c r="V88" s="33"/>
      <c r="W88" s="33"/>
      <c r="X88" s="33"/>
      <c r="Y88" s="33"/>
      <c r="Z88" s="33"/>
      <c r="AA88" s="46"/>
      <c r="AB88" s="151"/>
      <c r="AC88" s="152"/>
      <c r="AD88" s="153"/>
      <c r="AJ88" s="154"/>
      <c r="AK88" s="154"/>
      <c r="AL88" s="147"/>
      <c r="AM88" s="147"/>
      <c r="AN88" s="147"/>
      <c r="AR88" s="33"/>
      <c r="AS88" s="33"/>
      <c r="AT88" s="33"/>
      <c r="AU88" s="33"/>
      <c r="AV88" s="33"/>
      <c r="AW88" s="33"/>
      <c r="AX88" s="33"/>
      <c r="AY88" s="33"/>
    </row>
    <row r="89" spans="1:51" s="41" customFormat="1">
      <c r="A89" s="50"/>
      <c r="B89" s="39"/>
      <c r="C89" s="49"/>
      <c r="D89" s="59"/>
      <c r="E89" s="788"/>
      <c r="F89" s="34"/>
      <c r="G89" s="33"/>
      <c r="H89" s="33"/>
      <c r="I89" s="33"/>
      <c r="J89" s="33"/>
      <c r="K89" s="33"/>
      <c r="L89" s="33"/>
      <c r="M89" s="33"/>
      <c r="N89" s="33"/>
      <c r="O89" s="33"/>
      <c r="P89" s="33"/>
      <c r="Q89" s="33"/>
      <c r="R89" s="33"/>
      <c r="S89" s="33"/>
      <c r="T89" s="33"/>
      <c r="U89" s="33"/>
      <c r="V89" s="33"/>
      <c r="W89" s="33"/>
      <c r="X89" s="33"/>
      <c r="Y89" s="33"/>
      <c r="Z89" s="33"/>
      <c r="AA89" s="46"/>
      <c r="AB89" s="151"/>
      <c r="AC89" s="152"/>
      <c r="AD89" s="153"/>
      <c r="AJ89" s="154"/>
      <c r="AK89" s="154"/>
      <c r="AL89" s="147"/>
      <c r="AM89" s="147"/>
      <c r="AN89" s="147"/>
      <c r="AR89" s="33"/>
      <c r="AS89" s="33"/>
      <c r="AT89" s="33"/>
      <c r="AU89" s="33"/>
      <c r="AV89" s="33"/>
      <c r="AW89" s="33"/>
      <c r="AX89" s="33"/>
      <c r="AY89" s="33"/>
    </row>
    <row r="90" spans="1:51" s="41" customFormat="1">
      <c r="A90" s="50"/>
      <c r="B90" s="39"/>
      <c r="C90" s="49"/>
      <c r="D90" s="59"/>
      <c r="E90" s="788"/>
      <c r="F90" s="34"/>
      <c r="G90" s="33"/>
      <c r="H90" s="33"/>
      <c r="I90" s="33"/>
      <c r="J90" s="33"/>
      <c r="K90" s="33"/>
      <c r="L90" s="33"/>
      <c r="M90" s="33"/>
      <c r="N90" s="33"/>
      <c r="O90" s="33"/>
      <c r="P90" s="33"/>
      <c r="Q90" s="33"/>
      <c r="R90" s="33"/>
      <c r="S90" s="33"/>
      <c r="T90" s="33"/>
      <c r="U90" s="33"/>
      <c r="V90" s="33"/>
      <c r="W90" s="33"/>
      <c r="X90" s="33"/>
      <c r="Y90" s="33"/>
      <c r="Z90" s="33"/>
      <c r="AA90" s="46"/>
      <c r="AB90" s="151"/>
      <c r="AC90" s="152"/>
      <c r="AD90" s="153"/>
      <c r="AJ90" s="154"/>
      <c r="AK90" s="154"/>
      <c r="AL90" s="147"/>
      <c r="AM90" s="147"/>
      <c r="AN90" s="147"/>
      <c r="AR90" s="33"/>
      <c r="AS90" s="33"/>
      <c r="AT90" s="33"/>
      <c r="AU90" s="33"/>
      <c r="AV90" s="33"/>
      <c r="AW90" s="33"/>
      <c r="AX90" s="33"/>
      <c r="AY90" s="33"/>
    </row>
    <row r="91" spans="1:51" s="41" customFormat="1">
      <c r="A91" s="50"/>
      <c r="B91" s="39"/>
      <c r="C91" s="49"/>
      <c r="D91" s="59"/>
      <c r="E91" s="788"/>
      <c r="F91" s="34"/>
      <c r="G91" s="33"/>
      <c r="H91" s="33"/>
      <c r="I91" s="33"/>
      <c r="J91" s="33"/>
      <c r="K91" s="33"/>
      <c r="L91" s="33"/>
      <c r="M91" s="33"/>
      <c r="N91" s="33"/>
      <c r="O91" s="33"/>
      <c r="P91" s="33"/>
      <c r="Q91" s="33"/>
      <c r="R91" s="33"/>
      <c r="S91" s="33"/>
      <c r="T91" s="33"/>
      <c r="U91" s="33"/>
      <c r="V91" s="33"/>
      <c r="W91" s="33"/>
      <c r="X91" s="33"/>
      <c r="Y91" s="33"/>
      <c r="Z91" s="33"/>
      <c r="AA91" s="46"/>
      <c r="AB91" s="151"/>
      <c r="AC91" s="152"/>
      <c r="AD91" s="153"/>
      <c r="AJ91" s="154"/>
      <c r="AK91" s="154"/>
      <c r="AL91" s="147"/>
      <c r="AM91" s="147"/>
      <c r="AN91" s="147"/>
      <c r="AR91" s="33"/>
      <c r="AS91" s="33"/>
      <c r="AT91" s="33"/>
      <c r="AU91" s="33"/>
      <c r="AV91" s="33"/>
      <c r="AW91" s="33"/>
      <c r="AX91" s="33"/>
      <c r="AY91" s="33"/>
    </row>
    <row r="92" spans="1:51" s="41" customFormat="1">
      <c r="A92" s="50"/>
      <c r="B92" s="39"/>
      <c r="C92" s="49"/>
      <c r="D92" s="59"/>
      <c r="E92" s="788"/>
      <c r="F92" s="34"/>
      <c r="G92" s="33"/>
      <c r="H92" s="33"/>
      <c r="I92" s="33"/>
      <c r="J92" s="33"/>
      <c r="K92" s="33"/>
      <c r="L92" s="33"/>
      <c r="M92" s="33"/>
      <c r="N92" s="33"/>
      <c r="O92" s="33"/>
      <c r="P92" s="33"/>
      <c r="Q92" s="33"/>
      <c r="R92" s="33"/>
      <c r="S92" s="33"/>
      <c r="T92" s="33"/>
      <c r="U92" s="33"/>
      <c r="V92" s="33"/>
      <c r="W92" s="33"/>
      <c r="X92" s="33"/>
      <c r="Y92" s="33"/>
      <c r="Z92" s="33"/>
      <c r="AA92" s="46"/>
      <c r="AB92" s="151"/>
      <c r="AC92" s="152"/>
      <c r="AD92" s="153"/>
      <c r="AJ92" s="154"/>
      <c r="AK92" s="154"/>
      <c r="AL92" s="147"/>
      <c r="AM92" s="147"/>
      <c r="AN92" s="147"/>
      <c r="AR92" s="33"/>
      <c r="AS92" s="33"/>
      <c r="AT92" s="33"/>
      <c r="AU92" s="33"/>
      <c r="AV92" s="33"/>
      <c r="AW92" s="33"/>
      <c r="AX92" s="33"/>
      <c r="AY92" s="33"/>
    </row>
    <row r="93" spans="1:51" s="41" customFormat="1">
      <c r="A93" s="50"/>
      <c r="B93" s="39"/>
      <c r="C93" s="49"/>
      <c r="D93" s="59"/>
      <c r="E93" s="788"/>
      <c r="F93" s="34"/>
      <c r="G93" s="33"/>
      <c r="H93" s="33"/>
      <c r="I93" s="33"/>
      <c r="J93" s="33"/>
      <c r="K93" s="33"/>
      <c r="L93" s="33"/>
      <c r="M93" s="33"/>
      <c r="N93" s="33"/>
      <c r="O93" s="33"/>
      <c r="P93" s="33"/>
      <c r="Q93" s="33"/>
      <c r="R93" s="33"/>
      <c r="S93" s="33"/>
      <c r="T93" s="33"/>
      <c r="U93" s="33"/>
      <c r="V93" s="33"/>
      <c r="W93" s="33"/>
      <c r="X93" s="33"/>
      <c r="Y93" s="33"/>
      <c r="Z93" s="33"/>
      <c r="AA93" s="46"/>
      <c r="AB93" s="151"/>
      <c r="AC93" s="152"/>
      <c r="AD93" s="153"/>
      <c r="AJ93" s="154"/>
      <c r="AK93" s="154"/>
      <c r="AL93" s="147"/>
      <c r="AM93" s="147"/>
      <c r="AN93" s="147"/>
      <c r="AR93" s="33"/>
      <c r="AS93" s="33"/>
      <c r="AT93" s="33"/>
      <c r="AU93" s="33"/>
      <c r="AV93" s="33"/>
      <c r="AW93" s="33"/>
      <c r="AX93" s="33"/>
      <c r="AY93" s="33"/>
    </row>
    <row r="94" spans="1:51" s="41" customFormat="1">
      <c r="A94" s="50"/>
      <c r="B94" s="39"/>
      <c r="C94" s="49"/>
      <c r="D94" s="59"/>
      <c r="E94" s="788"/>
      <c r="F94" s="34"/>
      <c r="G94" s="33"/>
      <c r="H94" s="33"/>
      <c r="I94" s="33"/>
      <c r="J94" s="33"/>
      <c r="K94" s="33"/>
      <c r="L94" s="33"/>
      <c r="M94" s="33"/>
      <c r="N94" s="33"/>
      <c r="O94" s="33"/>
      <c r="P94" s="33"/>
      <c r="Q94" s="33"/>
      <c r="R94" s="33"/>
      <c r="S94" s="33"/>
      <c r="T94" s="33"/>
      <c r="U94" s="33"/>
      <c r="V94" s="33"/>
      <c r="W94" s="33"/>
      <c r="X94" s="33"/>
      <c r="Y94" s="33"/>
      <c r="Z94" s="33"/>
      <c r="AA94" s="46"/>
      <c r="AB94" s="151"/>
      <c r="AC94" s="152"/>
      <c r="AD94" s="153"/>
      <c r="AJ94" s="154"/>
      <c r="AK94" s="154"/>
      <c r="AL94" s="147"/>
      <c r="AM94" s="147"/>
      <c r="AN94" s="147"/>
      <c r="AR94" s="33"/>
      <c r="AS94" s="33"/>
      <c r="AT94" s="33"/>
      <c r="AU94" s="33"/>
      <c r="AV94" s="33"/>
      <c r="AW94" s="33"/>
      <c r="AX94" s="33"/>
      <c r="AY94" s="33"/>
    </row>
    <row r="95" spans="1:51" s="41" customFormat="1">
      <c r="A95" s="50"/>
      <c r="B95" s="39"/>
      <c r="C95" s="49"/>
      <c r="D95" s="59"/>
      <c r="E95" s="788"/>
      <c r="F95" s="34"/>
      <c r="G95" s="33"/>
      <c r="H95" s="33"/>
      <c r="I95" s="33"/>
      <c r="J95" s="33"/>
      <c r="K95" s="33"/>
      <c r="L95" s="33"/>
      <c r="M95" s="33"/>
      <c r="N95" s="33"/>
      <c r="O95" s="33"/>
      <c r="P95" s="33"/>
      <c r="Q95" s="33"/>
      <c r="R95" s="33"/>
      <c r="S95" s="33"/>
      <c r="T95" s="33"/>
      <c r="U95" s="33"/>
      <c r="V95" s="33"/>
      <c r="W95" s="33"/>
      <c r="X95" s="33"/>
      <c r="Y95" s="33"/>
      <c r="Z95" s="33"/>
      <c r="AA95" s="46"/>
      <c r="AB95" s="151"/>
      <c r="AC95" s="152"/>
      <c r="AD95" s="153"/>
      <c r="AJ95" s="154"/>
      <c r="AK95" s="154"/>
      <c r="AL95" s="147"/>
      <c r="AM95" s="147"/>
      <c r="AN95" s="147"/>
      <c r="AR95" s="33"/>
      <c r="AS95" s="33"/>
      <c r="AT95" s="33"/>
      <c r="AU95" s="33"/>
      <c r="AV95" s="33"/>
      <c r="AW95" s="33"/>
      <c r="AX95" s="33"/>
      <c r="AY95" s="33"/>
    </row>
    <row r="96" spans="1:51" s="41" customFormat="1">
      <c r="A96" s="50"/>
      <c r="B96" s="39"/>
      <c r="C96" s="49"/>
      <c r="D96" s="59"/>
      <c r="E96" s="788"/>
      <c r="F96" s="34"/>
      <c r="G96" s="33"/>
      <c r="H96" s="33"/>
      <c r="I96" s="33"/>
      <c r="J96" s="33"/>
      <c r="K96" s="33"/>
      <c r="L96" s="33"/>
      <c r="M96" s="33"/>
      <c r="N96" s="33"/>
      <c r="O96" s="33"/>
      <c r="P96" s="33"/>
      <c r="Q96" s="33"/>
      <c r="R96" s="33"/>
      <c r="S96" s="33"/>
      <c r="T96" s="33"/>
      <c r="U96" s="33"/>
      <c r="V96" s="33"/>
      <c r="W96" s="33"/>
      <c r="X96" s="33"/>
      <c r="Y96" s="33"/>
      <c r="Z96" s="33"/>
      <c r="AA96" s="46"/>
      <c r="AB96" s="151"/>
      <c r="AC96" s="152"/>
      <c r="AD96" s="153"/>
      <c r="AJ96" s="154"/>
      <c r="AK96" s="154"/>
      <c r="AL96" s="147"/>
      <c r="AM96" s="147"/>
      <c r="AN96" s="147"/>
      <c r="AR96" s="33"/>
      <c r="AS96" s="33"/>
      <c r="AT96" s="33"/>
      <c r="AU96" s="33"/>
      <c r="AV96" s="33"/>
      <c r="AW96" s="33"/>
      <c r="AX96" s="33"/>
      <c r="AY96" s="33"/>
    </row>
    <row r="97" spans="1:51" s="41" customFormat="1">
      <c r="A97" s="50"/>
      <c r="B97" s="39"/>
      <c r="C97" s="49"/>
      <c r="D97" s="59"/>
      <c r="E97" s="788"/>
      <c r="F97" s="34"/>
      <c r="G97" s="33"/>
      <c r="H97" s="33"/>
      <c r="I97" s="33"/>
      <c r="J97" s="33"/>
      <c r="K97" s="33"/>
      <c r="L97" s="33"/>
      <c r="M97" s="33"/>
      <c r="N97" s="33"/>
      <c r="O97" s="33"/>
      <c r="P97" s="33"/>
      <c r="Q97" s="33"/>
      <c r="R97" s="33"/>
      <c r="S97" s="33"/>
      <c r="T97" s="33"/>
      <c r="U97" s="33"/>
      <c r="V97" s="33"/>
      <c r="W97" s="33"/>
      <c r="X97" s="33"/>
      <c r="Y97" s="33"/>
      <c r="Z97" s="33"/>
      <c r="AA97" s="46"/>
      <c r="AB97" s="151"/>
      <c r="AC97" s="152"/>
      <c r="AD97" s="153"/>
      <c r="AJ97" s="154"/>
      <c r="AK97" s="154"/>
      <c r="AL97" s="147"/>
      <c r="AM97" s="147"/>
      <c r="AN97" s="147"/>
      <c r="AR97" s="33"/>
      <c r="AS97" s="33"/>
      <c r="AT97" s="33"/>
      <c r="AU97" s="33"/>
      <c r="AV97" s="33"/>
      <c r="AW97" s="33"/>
      <c r="AX97" s="33"/>
      <c r="AY97" s="33"/>
    </row>
    <row r="98" spans="1:51" s="41" customFormat="1">
      <c r="A98" s="50"/>
      <c r="B98" s="39"/>
      <c r="C98" s="49"/>
      <c r="D98" s="59"/>
      <c r="E98" s="788"/>
      <c r="F98" s="34"/>
      <c r="G98" s="33"/>
      <c r="H98" s="33"/>
      <c r="I98" s="33"/>
      <c r="J98" s="33"/>
      <c r="K98" s="33"/>
      <c r="L98" s="33"/>
      <c r="M98" s="33"/>
      <c r="N98" s="33"/>
      <c r="O98" s="33"/>
      <c r="P98" s="33"/>
      <c r="Q98" s="33"/>
      <c r="R98" s="33"/>
      <c r="S98" s="33"/>
      <c r="T98" s="33"/>
      <c r="U98" s="33"/>
      <c r="V98" s="33"/>
      <c r="W98" s="33"/>
      <c r="X98" s="33"/>
      <c r="Y98" s="33"/>
      <c r="Z98" s="33"/>
      <c r="AA98" s="46"/>
      <c r="AB98" s="151"/>
      <c r="AC98" s="152"/>
      <c r="AD98" s="153"/>
      <c r="AJ98" s="154"/>
      <c r="AK98" s="154"/>
      <c r="AL98" s="147"/>
      <c r="AM98" s="147"/>
      <c r="AN98" s="147"/>
      <c r="AR98" s="33"/>
      <c r="AS98" s="33"/>
      <c r="AT98" s="33"/>
      <c r="AU98" s="33"/>
      <c r="AV98" s="33"/>
      <c r="AW98" s="33"/>
      <c r="AX98" s="33"/>
      <c r="AY98" s="33"/>
    </row>
    <row r="99" spans="1:51" s="41" customFormat="1" ht="9" customHeight="1">
      <c r="A99" s="336"/>
      <c r="B99" s="341"/>
      <c r="C99" s="299"/>
      <c r="D99" s="155"/>
      <c r="E99" s="876"/>
      <c r="F99" s="60"/>
      <c r="G99" s="114"/>
      <c r="H99" s="114"/>
      <c r="I99" s="114"/>
      <c r="J99" s="114"/>
      <c r="K99" s="114"/>
      <c r="L99" s="114"/>
      <c r="M99" s="114"/>
      <c r="N99" s="114"/>
      <c r="O99" s="114"/>
      <c r="P99" s="114"/>
      <c r="Q99" s="114"/>
      <c r="R99" s="114"/>
      <c r="S99" s="114"/>
      <c r="T99" s="114"/>
      <c r="U99" s="114"/>
      <c r="V99" s="114"/>
      <c r="W99" s="114"/>
      <c r="X99" s="114"/>
      <c r="Y99" s="114"/>
      <c r="Z99" s="114"/>
      <c r="AA99" s="62"/>
      <c r="AB99" s="156"/>
      <c r="AC99" s="157"/>
      <c r="AD99" s="158"/>
      <c r="AJ99" s="154"/>
      <c r="AK99" s="154"/>
      <c r="AL99" s="147"/>
      <c r="AM99" s="147"/>
      <c r="AN99" s="147"/>
      <c r="AR99" s="33"/>
      <c r="AS99" s="33"/>
      <c r="AT99" s="33"/>
      <c r="AU99" s="33"/>
      <c r="AV99" s="33"/>
      <c r="AW99" s="33"/>
      <c r="AX99" s="33"/>
      <c r="AY99" s="33"/>
    </row>
    <row r="100" spans="1:51" s="41" customFormat="1" ht="7.8" customHeight="1">
      <c r="A100" s="50"/>
      <c r="B100" s="39"/>
      <c r="C100" s="49"/>
      <c r="D100" s="59"/>
      <c r="E100" s="50"/>
      <c r="F100" s="34"/>
      <c r="G100" s="33"/>
      <c r="S100" s="33"/>
      <c r="T100" s="33"/>
      <c r="U100" s="33"/>
      <c r="V100" s="33"/>
      <c r="W100" s="33"/>
      <c r="X100" s="33"/>
      <c r="Y100" s="33"/>
      <c r="Z100" s="33"/>
      <c r="AA100" s="46"/>
      <c r="AB100" s="151"/>
      <c r="AC100" s="152"/>
      <c r="AD100" s="153"/>
      <c r="AJ100" s="154"/>
      <c r="AK100" s="154"/>
      <c r="AL100" s="147"/>
      <c r="AM100" s="147"/>
      <c r="AN100" s="147"/>
      <c r="AR100" s="33"/>
      <c r="AS100" s="33"/>
      <c r="AT100" s="33"/>
      <c r="AU100" s="33"/>
      <c r="AV100" s="33"/>
      <c r="AW100" s="33"/>
      <c r="AX100" s="33"/>
      <c r="AY100" s="33"/>
    </row>
    <row r="101" spans="1:51" s="41" customFormat="1" ht="13.5" customHeight="1">
      <c r="A101" s="50"/>
      <c r="B101" s="39">
        <v>5</v>
      </c>
      <c r="C101" s="49" t="s">
        <v>373</v>
      </c>
      <c r="D101" s="59" t="s">
        <v>364</v>
      </c>
      <c r="E101" s="788" t="s">
        <v>374</v>
      </c>
      <c r="F101" s="34"/>
      <c r="G101" s="826" t="s">
        <v>66</v>
      </c>
      <c r="H101" s="826"/>
      <c r="I101" s="826"/>
      <c r="J101" s="826"/>
      <c r="K101" s="826"/>
      <c r="L101" s="826"/>
      <c r="M101" s="826"/>
      <c r="N101" s="1044" t="s">
        <v>107</v>
      </c>
      <c r="O101" s="1044"/>
      <c r="P101" s="1044"/>
      <c r="Q101" s="1044"/>
      <c r="R101" s="1044"/>
      <c r="S101" s="1044"/>
      <c r="T101" s="1044"/>
      <c r="U101" s="1044"/>
      <c r="V101" s="1044"/>
      <c r="W101" s="33"/>
      <c r="X101" s="33"/>
      <c r="Y101" s="33"/>
      <c r="Z101" s="33"/>
      <c r="AA101" s="46"/>
      <c r="AB101" s="851" t="s">
        <v>459</v>
      </c>
      <c r="AC101" s="1184"/>
      <c r="AD101" s="1185"/>
      <c r="AJ101" s="154"/>
      <c r="AK101" s="154"/>
      <c r="AL101" s="147"/>
      <c r="AM101" s="147"/>
      <c r="AN101" s="147"/>
      <c r="AR101" s="33"/>
      <c r="AS101" s="33"/>
      <c r="AT101" s="33"/>
      <c r="AU101" s="33"/>
      <c r="AV101" s="33"/>
      <c r="AW101" s="33"/>
      <c r="AX101" s="33"/>
      <c r="AY101" s="33"/>
    </row>
    <row r="102" spans="1:51" s="41" customFormat="1">
      <c r="A102" s="50"/>
      <c r="B102" s="39"/>
      <c r="C102" s="49"/>
      <c r="D102" s="59"/>
      <c r="E102" s="788"/>
      <c r="F102" s="34"/>
      <c r="G102" s="826"/>
      <c r="H102" s="826"/>
      <c r="I102" s="826"/>
      <c r="J102" s="826"/>
      <c r="K102" s="826"/>
      <c r="L102" s="826"/>
      <c r="M102" s="826"/>
      <c r="N102" s="1044"/>
      <c r="O102" s="1044"/>
      <c r="P102" s="1044"/>
      <c r="Q102" s="1044"/>
      <c r="R102" s="1044"/>
      <c r="S102" s="1044"/>
      <c r="T102" s="1044"/>
      <c r="U102" s="1044"/>
      <c r="V102" s="1044"/>
      <c r="W102" s="33"/>
      <c r="X102" s="33"/>
      <c r="Y102" s="33"/>
      <c r="Z102" s="33"/>
      <c r="AA102" s="46"/>
      <c r="AB102" s="1186"/>
      <c r="AC102" s="1184"/>
      <c r="AD102" s="1185"/>
      <c r="AJ102" s="154"/>
      <c r="AK102" s="154"/>
      <c r="AL102" s="147"/>
      <c r="AM102" s="147"/>
      <c r="AN102" s="147"/>
      <c r="AR102" s="33"/>
      <c r="AS102" s="33"/>
      <c r="AT102" s="33"/>
      <c r="AU102" s="33"/>
      <c r="AV102" s="33"/>
      <c r="AW102" s="33"/>
      <c r="AX102" s="33"/>
      <c r="AY102" s="33"/>
    </row>
    <row r="103" spans="1:51" s="41" customFormat="1">
      <c r="A103" s="50"/>
      <c r="B103" s="39"/>
      <c r="C103" s="49"/>
      <c r="D103" s="59"/>
      <c r="E103" s="788"/>
      <c r="F103" s="34"/>
      <c r="G103" s="33"/>
      <c r="H103" s="33"/>
      <c r="I103" s="33"/>
      <c r="J103" s="33"/>
      <c r="K103" s="33"/>
      <c r="L103" s="33"/>
      <c r="M103" s="33"/>
      <c r="N103" s="33"/>
      <c r="O103" s="33"/>
      <c r="P103" s="33"/>
      <c r="Q103" s="33"/>
      <c r="R103" s="33"/>
      <c r="S103" s="33"/>
      <c r="T103" s="33"/>
      <c r="U103" s="33"/>
      <c r="V103" s="33"/>
      <c r="W103" s="33"/>
      <c r="X103" s="33"/>
      <c r="Y103" s="33"/>
      <c r="Z103" s="33"/>
      <c r="AA103" s="46"/>
      <c r="AB103" s="1186"/>
      <c r="AC103" s="1184"/>
      <c r="AD103" s="1185"/>
      <c r="AJ103" s="154"/>
      <c r="AK103" s="154"/>
      <c r="AL103" s="147"/>
      <c r="AM103" s="147"/>
      <c r="AN103" s="147"/>
      <c r="AR103" s="33"/>
      <c r="AS103" s="33"/>
      <c r="AT103" s="33"/>
      <c r="AU103" s="33"/>
      <c r="AV103" s="33"/>
      <c r="AW103" s="33"/>
      <c r="AX103" s="33"/>
      <c r="AY103" s="33"/>
    </row>
    <row r="104" spans="1:51" s="41" customFormat="1">
      <c r="A104" s="50"/>
      <c r="B104" s="39"/>
      <c r="C104" s="49"/>
      <c r="D104" s="59"/>
      <c r="E104" s="788"/>
      <c r="F104" s="34"/>
      <c r="G104" s="895" t="s">
        <v>277</v>
      </c>
      <c r="H104" s="895"/>
      <c r="I104" s="895"/>
      <c r="J104" s="895"/>
      <c r="K104" s="895"/>
      <c r="L104" s="895"/>
      <c r="M104" s="895"/>
      <c r="N104" s="895"/>
      <c r="O104" s="895"/>
      <c r="P104" s="895"/>
      <c r="Q104" s="895"/>
      <c r="R104" s="895"/>
      <c r="S104" s="895"/>
      <c r="T104" s="895"/>
      <c r="U104" s="895"/>
      <c r="V104" s="895"/>
      <c r="W104" s="895"/>
      <c r="X104" s="895"/>
      <c r="Y104" s="895"/>
      <c r="Z104" s="895"/>
      <c r="AA104" s="46"/>
      <c r="AB104" s="151"/>
      <c r="AC104" s="152"/>
      <c r="AD104" s="153"/>
      <c r="AJ104" s="154"/>
      <c r="AK104" s="154"/>
      <c r="AL104" s="147"/>
      <c r="AM104" s="147"/>
      <c r="AN104" s="147"/>
      <c r="AR104" s="33"/>
      <c r="AS104" s="33"/>
      <c r="AT104" s="33"/>
      <c r="AU104" s="33"/>
      <c r="AV104" s="33"/>
      <c r="AW104" s="33"/>
      <c r="AX104" s="33"/>
      <c r="AY104" s="33"/>
    </row>
    <row r="105" spans="1:51" s="41" customFormat="1">
      <c r="A105" s="50"/>
      <c r="B105" s="39"/>
      <c r="C105" s="49"/>
      <c r="D105" s="59"/>
      <c r="E105" s="788"/>
      <c r="F105" s="34"/>
      <c r="G105" s="1447"/>
      <c r="H105" s="1448"/>
      <c r="I105" s="1448"/>
      <c r="J105" s="1448"/>
      <c r="K105" s="1448"/>
      <c r="L105" s="1448"/>
      <c r="M105" s="1448"/>
      <c r="N105" s="1448"/>
      <c r="O105" s="1448"/>
      <c r="P105" s="1448"/>
      <c r="Q105" s="1448"/>
      <c r="R105" s="1448"/>
      <c r="S105" s="1448"/>
      <c r="T105" s="1448"/>
      <c r="U105" s="1448"/>
      <c r="V105" s="1448"/>
      <c r="W105" s="1448"/>
      <c r="X105" s="1448"/>
      <c r="Y105" s="1448"/>
      <c r="Z105" s="1449"/>
      <c r="AA105" s="46"/>
      <c r="AB105" s="151"/>
      <c r="AC105" s="152"/>
      <c r="AD105" s="153"/>
      <c r="AJ105" s="154"/>
      <c r="AK105" s="154"/>
      <c r="AL105" s="147"/>
      <c r="AM105" s="147"/>
      <c r="AN105" s="147"/>
      <c r="AR105" s="33"/>
      <c r="AS105" s="33"/>
      <c r="AT105" s="33"/>
      <c r="AU105" s="33"/>
      <c r="AV105" s="33"/>
      <c r="AW105" s="33"/>
      <c r="AX105" s="33"/>
      <c r="AY105" s="33"/>
    </row>
    <row r="106" spans="1:51" s="41" customFormat="1">
      <c r="A106" s="50"/>
      <c r="B106" s="39"/>
      <c r="C106" s="49"/>
      <c r="D106" s="59"/>
      <c r="E106" s="788"/>
      <c r="F106" s="34"/>
      <c r="G106" s="1250"/>
      <c r="H106" s="1251"/>
      <c r="I106" s="1251"/>
      <c r="J106" s="1251"/>
      <c r="K106" s="1251"/>
      <c r="L106" s="1251"/>
      <c r="M106" s="1251"/>
      <c r="N106" s="1251"/>
      <c r="O106" s="1251"/>
      <c r="P106" s="1251"/>
      <c r="Q106" s="1251"/>
      <c r="R106" s="1251"/>
      <c r="S106" s="1251"/>
      <c r="T106" s="1251"/>
      <c r="U106" s="1251"/>
      <c r="V106" s="1251"/>
      <c r="W106" s="1251"/>
      <c r="X106" s="1251"/>
      <c r="Y106" s="1251"/>
      <c r="Z106" s="1252"/>
      <c r="AA106" s="46"/>
      <c r="AB106" s="151"/>
      <c r="AC106" s="152"/>
      <c r="AD106" s="153"/>
      <c r="AJ106" s="154"/>
      <c r="AK106" s="154"/>
      <c r="AL106" s="147"/>
      <c r="AM106" s="147"/>
      <c r="AN106" s="147"/>
      <c r="AR106" s="33"/>
      <c r="AS106" s="33"/>
      <c r="AT106" s="33"/>
      <c r="AU106" s="33"/>
      <c r="AV106" s="33"/>
      <c r="AW106" s="33"/>
      <c r="AX106" s="33"/>
      <c r="AY106" s="33"/>
    </row>
    <row r="107" spans="1:51" s="41" customFormat="1">
      <c r="A107" s="50"/>
      <c r="B107" s="39"/>
      <c r="C107" s="49"/>
      <c r="D107" s="59"/>
      <c r="E107" s="788"/>
      <c r="F107" s="34"/>
      <c r="G107" s="1250"/>
      <c r="H107" s="1251"/>
      <c r="I107" s="1251"/>
      <c r="J107" s="1251"/>
      <c r="K107" s="1251"/>
      <c r="L107" s="1251"/>
      <c r="M107" s="1251"/>
      <c r="N107" s="1251"/>
      <c r="O107" s="1251"/>
      <c r="P107" s="1251"/>
      <c r="Q107" s="1251"/>
      <c r="R107" s="1251"/>
      <c r="S107" s="1251"/>
      <c r="T107" s="1251"/>
      <c r="U107" s="1251"/>
      <c r="V107" s="1251"/>
      <c r="W107" s="1251"/>
      <c r="X107" s="1251"/>
      <c r="Y107" s="1251"/>
      <c r="Z107" s="1252"/>
      <c r="AA107" s="46"/>
      <c r="AB107" s="151"/>
      <c r="AC107" s="152"/>
      <c r="AD107" s="153"/>
      <c r="AJ107" s="154"/>
      <c r="AK107" s="154"/>
      <c r="AL107" s="147"/>
      <c r="AM107" s="147"/>
      <c r="AN107" s="147"/>
      <c r="AR107" s="33"/>
      <c r="AS107" s="33"/>
      <c r="AT107" s="33"/>
      <c r="AU107" s="33"/>
      <c r="AV107" s="33"/>
      <c r="AW107" s="33"/>
      <c r="AX107" s="33"/>
      <c r="AY107" s="33"/>
    </row>
    <row r="108" spans="1:51" s="41" customFormat="1">
      <c r="A108" s="50"/>
      <c r="B108" s="39"/>
      <c r="C108" s="49"/>
      <c r="D108" s="59"/>
      <c r="E108" s="788"/>
      <c r="F108" s="34"/>
      <c r="G108" s="1250"/>
      <c r="H108" s="1251"/>
      <c r="I108" s="1251"/>
      <c r="J108" s="1251"/>
      <c r="K108" s="1251"/>
      <c r="L108" s="1251"/>
      <c r="M108" s="1251"/>
      <c r="N108" s="1251"/>
      <c r="O108" s="1251"/>
      <c r="P108" s="1251"/>
      <c r="Q108" s="1251"/>
      <c r="R108" s="1251"/>
      <c r="S108" s="1251"/>
      <c r="T108" s="1251"/>
      <c r="U108" s="1251"/>
      <c r="V108" s="1251"/>
      <c r="W108" s="1251"/>
      <c r="X108" s="1251"/>
      <c r="Y108" s="1251"/>
      <c r="Z108" s="1252"/>
      <c r="AA108" s="46"/>
      <c r="AB108" s="151"/>
      <c r="AC108" s="152"/>
      <c r="AD108" s="153"/>
      <c r="AJ108" s="154"/>
      <c r="AK108" s="154"/>
      <c r="AL108" s="147"/>
      <c r="AM108" s="147"/>
      <c r="AN108" s="147"/>
      <c r="AR108" s="33"/>
      <c r="AS108" s="33"/>
      <c r="AT108" s="33"/>
      <c r="AU108" s="33"/>
      <c r="AV108" s="33"/>
      <c r="AW108" s="33"/>
      <c r="AX108" s="33"/>
      <c r="AY108" s="33"/>
    </row>
    <row r="109" spans="1:51" s="41" customFormat="1">
      <c r="A109" s="50"/>
      <c r="B109" s="39"/>
      <c r="C109" s="49"/>
      <c r="D109" s="59"/>
      <c r="E109" s="50"/>
      <c r="F109" s="34"/>
      <c r="G109" s="1253"/>
      <c r="H109" s="1136"/>
      <c r="I109" s="1136"/>
      <c r="J109" s="1136"/>
      <c r="K109" s="1136"/>
      <c r="L109" s="1136"/>
      <c r="M109" s="1136"/>
      <c r="N109" s="1136"/>
      <c r="O109" s="1136"/>
      <c r="P109" s="1136"/>
      <c r="Q109" s="1136"/>
      <c r="R109" s="1136"/>
      <c r="S109" s="1136"/>
      <c r="T109" s="1136"/>
      <c r="U109" s="1136"/>
      <c r="V109" s="1136"/>
      <c r="W109" s="1136"/>
      <c r="X109" s="1136"/>
      <c r="Y109" s="1136"/>
      <c r="Z109" s="1254"/>
      <c r="AA109" s="46"/>
      <c r="AB109" s="151"/>
      <c r="AC109" s="152"/>
      <c r="AD109" s="153"/>
      <c r="AJ109" s="154"/>
      <c r="AK109" s="154"/>
      <c r="AL109" s="147"/>
      <c r="AM109" s="147"/>
      <c r="AN109" s="147"/>
      <c r="AR109" s="33"/>
      <c r="AS109" s="33"/>
      <c r="AT109" s="33"/>
      <c r="AU109" s="33"/>
      <c r="AV109" s="33"/>
      <c r="AW109" s="33"/>
      <c r="AX109" s="33"/>
      <c r="AY109" s="33"/>
    </row>
    <row r="110" spans="1:51" s="41" customFormat="1">
      <c r="A110" s="50"/>
      <c r="B110" s="39"/>
      <c r="C110" s="49"/>
      <c r="D110" s="59"/>
      <c r="E110" s="50"/>
      <c r="F110" s="34"/>
      <c r="G110" s="33"/>
      <c r="H110" s="33"/>
      <c r="I110" s="33"/>
      <c r="J110" s="33"/>
      <c r="K110" s="33"/>
      <c r="L110" s="33"/>
      <c r="M110" s="33"/>
      <c r="N110" s="33"/>
      <c r="O110" s="120"/>
      <c r="P110" s="120"/>
      <c r="Q110" s="33"/>
      <c r="R110" s="33"/>
      <c r="S110" s="33"/>
      <c r="T110" s="33"/>
      <c r="U110" s="33"/>
      <c r="V110" s="33"/>
      <c r="W110" s="33"/>
      <c r="X110" s="33"/>
      <c r="Y110" s="33"/>
      <c r="Z110" s="33"/>
      <c r="AA110" s="46"/>
      <c r="AB110" s="151"/>
      <c r="AC110" s="152"/>
      <c r="AD110" s="153"/>
      <c r="AJ110" s="154"/>
      <c r="AK110" s="154"/>
      <c r="AL110" s="147"/>
      <c r="AM110" s="147"/>
      <c r="AN110" s="147"/>
      <c r="AR110" s="33"/>
      <c r="AS110" s="33"/>
      <c r="AT110" s="33"/>
      <c r="AU110" s="33"/>
      <c r="AV110" s="33"/>
      <c r="AW110" s="33"/>
      <c r="AX110" s="33"/>
      <c r="AY110" s="33"/>
    </row>
    <row r="111" spans="1:51" s="41" customFormat="1">
      <c r="A111" s="50"/>
      <c r="B111" s="39"/>
      <c r="C111" s="49"/>
      <c r="D111" s="59"/>
      <c r="E111" s="50"/>
      <c r="F111" s="34"/>
      <c r="G111" s="33"/>
      <c r="H111" s="33"/>
      <c r="I111" s="33"/>
      <c r="J111" s="33"/>
      <c r="K111" s="33"/>
      <c r="L111" s="33"/>
      <c r="M111" s="33"/>
      <c r="N111" s="33"/>
      <c r="O111" s="120"/>
      <c r="P111" s="120"/>
      <c r="Q111" s="33"/>
      <c r="R111" s="33"/>
      <c r="S111" s="33"/>
      <c r="T111" s="33"/>
      <c r="U111" s="33"/>
      <c r="V111" s="33"/>
      <c r="W111" s="33"/>
      <c r="X111" s="33"/>
      <c r="Y111" s="33"/>
      <c r="Z111" s="33"/>
      <c r="AA111" s="46"/>
      <c r="AB111" s="151"/>
      <c r="AC111" s="152"/>
      <c r="AD111" s="153"/>
      <c r="AJ111" s="154"/>
      <c r="AK111" s="154"/>
      <c r="AL111" s="147"/>
      <c r="AM111" s="147"/>
      <c r="AN111" s="147"/>
      <c r="AR111" s="33"/>
      <c r="AS111" s="33"/>
      <c r="AT111" s="33"/>
      <c r="AU111" s="33"/>
      <c r="AV111" s="33"/>
      <c r="AW111" s="33"/>
      <c r="AX111" s="33"/>
      <c r="AY111" s="33"/>
    </row>
    <row r="112" spans="1:51" s="41" customFormat="1" ht="13.5" customHeight="1">
      <c r="A112" s="50"/>
      <c r="B112" s="39">
        <v>6</v>
      </c>
      <c r="C112" s="49" t="s">
        <v>375</v>
      </c>
      <c r="D112" s="59" t="s">
        <v>364</v>
      </c>
      <c r="E112" s="824" t="s">
        <v>376</v>
      </c>
      <c r="F112" s="34"/>
      <c r="G112" s="826" t="s">
        <v>66</v>
      </c>
      <c r="H112" s="826"/>
      <c r="I112" s="826"/>
      <c r="J112" s="826"/>
      <c r="K112" s="826"/>
      <c r="L112" s="826"/>
      <c r="M112" s="826"/>
      <c r="N112" s="1044" t="s">
        <v>105</v>
      </c>
      <c r="O112" s="1044"/>
      <c r="P112" s="1044"/>
      <c r="Q112" s="1044"/>
      <c r="R112" s="1044"/>
      <c r="S112" s="1044"/>
      <c r="T112" s="1044"/>
      <c r="U112" s="1044"/>
      <c r="V112" s="1044"/>
      <c r="W112" s="33"/>
      <c r="X112" s="33"/>
      <c r="Y112" s="33"/>
      <c r="Z112" s="33"/>
      <c r="AA112" s="46"/>
      <c r="AB112" s="851" t="s">
        <v>531</v>
      </c>
      <c r="AC112" s="1184"/>
      <c r="AD112" s="1185"/>
      <c r="AJ112" s="154"/>
      <c r="AK112" s="154"/>
      <c r="AL112" s="147"/>
      <c r="AM112" s="147"/>
      <c r="AN112" s="147"/>
      <c r="AR112" s="33"/>
      <c r="AS112" s="33"/>
      <c r="AT112" s="33"/>
      <c r="AU112" s="33"/>
      <c r="AV112" s="33"/>
      <c r="AW112" s="33"/>
      <c r="AX112" s="33"/>
      <c r="AY112" s="33"/>
    </row>
    <row r="113" spans="1:51" s="41" customFormat="1">
      <c r="A113" s="50"/>
      <c r="B113" s="39"/>
      <c r="C113" s="49"/>
      <c r="D113" s="59"/>
      <c r="E113" s="824"/>
      <c r="F113" s="34"/>
      <c r="G113" s="826"/>
      <c r="H113" s="826"/>
      <c r="I113" s="826"/>
      <c r="J113" s="826"/>
      <c r="K113" s="826"/>
      <c r="L113" s="826"/>
      <c r="M113" s="826"/>
      <c r="N113" s="1044"/>
      <c r="O113" s="1044"/>
      <c r="P113" s="1044"/>
      <c r="Q113" s="1044"/>
      <c r="R113" s="1044"/>
      <c r="S113" s="1044"/>
      <c r="T113" s="1044"/>
      <c r="U113" s="1044"/>
      <c r="V113" s="1044"/>
      <c r="W113" s="33"/>
      <c r="X113" s="33"/>
      <c r="Y113" s="33"/>
      <c r="Z113" s="33"/>
      <c r="AA113" s="46"/>
      <c r="AB113" s="1186"/>
      <c r="AC113" s="1184"/>
      <c r="AD113" s="1185"/>
      <c r="AJ113" s="154"/>
      <c r="AK113" s="154"/>
      <c r="AL113" s="147"/>
      <c r="AM113" s="147"/>
      <c r="AN113" s="147"/>
      <c r="AR113" s="33"/>
      <c r="AS113" s="33"/>
      <c r="AT113" s="33"/>
      <c r="AU113" s="33"/>
      <c r="AV113" s="33"/>
      <c r="AW113" s="33"/>
      <c r="AX113" s="33"/>
      <c r="AY113" s="33"/>
    </row>
    <row r="114" spans="1:51" s="41" customFormat="1" ht="13.5" customHeight="1">
      <c r="A114" s="50"/>
      <c r="B114" s="39"/>
      <c r="C114" s="49"/>
      <c r="D114" s="59"/>
      <c r="E114" s="824"/>
      <c r="F114" s="34"/>
      <c r="G114" s="159"/>
      <c r="H114" s="159"/>
      <c r="I114" s="159"/>
      <c r="J114" s="159"/>
      <c r="K114" s="159"/>
      <c r="L114" s="159"/>
      <c r="M114" s="159"/>
      <c r="N114" s="159"/>
      <c r="O114" s="159"/>
      <c r="P114" s="159"/>
      <c r="Q114" s="159"/>
      <c r="R114" s="159"/>
      <c r="S114" s="159"/>
      <c r="T114" s="159"/>
      <c r="U114" s="159"/>
      <c r="V114" s="159"/>
      <c r="W114" s="159"/>
      <c r="X114" s="159"/>
      <c r="Y114" s="159"/>
      <c r="Z114" s="159"/>
      <c r="AA114" s="46"/>
      <c r="AB114" s="1186"/>
      <c r="AC114" s="1184"/>
      <c r="AD114" s="1185"/>
      <c r="AJ114" s="154"/>
      <c r="AK114" s="154"/>
      <c r="AL114" s="147"/>
      <c r="AM114" s="147"/>
      <c r="AN114" s="147"/>
      <c r="AR114" s="33"/>
      <c r="AS114" s="33"/>
      <c r="AT114" s="33"/>
      <c r="AU114" s="33"/>
      <c r="AV114" s="33"/>
      <c r="AW114" s="33"/>
      <c r="AX114" s="33"/>
      <c r="AY114" s="33"/>
    </row>
    <row r="115" spans="1:51" s="41" customFormat="1">
      <c r="A115" s="50"/>
      <c r="B115" s="39"/>
      <c r="C115" s="49"/>
      <c r="D115" s="59"/>
      <c r="E115" s="824"/>
      <c r="F115" s="34"/>
      <c r="G115" s="1328" t="s">
        <v>846</v>
      </c>
      <c r="H115" s="1328"/>
      <c r="I115" s="1328"/>
      <c r="J115" s="1328"/>
      <c r="K115" s="1328"/>
      <c r="L115" s="1328"/>
      <c r="M115" s="1328"/>
      <c r="N115" s="1328"/>
      <c r="O115" s="1328"/>
      <c r="P115" s="1328"/>
      <c r="Q115" s="1328"/>
      <c r="R115" s="1328"/>
      <c r="S115" s="1328"/>
      <c r="T115" s="1328"/>
      <c r="U115" s="1328"/>
      <c r="V115" s="1328"/>
      <c r="W115" s="1328"/>
      <c r="X115" s="1328"/>
      <c r="Y115" s="1328"/>
      <c r="Z115" s="1328"/>
      <c r="AA115" s="46"/>
      <c r="AB115" s="151"/>
      <c r="AC115" s="152"/>
      <c r="AD115" s="153"/>
      <c r="AJ115" s="154"/>
      <c r="AK115" s="154"/>
      <c r="AL115" s="147"/>
      <c r="AM115" s="147"/>
      <c r="AN115" s="147"/>
      <c r="AR115" s="33"/>
      <c r="AS115" s="33"/>
      <c r="AT115" s="33"/>
      <c r="AU115" s="33"/>
      <c r="AV115" s="33"/>
      <c r="AW115" s="33"/>
      <c r="AX115" s="33"/>
      <c r="AY115" s="33"/>
    </row>
    <row r="116" spans="1:51" s="41" customFormat="1">
      <c r="A116" s="50"/>
      <c r="B116" s="39"/>
      <c r="C116" s="49"/>
      <c r="D116" s="59"/>
      <c r="E116" s="824"/>
      <c r="F116" s="34"/>
      <c r="G116" s="1328"/>
      <c r="H116" s="1328"/>
      <c r="I116" s="1328"/>
      <c r="J116" s="1328"/>
      <c r="K116" s="1328"/>
      <c r="L116" s="1328"/>
      <c r="M116" s="1328"/>
      <c r="N116" s="1328"/>
      <c r="O116" s="1328"/>
      <c r="P116" s="1328"/>
      <c r="Q116" s="1328"/>
      <c r="R116" s="1328"/>
      <c r="S116" s="1328"/>
      <c r="T116" s="1328"/>
      <c r="U116" s="1328"/>
      <c r="V116" s="1328"/>
      <c r="W116" s="1328"/>
      <c r="X116" s="1328"/>
      <c r="Y116" s="1328"/>
      <c r="Z116" s="1328"/>
      <c r="AA116" s="46"/>
      <c r="AB116" s="151"/>
      <c r="AC116" s="152"/>
      <c r="AD116" s="153"/>
      <c r="AJ116" s="154"/>
      <c r="AK116" s="154"/>
      <c r="AL116" s="147"/>
      <c r="AM116" s="147"/>
      <c r="AN116" s="147"/>
      <c r="AR116" s="33"/>
      <c r="AS116" s="33"/>
      <c r="AT116" s="33"/>
      <c r="AU116" s="33"/>
      <c r="AV116" s="33"/>
      <c r="AW116" s="33"/>
      <c r="AX116" s="33"/>
      <c r="AY116" s="33"/>
    </row>
    <row r="117" spans="1:51" s="41" customFormat="1">
      <c r="A117" s="50"/>
      <c r="B117" s="39"/>
      <c r="C117" s="49"/>
      <c r="D117" s="59"/>
      <c r="E117" s="824"/>
      <c r="F117" s="34"/>
      <c r="G117" s="1328"/>
      <c r="H117" s="1328"/>
      <c r="I117" s="1328"/>
      <c r="J117" s="1328"/>
      <c r="K117" s="1328"/>
      <c r="L117" s="1328"/>
      <c r="M117" s="1328"/>
      <c r="N117" s="1328"/>
      <c r="O117" s="1328"/>
      <c r="P117" s="1328"/>
      <c r="Q117" s="1328"/>
      <c r="R117" s="1328"/>
      <c r="S117" s="1328"/>
      <c r="T117" s="1328"/>
      <c r="U117" s="1328"/>
      <c r="V117" s="1328"/>
      <c r="W117" s="1328"/>
      <c r="X117" s="1328"/>
      <c r="Y117" s="1328"/>
      <c r="Z117" s="1328"/>
      <c r="AA117" s="46"/>
      <c r="AB117" s="151"/>
      <c r="AC117" s="152"/>
      <c r="AD117" s="153"/>
      <c r="AJ117" s="154"/>
      <c r="AK117" s="154"/>
      <c r="AL117" s="147"/>
      <c r="AM117" s="147"/>
      <c r="AN117" s="147"/>
      <c r="AR117" s="33"/>
      <c r="AS117" s="33"/>
      <c r="AT117" s="33"/>
      <c r="AU117" s="33"/>
      <c r="AV117" s="33"/>
      <c r="AW117" s="33"/>
      <c r="AX117" s="33"/>
      <c r="AY117" s="33"/>
    </row>
    <row r="118" spans="1:51" s="41" customFormat="1">
      <c r="A118" s="50"/>
      <c r="B118" s="39"/>
      <c r="C118" s="49"/>
      <c r="D118" s="59"/>
      <c r="E118" s="50"/>
      <c r="F118" s="34"/>
      <c r="G118" s="1328"/>
      <c r="H118" s="1328"/>
      <c r="I118" s="1328"/>
      <c r="J118" s="1328"/>
      <c r="K118" s="1328"/>
      <c r="L118" s="1328"/>
      <c r="M118" s="1328"/>
      <c r="N118" s="1328"/>
      <c r="O118" s="1328"/>
      <c r="P118" s="1328"/>
      <c r="Q118" s="1328"/>
      <c r="R118" s="1328"/>
      <c r="S118" s="1328"/>
      <c r="T118" s="1328"/>
      <c r="U118" s="1328"/>
      <c r="V118" s="1328"/>
      <c r="W118" s="1328"/>
      <c r="X118" s="1328"/>
      <c r="Y118" s="1328"/>
      <c r="Z118" s="1328"/>
      <c r="AA118" s="46"/>
      <c r="AB118" s="151"/>
      <c r="AC118" s="152"/>
      <c r="AD118" s="153"/>
      <c r="AJ118" s="154"/>
      <c r="AK118" s="154"/>
      <c r="AL118" s="147"/>
      <c r="AM118" s="147"/>
      <c r="AN118" s="147"/>
      <c r="AR118" s="33"/>
      <c r="AS118" s="33"/>
      <c r="AT118" s="33"/>
      <c r="AU118" s="33"/>
      <c r="AV118" s="33"/>
      <c r="AW118" s="33"/>
      <c r="AX118" s="33"/>
      <c r="AY118" s="33"/>
    </row>
    <row r="119" spans="1:51" s="41" customFormat="1">
      <c r="A119" s="50"/>
      <c r="B119" s="39"/>
      <c r="C119" s="49"/>
      <c r="D119" s="59"/>
      <c r="E119" s="50"/>
      <c r="F119" s="34"/>
      <c r="G119" s="33"/>
      <c r="H119" s="33"/>
      <c r="I119" s="33"/>
      <c r="J119" s="33"/>
      <c r="K119" s="33"/>
      <c r="L119" s="33"/>
      <c r="M119" s="33"/>
      <c r="N119" s="33"/>
      <c r="O119" s="120"/>
      <c r="P119" s="120"/>
      <c r="Q119" s="33"/>
      <c r="R119" s="33"/>
      <c r="S119" s="33"/>
      <c r="T119" s="33"/>
      <c r="U119" s="33"/>
      <c r="V119" s="33"/>
      <c r="W119" s="33"/>
      <c r="X119" s="33"/>
      <c r="Y119" s="33"/>
      <c r="Z119" s="33"/>
      <c r="AA119" s="46"/>
      <c r="AB119" s="151"/>
      <c r="AC119" s="152"/>
      <c r="AD119" s="153"/>
      <c r="AJ119" s="154"/>
      <c r="AK119" s="154"/>
      <c r="AL119" s="147"/>
      <c r="AM119" s="147"/>
      <c r="AN119" s="147"/>
      <c r="AR119" s="33"/>
      <c r="AS119" s="33"/>
      <c r="AT119" s="33"/>
      <c r="AU119" s="33"/>
      <c r="AV119" s="33"/>
      <c r="AW119" s="33"/>
      <c r="AX119" s="33"/>
      <c r="AY119" s="33"/>
    </row>
    <row r="120" spans="1:51" s="41" customFormat="1" ht="5.25" customHeight="1">
      <c r="A120" s="50"/>
      <c r="B120" s="39"/>
      <c r="C120" s="49"/>
      <c r="D120" s="59"/>
      <c r="E120" s="50"/>
      <c r="F120" s="34"/>
      <c r="G120" s="33"/>
      <c r="H120" s="33"/>
      <c r="I120" s="33"/>
      <c r="J120" s="33"/>
      <c r="K120" s="33"/>
      <c r="L120" s="33"/>
      <c r="M120" s="33"/>
      <c r="N120" s="33"/>
      <c r="O120" s="120"/>
      <c r="P120" s="120"/>
      <c r="Q120" s="33"/>
      <c r="R120" s="33"/>
      <c r="S120" s="33"/>
      <c r="T120" s="33"/>
      <c r="U120" s="33"/>
      <c r="V120" s="33"/>
      <c r="W120" s="33"/>
      <c r="X120" s="33"/>
      <c r="Y120" s="33"/>
      <c r="Z120" s="33"/>
      <c r="AA120" s="46"/>
      <c r="AB120" s="151"/>
      <c r="AC120" s="152"/>
      <c r="AD120" s="153"/>
      <c r="AJ120" s="154"/>
      <c r="AK120" s="154"/>
      <c r="AL120" s="147"/>
      <c r="AM120" s="147"/>
      <c r="AN120" s="147"/>
      <c r="AR120" s="33"/>
      <c r="AS120" s="33"/>
      <c r="AT120" s="33"/>
      <c r="AU120" s="33"/>
      <c r="AV120" s="33"/>
      <c r="AW120" s="33"/>
      <c r="AX120" s="33"/>
      <c r="AY120" s="33"/>
    </row>
    <row r="121" spans="1:51" s="41" customFormat="1" ht="13.5" customHeight="1">
      <c r="A121" s="50"/>
      <c r="B121" s="39">
        <v>7</v>
      </c>
      <c r="C121" s="49" t="s">
        <v>377</v>
      </c>
      <c r="D121" s="59" t="s">
        <v>364</v>
      </c>
      <c r="E121" s="788" t="s">
        <v>378</v>
      </c>
      <c r="F121" s="34"/>
      <c r="G121" s="826" t="s">
        <v>66</v>
      </c>
      <c r="H121" s="826"/>
      <c r="I121" s="826"/>
      <c r="J121" s="826"/>
      <c r="K121" s="826"/>
      <c r="L121" s="826"/>
      <c r="M121" s="826"/>
      <c r="N121" s="841" t="s">
        <v>105</v>
      </c>
      <c r="O121" s="842"/>
      <c r="P121" s="842"/>
      <c r="Q121" s="842"/>
      <c r="R121" s="842"/>
      <c r="S121" s="842"/>
      <c r="T121" s="842"/>
      <c r="U121" s="842"/>
      <c r="V121" s="843"/>
      <c r="W121" s="33"/>
      <c r="X121" s="33"/>
      <c r="Y121" s="33"/>
      <c r="Z121" s="33"/>
      <c r="AA121" s="46"/>
      <c r="AB121" s="851" t="s">
        <v>459</v>
      </c>
      <c r="AC121" s="1184"/>
      <c r="AD121" s="1185"/>
      <c r="AJ121" s="154"/>
      <c r="AK121" s="154"/>
      <c r="AL121" s="147"/>
      <c r="AM121" s="147"/>
      <c r="AN121" s="147"/>
      <c r="AR121" s="33"/>
      <c r="AS121" s="33"/>
      <c r="AT121" s="33"/>
      <c r="AU121" s="33"/>
      <c r="AV121" s="33"/>
      <c r="AW121" s="33"/>
      <c r="AX121" s="33"/>
      <c r="AY121" s="33"/>
    </row>
    <row r="122" spans="1:51" s="41" customFormat="1">
      <c r="A122" s="50"/>
      <c r="B122" s="39"/>
      <c r="C122" s="49"/>
      <c r="D122" s="59"/>
      <c r="E122" s="788"/>
      <c r="F122" s="34"/>
      <c r="G122" s="826"/>
      <c r="H122" s="826"/>
      <c r="I122" s="826"/>
      <c r="J122" s="826"/>
      <c r="K122" s="826"/>
      <c r="L122" s="826"/>
      <c r="M122" s="826"/>
      <c r="N122" s="830"/>
      <c r="O122" s="831"/>
      <c r="P122" s="831"/>
      <c r="Q122" s="831"/>
      <c r="R122" s="831"/>
      <c r="S122" s="831"/>
      <c r="T122" s="831"/>
      <c r="U122" s="831"/>
      <c r="V122" s="832"/>
      <c r="W122" s="33"/>
      <c r="X122" s="33"/>
      <c r="Y122" s="33"/>
      <c r="Z122" s="33"/>
      <c r="AA122" s="46"/>
      <c r="AB122" s="1186"/>
      <c r="AC122" s="1184"/>
      <c r="AD122" s="1185"/>
      <c r="AJ122" s="154"/>
      <c r="AK122" s="154"/>
      <c r="AL122" s="147"/>
      <c r="AM122" s="147"/>
      <c r="AN122" s="147"/>
      <c r="AR122" s="33"/>
      <c r="AS122" s="33"/>
      <c r="AT122" s="33"/>
      <c r="AU122" s="33"/>
      <c r="AV122" s="33"/>
      <c r="AW122" s="33"/>
      <c r="AX122" s="33"/>
      <c r="AY122" s="33"/>
    </row>
    <row r="123" spans="1:51" s="41" customFormat="1">
      <c r="A123" s="50"/>
      <c r="B123" s="39"/>
      <c r="C123" s="49"/>
      <c r="D123" s="59"/>
      <c r="E123" s="788"/>
      <c r="F123" s="34"/>
      <c r="G123" s="33"/>
      <c r="H123" s="33"/>
      <c r="I123" s="33"/>
      <c r="J123" s="33"/>
      <c r="K123" s="33"/>
      <c r="L123" s="33"/>
      <c r="M123" s="33"/>
      <c r="N123" s="33"/>
      <c r="O123" s="120"/>
      <c r="P123" s="120"/>
      <c r="Q123" s="33"/>
      <c r="R123" s="33"/>
      <c r="S123" s="33"/>
      <c r="T123" s="33"/>
      <c r="U123" s="33"/>
      <c r="V123" s="33"/>
      <c r="W123" s="33"/>
      <c r="X123" s="33"/>
      <c r="Y123" s="33"/>
      <c r="Z123" s="33"/>
      <c r="AA123" s="46"/>
      <c r="AB123" s="1186"/>
      <c r="AC123" s="1184"/>
      <c r="AD123" s="1185"/>
      <c r="AJ123" s="154"/>
      <c r="AK123" s="154"/>
      <c r="AL123" s="147"/>
      <c r="AM123" s="147"/>
      <c r="AN123" s="147"/>
      <c r="AR123" s="33"/>
      <c r="AS123" s="33"/>
      <c r="AT123" s="33"/>
      <c r="AU123" s="33"/>
      <c r="AV123" s="33"/>
      <c r="AW123" s="33"/>
      <c r="AX123" s="33"/>
      <c r="AY123" s="33"/>
    </row>
    <row r="124" spans="1:51" s="41" customFormat="1">
      <c r="A124" s="50"/>
      <c r="B124" s="39"/>
      <c r="C124" s="49"/>
      <c r="D124" s="59"/>
      <c r="E124" s="788"/>
      <c r="F124" s="34"/>
      <c r="G124" s="33"/>
      <c r="H124" s="33"/>
      <c r="I124" s="33"/>
      <c r="J124" s="33"/>
      <c r="K124" s="33"/>
      <c r="L124" s="33"/>
      <c r="M124" s="33"/>
      <c r="N124" s="33"/>
      <c r="O124" s="120"/>
      <c r="P124" s="120"/>
      <c r="Q124" s="33"/>
      <c r="R124" s="33"/>
      <c r="S124" s="33"/>
      <c r="T124" s="33"/>
      <c r="U124" s="33"/>
      <c r="V124" s="33"/>
      <c r="W124" s="33"/>
      <c r="X124" s="33"/>
      <c r="Y124" s="33"/>
      <c r="Z124" s="33"/>
      <c r="AA124" s="46"/>
      <c r="AB124" s="151"/>
      <c r="AC124" s="152"/>
      <c r="AD124" s="153"/>
      <c r="AJ124" s="154"/>
      <c r="AK124" s="154"/>
      <c r="AL124" s="147"/>
      <c r="AM124" s="147"/>
      <c r="AN124" s="147"/>
      <c r="AR124" s="33"/>
      <c r="AS124" s="33"/>
      <c r="AT124" s="33"/>
      <c r="AU124" s="33"/>
      <c r="AV124" s="33"/>
      <c r="AW124" s="33"/>
      <c r="AX124" s="33"/>
      <c r="AY124" s="33"/>
    </row>
    <row r="125" spans="1:51" s="41" customFormat="1">
      <c r="A125" s="50"/>
      <c r="B125" s="39"/>
      <c r="C125" s="49"/>
      <c r="D125" s="59"/>
      <c r="E125" s="788"/>
      <c r="F125" s="34"/>
      <c r="G125" s="33"/>
      <c r="H125" s="33"/>
      <c r="I125" s="33"/>
      <c r="J125" s="33"/>
      <c r="K125" s="33"/>
      <c r="L125" s="33"/>
      <c r="M125" s="33"/>
      <c r="N125" s="33"/>
      <c r="O125" s="120"/>
      <c r="P125" s="120"/>
      <c r="Q125" s="33"/>
      <c r="R125" s="33"/>
      <c r="S125" s="33"/>
      <c r="T125" s="33"/>
      <c r="U125" s="33"/>
      <c r="V125" s="33"/>
      <c r="W125" s="33"/>
      <c r="X125" s="33"/>
      <c r="Y125" s="33"/>
      <c r="Z125" s="33"/>
      <c r="AA125" s="46"/>
      <c r="AB125" s="151"/>
      <c r="AC125" s="152"/>
      <c r="AD125" s="153"/>
      <c r="AJ125" s="154"/>
      <c r="AK125" s="154"/>
      <c r="AL125" s="147"/>
      <c r="AM125" s="147"/>
      <c r="AN125" s="147"/>
      <c r="AR125" s="33"/>
      <c r="AS125" s="33"/>
      <c r="AT125" s="33"/>
      <c r="AU125" s="33"/>
      <c r="AV125" s="33"/>
      <c r="AW125" s="33"/>
      <c r="AX125" s="33"/>
      <c r="AY125" s="33"/>
    </row>
    <row r="126" spans="1:51" s="41" customFormat="1">
      <c r="A126" s="50"/>
      <c r="B126" s="39"/>
      <c r="C126" s="49"/>
      <c r="D126" s="59"/>
      <c r="E126" s="788"/>
      <c r="F126" s="34"/>
      <c r="G126" s="33"/>
      <c r="H126" s="33"/>
      <c r="I126" s="33"/>
      <c r="J126" s="33"/>
      <c r="K126" s="33"/>
      <c r="L126" s="33"/>
      <c r="M126" s="33"/>
      <c r="N126" s="33"/>
      <c r="O126" s="120"/>
      <c r="P126" s="120"/>
      <c r="Q126" s="33"/>
      <c r="R126" s="33"/>
      <c r="S126" s="33"/>
      <c r="T126" s="33"/>
      <c r="U126" s="33"/>
      <c r="V126" s="33"/>
      <c r="W126" s="33"/>
      <c r="X126" s="33"/>
      <c r="Y126" s="33"/>
      <c r="Z126" s="33"/>
      <c r="AA126" s="46"/>
      <c r="AB126" s="151"/>
      <c r="AC126" s="152"/>
      <c r="AD126" s="153"/>
      <c r="AJ126" s="154"/>
      <c r="AK126" s="154"/>
      <c r="AL126" s="147"/>
      <c r="AM126" s="147"/>
      <c r="AN126" s="147"/>
      <c r="AR126" s="33"/>
      <c r="AS126" s="33"/>
      <c r="AT126" s="33"/>
      <c r="AU126" s="33"/>
      <c r="AV126" s="33"/>
      <c r="AW126" s="33"/>
      <c r="AX126" s="33"/>
      <c r="AY126" s="33"/>
    </row>
    <row r="127" spans="1:51" s="41" customFormat="1">
      <c r="A127" s="50"/>
      <c r="B127" s="39"/>
      <c r="C127" s="49"/>
      <c r="D127" s="59"/>
      <c r="E127" s="788"/>
      <c r="F127" s="34"/>
      <c r="G127" s="33"/>
      <c r="H127" s="33"/>
      <c r="I127" s="33"/>
      <c r="J127" s="33"/>
      <c r="K127" s="33"/>
      <c r="L127" s="33"/>
      <c r="M127" s="33"/>
      <c r="N127" s="33"/>
      <c r="O127" s="120"/>
      <c r="P127" s="120"/>
      <c r="Q127" s="33"/>
      <c r="R127" s="33"/>
      <c r="S127" s="33"/>
      <c r="T127" s="33"/>
      <c r="U127" s="33"/>
      <c r="V127" s="33"/>
      <c r="W127" s="33"/>
      <c r="X127" s="33"/>
      <c r="Y127" s="33"/>
      <c r="Z127" s="33"/>
      <c r="AA127" s="46"/>
      <c r="AB127" s="151"/>
      <c r="AC127" s="152"/>
      <c r="AD127" s="153"/>
      <c r="AJ127" s="154"/>
      <c r="AK127" s="154"/>
      <c r="AL127" s="147"/>
      <c r="AM127" s="147"/>
      <c r="AN127" s="147"/>
      <c r="AR127" s="33"/>
      <c r="AS127" s="33"/>
      <c r="AT127" s="33"/>
      <c r="AU127" s="33"/>
      <c r="AV127" s="33"/>
      <c r="AW127" s="33"/>
      <c r="AX127" s="33"/>
      <c r="AY127" s="33"/>
    </row>
    <row r="128" spans="1:51" s="41" customFormat="1">
      <c r="A128" s="50"/>
      <c r="B128" s="39"/>
      <c r="C128" s="49"/>
      <c r="D128" s="59" t="s">
        <v>475</v>
      </c>
      <c r="E128" s="788" t="s">
        <v>831</v>
      </c>
      <c r="F128" s="34"/>
      <c r="G128" s="826" t="s">
        <v>66</v>
      </c>
      <c r="H128" s="826"/>
      <c r="I128" s="826"/>
      <c r="J128" s="826"/>
      <c r="K128" s="826"/>
      <c r="L128" s="826"/>
      <c r="M128" s="826"/>
      <c r="N128" s="1450" t="s">
        <v>278</v>
      </c>
      <c r="O128" s="1451"/>
      <c r="P128" s="1451"/>
      <c r="Q128" s="1451"/>
      <c r="R128" s="1451"/>
      <c r="S128" s="1451"/>
      <c r="T128" s="1451"/>
      <c r="U128" s="1451"/>
      <c r="V128" s="1452"/>
      <c r="W128" s="33"/>
      <c r="X128" s="33"/>
      <c r="Y128" s="33"/>
      <c r="Z128" s="33"/>
      <c r="AA128" s="46"/>
      <c r="AB128" s="851" t="s">
        <v>459</v>
      </c>
      <c r="AC128" s="1184"/>
      <c r="AD128" s="1185"/>
      <c r="AJ128" s="154"/>
      <c r="AK128" s="154"/>
      <c r="AL128" s="147"/>
      <c r="AM128" s="147"/>
      <c r="AN128" s="147"/>
      <c r="AR128" s="33"/>
      <c r="AS128" s="33"/>
      <c r="AT128" s="33"/>
      <c r="AU128" s="33"/>
      <c r="AV128" s="33"/>
      <c r="AW128" s="33"/>
      <c r="AX128" s="33"/>
      <c r="AY128" s="33"/>
    </row>
    <row r="129" spans="1:51" s="41" customFormat="1">
      <c r="A129" s="50"/>
      <c r="B129" s="39"/>
      <c r="C129" s="49"/>
      <c r="D129" s="59"/>
      <c r="E129" s="788"/>
      <c r="F129" s="34"/>
      <c r="G129" s="826"/>
      <c r="H129" s="826"/>
      <c r="I129" s="826"/>
      <c r="J129" s="826"/>
      <c r="K129" s="826"/>
      <c r="L129" s="826"/>
      <c r="M129" s="826"/>
      <c r="N129" s="830"/>
      <c r="O129" s="831"/>
      <c r="P129" s="831"/>
      <c r="Q129" s="831"/>
      <c r="R129" s="831"/>
      <c r="S129" s="831"/>
      <c r="T129" s="831"/>
      <c r="U129" s="831"/>
      <c r="V129" s="832"/>
      <c r="W129" s="33"/>
      <c r="X129" s="33"/>
      <c r="Y129" s="33"/>
      <c r="Z129" s="33"/>
      <c r="AA129" s="46"/>
      <c r="AB129" s="1186"/>
      <c r="AC129" s="1184"/>
      <c r="AD129" s="1185"/>
      <c r="AJ129" s="154"/>
      <c r="AK129" s="154"/>
      <c r="AL129" s="147"/>
      <c r="AM129" s="147"/>
      <c r="AN129" s="147"/>
      <c r="AR129" s="33"/>
      <c r="AS129" s="33"/>
      <c r="AT129" s="33"/>
      <c r="AU129" s="33"/>
      <c r="AV129" s="33"/>
      <c r="AW129" s="33"/>
      <c r="AX129" s="33"/>
      <c r="AY129" s="33"/>
    </row>
    <row r="130" spans="1:51" s="41" customFormat="1">
      <c r="A130" s="50"/>
      <c r="B130" s="39"/>
      <c r="C130" s="49"/>
      <c r="D130" s="59"/>
      <c r="E130" s="788"/>
      <c r="F130" s="34"/>
      <c r="G130" s="33"/>
      <c r="H130" s="33"/>
      <c r="I130" s="33"/>
      <c r="J130" s="33"/>
      <c r="K130" s="33"/>
      <c r="L130" s="33"/>
      <c r="M130" s="33"/>
      <c r="N130" s="33"/>
      <c r="O130" s="120"/>
      <c r="P130" s="120"/>
      <c r="Q130" s="33"/>
      <c r="R130" s="33"/>
      <c r="S130" s="33"/>
      <c r="T130" s="33"/>
      <c r="U130" s="33"/>
      <c r="V130" s="33"/>
      <c r="W130" s="33"/>
      <c r="X130" s="33"/>
      <c r="Y130" s="33"/>
      <c r="Z130" s="33"/>
      <c r="AA130" s="46"/>
      <c r="AB130" s="1186"/>
      <c r="AC130" s="1184"/>
      <c r="AD130" s="1185"/>
      <c r="AJ130" s="154"/>
      <c r="AK130" s="154"/>
      <c r="AL130" s="147"/>
      <c r="AM130" s="147"/>
      <c r="AN130" s="147"/>
      <c r="AR130" s="33"/>
      <c r="AS130" s="33"/>
      <c r="AT130" s="33"/>
      <c r="AU130" s="33"/>
      <c r="AV130" s="33"/>
      <c r="AW130" s="33"/>
      <c r="AX130" s="33"/>
      <c r="AY130" s="33"/>
    </row>
    <row r="131" spans="1:51" s="41" customFormat="1">
      <c r="A131" s="50"/>
      <c r="B131" s="39"/>
      <c r="C131" s="49"/>
      <c r="D131" s="59"/>
      <c r="E131" s="788"/>
      <c r="F131" s="34"/>
      <c r="G131" s="33"/>
      <c r="H131" s="33"/>
      <c r="I131" s="33"/>
      <c r="J131" s="33"/>
      <c r="K131" s="33"/>
      <c r="L131" s="33"/>
      <c r="M131" s="33"/>
      <c r="N131" s="33"/>
      <c r="O131" s="120"/>
      <c r="P131" s="120"/>
      <c r="Q131" s="33"/>
      <c r="R131" s="33"/>
      <c r="S131" s="33"/>
      <c r="T131" s="33"/>
      <c r="U131" s="33"/>
      <c r="V131" s="33"/>
      <c r="W131" s="33"/>
      <c r="X131" s="33"/>
      <c r="Y131" s="33"/>
      <c r="Z131" s="33"/>
      <c r="AA131" s="46"/>
      <c r="AB131" s="151"/>
      <c r="AC131" s="152"/>
      <c r="AD131" s="153"/>
      <c r="AJ131" s="154"/>
      <c r="AK131" s="154"/>
      <c r="AL131" s="147"/>
      <c r="AM131" s="147"/>
      <c r="AN131" s="147"/>
      <c r="AR131" s="33"/>
      <c r="AS131" s="33"/>
      <c r="AT131" s="33"/>
      <c r="AU131" s="33"/>
      <c r="AV131" s="33"/>
      <c r="AW131" s="33"/>
      <c r="AX131" s="33"/>
      <c r="AY131" s="33"/>
    </row>
    <row r="132" spans="1:51" s="41" customFormat="1">
      <c r="A132" s="50"/>
      <c r="B132" s="39"/>
      <c r="C132" s="49"/>
      <c r="D132" s="59"/>
      <c r="E132" s="788"/>
      <c r="F132" s="34"/>
      <c r="G132" s="33"/>
      <c r="H132" s="33"/>
      <c r="I132" s="33"/>
      <c r="J132" s="33"/>
      <c r="K132" s="33"/>
      <c r="L132" s="33"/>
      <c r="M132" s="33"/>
      <c r="N132" s="33"/>
      <c r="O132" s="120"/>
      <c r="P132" s="120"/>
      <c r="Q132" s="33"/>
      <c r="R132" s="33"/>
      <c r="S132" s="33"/>
      <c r="T132" s="33"/>
      <c r="U132" s="33"/>
      <c r="V132" s="33"/>
      <c r="W132" s="33"/>
      <c r="X132" s="33"/>
      <c r="Y132" s="33"/>
      <c r="Z132" s="33"/>
      <c r="AA132" s="46"/>
      <c r="AB132" s="151"/>
      <c r="AC132" s="152"/>
      <c r="AD132" s="153"/>
      <c r="AJ132" s="154"/>
      <c r="AK132" s="154"/>
      <c r="AL132" s="147"/>
      <c r="AM132" s="147"/>
      <c r="AN132" s="147"/>
      <c r="AR132" s="33"/>
      <c r="AS132" s="33"/>
      <c r="AT132" s="33"/>
      <c r="AU132" s="33"/>
      <c r="AV132" s="33"/>
      <c r="AW132" s="33"/>
      <c r="AX132" s="33"/>
      <c r="AY132" s="33"/>
    </row>
    <row r="133" spans="1:51" s="41" customFormat="1">
      <c r="A133" s="50"/>
      <c r="B133" s="39"/>
      <c r="C133" s="49"/>
      <c r="D133" s="59"/>
      <c r="E133" s="50"/>
      <c r="F133" s="34"/>
      <c r="G133" s="33"/>
      <c r="H133" s="33"/>
      <c r="I133" s="33"/>
      <c r="J133" s="33"/>
      <c r="K133" s="33"/>
      <c r="L133" s="33"/>
      <c r="M133" s="33"/>
      <c r="N133" s="33"/>
      <c r="O133" s="120"/>
      <c r="P133" s="120"/>
      <c r="Q133" s="114"/>
      <c r="R133" s="114"/>
      <c r="S133" s="114"/>
      <c r="T133" s="114"/>
      <c r="U133" s="114"/>
      <c r="V133" s="114"/>
      <c r="W133" s="33"/>
      <c r="X133" s="33"/>
      <c r="Y133" s="33"/>
      <c r="Z133" s="33"/>
      <c r="AA133" s="46"/>
      <c r="AB133" s="151"/>
      <c r="AC133" s="152"/>
      <c r="AD133" s="153"/>
      <c r="AJ133" s="154"/>
      <c r="AK133" s="154"/>
      <c r="AL133" s="147"/>
      <c r="AM133" s="147"/>
      <c r="AN133" s="147"/>
      <c r="AR133" s="33"/>
      <c r="AS133" s="33"/>
      <c r="AT133" s="33"/>
      <c r="AU133" s="33"/>
      <c r="AV133" s="33"/>
      <c r="AW133" s="33"/>
      <c r="AX133" s="33"/>
      <c r="AY133" s="33"/>
    </row>
    <row r="134" spans="1:51" s="41" customFormat="1" ht="13.5" customHeight="1">
      <c r="A134" s="788" t="s">
        <v>956</v>
      </c>
      <c r="B134" s="58">
        <v>8</v>
      </c>
      <c r="C134" s="790" t="s">
        <v>379</v>
      </c>
      <c r="D134" s="59" t="s">
        <v>223</v>
      </c>
      <c r="E134" s="788" t="s">
        <v>380</v>
      </c>
      <c r="F134" s="34"/>
      <c r="G134" s="826" t="s">
        <v>66</v>
      </c>
      <c r="H134" s="826"/>
      <c r="I134" s="826"/>
      <c r="J134" s="826"/>
      <c r="K134" s="826"/>
      <c r="L134" s="826"/>
      <c r="M134" s="826"/>
      <c r="N134" s="1183" t="s">
        <v>105</v>
      </c>
      <c r="O134" s="1183"/>
      <c r="P134" s="1183"/>
      <c r="Q134" s="1183"/>
      <c r="R134" s="1183"/>
      <c r="S134" s="1183"/>
      <c r="T134" s="1183"/>
      <c r="U134" s="1183"/>
      <c r="V134" s="1183"/>
      <c r="W134" s="33"/>
      <c r="X134" s="33"/>
      <c r="Y134" s="33"/>
      <c r="Z134" s="33"/>
      <c r="AA134" s="46"/>
      <c r="AB134" s="1243" t="s">
        <v>530</v>
      </c>
      <c r="AC134" s="1244"/>
      <c r="AD134" s="1245"/>
      <c r="AJ134" s="1408"/>
      <c r="AK134" s="1408"/>
      <c r="AL134" s="758"/>
      <c r="AM134" s="758"/>
      <c r="AN134" s="758"/>
      <c r="AR134" s="33"/>
      <c r="AS134" s="33"/>
      <c r="AT134" s="33"/>
      <c r="AU134" s="33"/>
      <c r="AV134" s="33"/>
      <c r="AW134" s="33"/>
      <c r="AX134" s="33"/>
      <c r="AY134" s="33"/>
    </row>
    <row r="135" spans="1:51" s="41" customFormat="1" ht="13.5" customHeight="1">
      <c r="A135" s="788"/>
      <c r="B135" s="58"/>
      <c r="C135" s="790"/>
      <c r="D135" s="59"/>
      <c r="E135" s="788"/>
      <c r="F135" s="34"/>
      <c r="G135" s="826"/>
      <c r="H135" s="826"/>
      <c r="I135" s="826"/>
      <c r="J135" s="826"/>
      <c r="K135" s="826"/>
      <c r="L135" s="826"/>
      <c r="M135" s="826"/>
      <c r="N135" s="1183"/>
      <c r="O135" s="1183"/>
      <c r="P135" s="1183"/>
      <c r="Q135" s="1183"/>
      <c r="R135" s="1183"/>
      <c r="S135" s="1183"/>
      <c r="T135" s="1183"/>
      <c r="U135" s="1183"/>
      <c r="V135" s="1183"/>
      <c r="W135" s="33"/>
      <c r="X135" s="33"/>
      <c r="Y135" s="33"/>
      <c r="Z135" s="33"/>
      <c r="AA135" s="46"/>
      <c r="AB135" s="1243"/>
      <c r="AC135" s="1244"/>
      <c r="AD135" s="1245"/>
      <c r="AJ135" s="1408"/>
      <c r="AK135" s="1408"/>
      <c r="AL135" s="758"/>
      <c r="AM135" s="758"/>
      <c r="AN135" s="758"/>
      <c r="AR135" s="33"/>
      <c r="AS135" s="33"/>
      <c r="AT135" s="33"/>
      <c r="AU135" s="33"/>
      <c r="AV135" s="33"/>
      <c r="AW135" s="33"/>
      <c r="AX135" s="33"/>
      <c r="AY135" s="33"/>
    </row>
    <row r="136" spans="1:51">
      <c r="A136" s="788"/>
      <c r="B136" s="58"/>
      <c r="C136" s="790"/>
      <c r="D136" s="59"/>
      <c r="E136" s="788"/>
      <c r="F136" s="34"/>
      <c r="G136" s="40"/>
      <c r="H136" s="40"/>
      <c r="I136" s="40"/>
      <c r="J136" s="40"/>
      <c r="K136" s="40"/>
      <c r="L136" s="40"/>
      <c r="M136" s="40"/>
      <c r="N136" s="346"/>
      <c r="O136" s="346"/>
      <c r="P136" s="346"/>
      <c r="Q136" s="346"/>
      <c r="R136" s="346"/>
      <c r="S136" s="346"/>
      <c r="T136" s="346"/>
      <c r="U136" s="346"/>
      <c r="V136" s="346"/>
      <c r="AA136" s="46"/>
      <c r="AB136" s="1243"/>
      <c r="AC136" s="1244"/>
      <c r="AD136" s="1245"/>
      <c r="AJ136" s="1408"/>
      <c r="AK136" s="1408"/>
      <c r="AL136" s="758"/>
      <c r="AM136" s="758"/>
      <c r="AN136" s="758"/>
    </row>
    <row r="137" spans="1:51">
      <c r="A137" s="788"/>
      <c r="B137" s="58"/>
      <c r="C137" s="790"/>
      <c r="D137" s="59"/>
      <c r="E137" s="788"/>
      <c r="F137" s="34"/>
      <c r="G137" s="1409" t="s">
        <v>628</v>
      </c>
      <c r="H137" s="1410"/>
      <c r="I137" s="1410"/>
      <c r="J137" s="1410"/>
      <c r="K137" s="1410"/>
      <c r="L137" s="1410"/>
      <c r="M137" s="1410"/>
      <c r="N137" s="1413" t="s">
        <v>93</v>
      </c>
      <c r="O137" s="1414"/>
      <c r="P137" s="1415"/>
      <c r="Q137" s="1409" t="s">
        <v>629</v>
      </c>
      <c r="R137" s="1410"/>
      <c r="S137" s="1410"/>
      <c r="T137" s="1410"/>
      <c r="U137" s="1410"/>
      <c r="V137" s="1410"/>
      <c r="W137" s="1410"/>
      <c r="X137" s="1413" t="s">
        <v>93</v>
      </c>
      <c r="Y137" s="1414"/>
      <c r="Z137" s="1415"/>
      <c r="AA137" s="46"/>
      <c r="AB137" s="1243"/>
      <c r="AC137" s="1244"/>
      <c r="AD137" s="1245"/>
      <c r="AJ137" s="1408"/>
      <c r="AK137" s="1408"/>
      <c r="AL137" s="47"/>
      <c r="AM137" s="47"/>
      <c r="AN137" s="47"/>
    </row>
    <row r="138" spans="1:51">
      <c r="A138" s="788"/>
      <c r="B138" s="58"/>
      <c r="C138" s="790"/>
      <c r="D138" s="59"/>
      <c r="E138" s="788"/>
      <c r="F138" s="34"/>
      <c r="G138" s="1411"/>
      <c r="H138" s="1412"/>
      <c r="I138" s="1412"/>
      <c r="J138" s="1412"/>
      <c r="K138" s="1412"/>
      <c r="L138" s="1412"/>
      <c r="M138" s="1412"/>
      <c r="N138" s="914"/>
      <c r="O138" s="1416"/>
      <c r="P138" s="915"/>
      <c r="Q138" s="1411"/>
      <c r="R138" s="1412"/>
      <c r="S138" s="1412"/>
      <c r="T138" s="1412"/>
      <c r="U138" s="1412"/>
      <c r="V138" s="1412"/>
      <c r="W138" s="1412"/>
      <c r="X138" s="914"/>
      <c r="Y138" s="1416"/>
      <c r="Z138" s="915"/>
      <c r="AA138" s="46"/>
      <c r="AB138" s="1243"/>
      <c r="AC138" s="1244"/>
      <c r="AD138" s="1245"/>
      <c r="AJ138" s="1408"/>
      <c r="AK138" s="1408"/>
      <c r="AL138" s="47"/>
      <c r="AM138" s="47"/>
      <c r="AN138" s="47"/>
    </row>
    <row r="139" spans="1:51" ht="13.5" customHeight="1">
      <c r="A139" s="788"/>
      <c r="B139" s="58"/>
      <c r="C139" s="790"/>
      <c r="D139" s="59"/>
      <c r="E139" s="788"/>
      <c r="F139" s="34"/>
      <c r="G139" s="1409" t="s">
        <v>638</v>
      </c>
      <c r="H139" s="1410"/>
      <c r="I139" s="1410"/>
      <c r="J139" s="1410"/>
      <c r="K139" s="1410"/>
      <c r="L139" s="1410"/>
      <c r="M139" s="1410"/>
      <c r="N139" s="1413" t="s">
        <v>93</v>
      </c>
      <c r="O139" s="1414"/>
      <c r="P139" s="1415"/>
      <c r="Q139" s="347"/>
      <c r="R139" s="347"/>
      <c r="S139" s="347"/>
      <c r="T139" s="347"/>
      <c r="U139" s="347"/>
      <c r="V139" s="347"/>
      <c r="AA139" s="46"/>
      <c r="AB139" s="1243"/>
      <c r="AC139" s="1244"/>
      <c r="AD139" s="1245"/>
      <c r="AJ139" s="1408"/>
      <c r="AK139" s="1408"/>
      <c r="AL139" s="47"/>
      <c r="AM139" s="47"/>
      <c r="AN139" s="47"/>
    </row>
    <row r="140" spans="1:51">
      <c r="A140" s="788"/>
      <c r="B140" s="58"/>
      <c r="C140" s="49"/>
      <c r="D140" s="59"/>
      <c r="E140" s="788"/>
      <c r="F140" s="34"/>
      <c r="G140" s="1411"/>
      <c r="H140" s="1412"/>
      <c r="I140" s="1412"/>
      <c r="J140" s="1412"/>
      <c r="K140" s="1412"/>
      <c r="L140" s="1412"/>
      <c r="M140" s="1412"/>
      <c r="N140" s="914"/>
      <c r="O140" s="1416"/>
      <c r="P140" s="915"/>
      <c r="Q140" s="217"/>
      <c r="R140" s="217"/>
      <c r="S140" s="217"/>
      <c r="T140" s="217"/>
      <c r="U140" s="217"/>
      <c r="V140" s="217"/>
      <c r="AA140" s="46"/>
      <c r="AB140" s="1243"/>
      <c r="AC140" s="1244"/>
      <c r="AD140" s="1245"/>
      <c r="AJ140" s="1408"/>
      <c r="AK140" s="1408"/>
      <c r="AL140" s="47"/>
      <c r="AM140" s="47"/>
      <c r="AN140" s="47"/>
    </row>
    <row r="141" spans="1:51">
      <c r="A141" s="50"/>
      <c r="B141" s="58"/>
      <c r="C141" s="49"/>
      <c r="D141" s="59"/>
      <c r="E141" s="48"/>
      <c r="F141" s="34"/>
      <c r="G141" s="40"/>
      <c r="H141" s="40"/>
      <c r="I141" s="40"/>
      <c r="J141" s="40"/>
      <c r="K141" s="40"/>
      <c r="L141" s="40"/>
      <c r="M141" s="40"/>
      <c r="N141" s="217"/>
      <c r="O141" s="217"/>
      <c r="P141" s="217"/>
      <c r="Q141" s="217"/>
      <c r="R141" s="217"/>
      <c r="S141" s="217"/>
      <c r="T141" s="217"/>
      <c r="U141" s="217"/>
      <c r="V141" s="217"/>
      <c r="AA141" s="46"/>
      <c r="AB141" s="214"/>
      <c r="AC141" s="215"/>
      <c r="AD141" s="216"/>
      <c r="AJ141" s="1408"/>
      <c r="AK141" s="1408"/>
      <c r="AL141" s="47"/>
      <c r="AM141" s="47"/>
      <c r="AN141" s="47"/>
    </row>
    <row r="142" spans="1:51" ht="6" customHeight="1">
      <c r="A142" s="336"/>
      <c r="B142" s="343"/>
      <c r="C142" s="299"/>
      <c r="D142" s="155"/>
      <c r="E142" s="335"/>
      <c r="F142" s="60"/>
      <c r="G142" s="352"/>
      <c r="H142" s="352"/>
      <c r="I142" s="352"/>
      <c r="J142" s="352"/>
      <c r="K142" s="352"/>
      <c r="L142" s="352"/>
      <c r="M142" s="352"/>
      <c r="N142" s="567"/>
      <c r="O142" s="567"/>
      <c r="P142" s="567"/>
      <c r="Q142" s="567"/>
      <c r="R142" s="567"/>
      <c r="S142" s="567"/>
      <c r="T142" s="567"/>
      <c r="U142" s="567"/>
      <c r="V142" s="567"/>
      <c r="W142" s="114"/>
      <c r="X142" s="114"/>
      <c r="Y142" s="114"/>
      <c r="Z142" s="114"/>
      <c r="AA142" s="62"/>
      <c r="AB142" s="230"/>
      <c r="AC142" s="231"/>
      <c r="AD142" s="232"/>
      <c r="AJ142" s="1408"/>
      <c r="AK142" s="1408"/>
      <c r="AL142" s="47"/>
      <c r="AM142" s="47"/>
      <c r="AN142" s="47"/>
    </row>
    <row r="143" spans="1:51" ht="6" customHeight="1">
      <c r="A143" s="538"/>
      <c r="B143" s="544"/>
      <c r="C143" s="539"/>
      <c r="D143" s="540"/>
      <c r="E143" s="545"/>
      <c r="F143" s="541"/>
      <c r="G143" s="546"/>
      <c r="H143" s="546"/>
      <c r="I143" s="546"/>
      <c r="J143" s="546"/>
      <c r="K143" s="546"/>
      <c r="L143" s="546"/>
      <c r="M143" s="546"/>
      <c r="N143" s="547"/>
      <c r="O143" s="547"/>
      <c r="P143" s="547"/>
      <c r="Q143" s="547"/>
      <c r="R143" s="547"/>
      <c r="S143" s="547"/>
      <c r="T143" s="547"/>
      <c r="U143" s="547"/>
      <c r="V143" s="547"/>
      <c r="W143" s="542"/>
      <c r="X143" s="542"/>
      <c r="Y143" s="542"/>
      <c r="Z143" s="542"/>
      <c r="AA143" s="543"/>
      <c r="AB143" s="548"/>
      <c r="AC143" s="549"/>
      <c r="AD143" s="550"/>
      <c r="AJ143" s="1408"/>
      <c r="AK143" s="1408"/>
      <c r="AL143" s="47"/>
      <c r="AM143" s="47"/>
      <c r="AN143" s="47"/>
    </row>
    <row r="144" spans="1:51" ht="13.5" customHeight="1">
      <c r="A144" s="50"/>
      <c r="B144" s="58"/>
      <c r="C144" s="49"/>
      <c r="D144" s="59"/>
      <c r="E144" s="48"/>
      <c r="F144" s="161"/>
      <c r="G144" s="1417" t="s">
        <v>166</v>
      </c>
      <c r="H144" s="1418"/>
      <c r="I144" s="1418"/>
      <c r="J144" s="1418"/>
      <c r="K144" s="1418"/>
      <c r="L144" s="1418"/>
      <c r="M144" s="1418"/>
      <c r="N144" s="1421" t="s">
        <v>93</v>
      </c>
      <c r="O144" s="1422"/>
      <c r="P144" s="1423"/>
      <c r="Q144" s="1417" t="s">
        <v>175</v>
      </c>
      <c r="R144" s="1418"/>
      <c r="S144" s="1418"/>
      <c r="T144" s="1418"/>
      <c r="U144" s="1418"/>
      <c r="V144" s="1418"/>
      <c r="W144" s="1418"/>
      <c r="X144" s="1421" t="s">
        <v>93</v>
      </c>
      <c r="Y144" s="1422"/>
      <c r="Z144" s="1423"/>
      <c r="AA144" s="162"/>
      <c r="AB144" s="214"/>
      <c r="AC144" s="215"/>
      <c r="AD144" s="216"/>
      <c r="AJ144" s="1408"/>
      <c r="AK144" s="1408"/>
      <c r="AL144" s="147"/>
      <c r="AM144" s="147"/>
      <c r="AN144" s="147"/>
    </row>
    <row r="145" spans="1:43">
      <c r="A145" s="50"/>
      <c r="B145" s="58"/>
      <c r="C145" s="49"/>
      <c r="D145" s="59"/>
      <c r="E145" s="48"/>
      <c r="F145" s="161"/>
      <c r="G145" s="1411"/>
      <c r="H145" s="1412"/>
      <c r="I145" s="1412"/>
      <c r="J145" s="1412"/>
      <c r="K145" s="1412"/>
      <c r="L145" s="1412"/>
      <c r="M145" s="1412"/>
      <c r="N145" s="914"/>
      <c r="O145" s="1416"/>
      <c r="P145" s="915"/>
      <c r="Q145" s="1411"/>
      <c r="R145" s="1412"/>
      <c r="S145" s="1412"/>
      <c r="T145" s="1412"/>
      <c r="U145" s="1412"/>
      <c r="V145" s="1412"/>
      <c r="W145" s="1412"/>
      <c r="X145" s="914"/>
      <c r="Y145" s="1416"/>
      <c r="Z145" s="915"/>
      <c r="AA145" s="162"/>
      <c r="AB145" s="214"/>
      <c r="AC145" s="215"/>
      <c r="AD145" s="216"/>
      <c r="AM145" s="163"/>
      <c r="AN145" s="163"/>
    </row>
    <row r="146" spans="1:43" ht="13.5" customHeight="1">
      <c r="A146" s="50"/>
      <c r="B146" s="58"/>
      <c r="C146" s="49"/>
      <c r="D146" s="59"/>
      <c r="E146" s="48"/>
      <c r="F146" s="161"/>
      <c r="G146" s="1417" t="s">
        <v>167</v>
      </c>
      <c r="H146" s="1418"/>
      <c r="I146" s="1418"/>
      <c r="J146" s="1418"/>
      <c r="K146" s="1418"/>
      <c r="L146" s="1418"/>
      <c r="M146" s="1418"/>
      <c r="N146" s="1421" t="s">
        <v>93</v>
      </c>
      <c r="O146" s="1422"/>
      <c r="P146" s="1423"/>
      <c r="Q146" s="1417" t="s">
        <v>69</v>
      </c>
      <c r="R146" s="1418"/>
      <c r="S146" s="1418"/>
      <c r="T146" s="1418"/>
      <c r="U146" s="1418"/>
      <c r="V146" s="1418"/>
      <c r="W146" s="1418"/>
      <c r="X146" s="1421" t="s">
        <v>93</v>
      </c>
      <c r="Y146" s="1422"/>
      <c r="Z146" s="1423"/>
      <c r="AA146" s="162"/>
      <c r="AB146" s="214"/>
      <c r="AC146" s="215"/>
      <c r="AD146" s="216"/>
      <c r="AM146" s="163"/>
      <c r="AN146" s="163"/>
    </row>
    <row r="147" spans="1:43">
      <c r="A147" s="50"/>
      <c r="B147" s="58"/>
      <c r="C147" s="49"/>
      <c r="D147" s="59"/>
      <c r="E147" s="48"/>
      <c r="F147" s="161"/>
      <c r="G147" s="1411"/>
      <c r="H147" s="1412"/>
      <c r="I147" s="1412"/>
      <c r="J147" s="1412"/>
      <c r="K147" s="1412"/>
      <c r="L147" s="1412"/>
      <c r="M147" s="1412"/>
      <c r="N147" s="914"/>
      <c r="O147" s="1416"/>
      <c r="P147" s="915"/>
      <c r="Q147" s="1411"/>
      <c r="R147" s="1412"/>
      <c r="S147" s="1412"/>
      <c r="T147" s="1412"/>
      <c r="U147" s="1412"/>
      <c r="V147" s="1412"/>
      <c r="W147" s="1412"/>
      <c r="X147" s="914"/>
      <c r="Y147" s="1416"/>
      <c r="Z147" s="915"/>
      <c r="AA147" s="162"/>
      <c r="AB147" s="214"/>
      <c r="AC147" s="215"/>
      <c r="AD147" s="216"/>
      <c r="AM147" s="147"/>
      <c r="AN147" s="147"/>
    </row>
    <row r="148" spans="1:43" ht="13.5" customHeight="1">
      <c r="A148" s="50"/>
      <c r="B148" s="58"/>
      <c r="C148" s="49"/>
      <c r="D148" s="59"/>
      <c r="E148" s="48"/>
      <c r="F148" s="161"/>
      <c r="G148" s="1417" t="s">
        <v>176</v>
      </c>
      <c r="H148" s="1418"/>
      <c r="I148" s="1418"/>
      <c r="J148" s="1418"/>
      <c r="K148" s="1418"/>
      <c r="L148" s="1418"/>
      <c r="M148" s="1418"/>
      <c r="N148" s="1421" t="s">
        <v>93</v>
      </c>
      <c r="O148" s="1422"/>
      <c r="P148" s="1423"/>
      <c r="Q148" s="1417" t="s">
        <v>70</v>
      </c>
      <c r="R148" s="1418"/>
      <c r="S148" s="1418"/>
      <c r="T148" s="1418"/>
      <c r="U148" s="1418"/>
      <c r="V148" s="1418"/>
      <c r="W148" s="1419"/>
      <c r="X148" s="1421" t="s">
        <v>93</v>
      </c>
      <c r="Y148" s="1422"/>
      <c r="Z148" s="1423"/>
      <c r="AA148" s="162"/>
      <c r="AB148" s="214"/>
      <c r="AC148" s="215"/>
      <c r="AD148" s="216"/>
      <c r="AM148" s="164"/>
      <c r="AN148" s="164"/>
    </row>
    <row r="149" spans="1:43" ht="13.5" customHeight="1">
      <c r="A149" s="50"/>
      <c r="B149" s="58"/>
      <c r="C149" s="49"/>
      <c r="D149" s="59"/>
      <c r="E149" s="48"/>
      <c r="F149" s="161"/>
      <c r="G149" s="1411"/>
      <c r="H149" s="1412"/>
      <c r="I149" s="1412"/>
      <c r="J149" s="1412"/>
      <c r="K149" s="1412"/>
      <c r="L149" s="1412"/>
      <c r="M149" s="1412"/>
      <c r="N149" s="914"/>
      <c r="O149" s="1416"/>
      <c r="P149" s="915"/>
      <c r="Q149" s="1411"/>
      <c r="R149" s="1412"/>
      <c r="S149" s="1412"/>
      <c r="T149" s="1412"/>
      <c r="U149" s="1412"/>
      <c r="V149" s="1412"/>
      <c r="W149" s="1420"/>
      <c r="X149" s="914"/>
      <c r="Y149" s="1416"/>
      <c r="Z149" s="915"/>
      <c r="AA149" s="162"/>
      <c r="AB149" s="214"/>
      <c r="AC149" s="215"/>
      <c r="AD149" s="216"/>
      <c r="AM149" s="164"/>
      <c r="AN149" s="164"/>
    </row>
    <row r="150" spans="1:43" ht="13.5" customHeight="1">
      <c r="A150" s="50"/>
      <c r="B150" s="58"/>
      <c r="C150" s="49"/>
      <c r="D150" s="59"/>
      <c r="E150" s="48"/>
      <c r="F150" s="161"/>
      <c r="G150" s="1417" t="s">
        <v>168</v>
      </c>
      <c r="H150" s="1418"/>
      <c r="I150" s="1418"/>
      <c r="J150" s="1418"/>
      <c r="K150" s="1418"/>
      <c r="L150" s="1418"/>
      <c r="M150" s="1418"/>
      <c r="N150" s="1421" t="s">
        <v>93</v>
      </c>
      <c r="O150" s="1422"/>
      <c r="P150" s="1423"/>
      <c r="Q150" s="551"/>
      <c r="R150" s="552"/>
      <c r="S150" s="552"/>
      <c r="T150" s="552"/>
      <c r="U150" s="552"/>
      <c r="V150" s="552"/>
      <c r="W150" s="552"/>
      <c r="X150" s="553"/>
      <c r="Y150" s="553"/>
      <c r="Z150" s="553"/>
      <c r="AA150" s="162"/>
      <c r="AB150" s="214"/>
      <c r="AC150" s="215"/>
      <c r="AD150" s="216"/>
      <c r="AM150" s="164"/>
      <c r="AN150" s="164"/>
    </row>
    <row r="151" spans="1:43" ht="13.5" customHeight="1">
      <c r="A151" s="50"/>
      <c r="B151" s="58"/>
      <c r="C151" s="49"/>
      <c r="D151" s="59"/>
      <c r="E151" s="48"/>
      <c r="F151" s="161"/>
      <c r="G151" s="1411"/>
      <c r="H151" s="1412"/>
      <c r="I151" s="1412"/>
      <c r="J151" s="1412"/>
      <c r="K151" s="1412"/>
      <c r="L151" s="1412"/>
      <c r="M151" s="1412"/>
      <c r="N151" s="914"/>
      <c r="O151" s="1416"/>
      <c r="P151" s="915"/>
      <c r="Q151" s="165"/>
      <c r="R151" s="166"/>
      <c r="S151" s="166"/>
      <c r="T151" s="166"/>
      <c r="U151" s="166"/>
      <c r="V151" s="166"/>
      <c r="W151" s="166"/>
      <c r="X151" s="41"/>
      <c r="Y151" s="41"/>
      <c r="Z151" s="41"/>
      <c r="AA151" s="162"/>
      <c r="AB151" s="214"/>
      <c r="AC151" s="215"/>
      <c r="AD151" s="216"/>
      <c r="AM151" s="164"/>
      <c r="AN151" s="164"/>
    </row>
    <row r="152" spans="1:43" ht="13.5" customHeight="1">
      <c r="A152" s="50"/>
      <c r="B152" s="58"/>
      <c r="C152" s="49"/>
      <c r="D152" s="59"/>
      <c r="E152" s="48"/>
      <c r="F152" s="161"/>
      <c r="Z152" s="41"/>
      <c r="AA152" s="162"/>
      <c r="AB152" s="214"/>
      <c r="AC152" s="215"/>
      <c r="AD152" s="216"/>
    </row>
    <row r="153" spans="1:43" ht="5.25" customHeight="1">
      <c r="A153" s="50"/>
      <c r="B153" s="39"/>
      <c r="C153" s="38"/>
      <c r="D153" s="59"/>
      <c r="E153" s="50"/>
      <c r="F153" s="161"/>
      <c r="G153" s="170"/>
      <c r="H153" s="170"/>
      <c r="I153" s="170"/>
      <c r="J153" s="170"/>
      <c r="K153" s="170"/>
      <c r="L153" s="170"/>
      <c r="M153" s="170"/>
      <c r="N153" s="170"/>
      <c r="O153" s="170"/>
      <c r="P153" s="170"/>
      <c r="Q153" s="170"/>
      <c r="R153" s="170"/>
      <c r="S153" s="170"/>
      <c r="T153" s="47"/>
      <c r="U153" s="47"/>
      <c r="V153" s="47"/>
      <c r="W153" s="47"/>
      <c r="X153" s="47"/>
      <c r="Y153" s="41"/>
      <c r="Z153" s="41"/>
      <c r="AA153" s="162"/>
      <c r="AB153" s="171"/>
      <c r="AC153" s="172"/>
      <c r="AD153" s="173"/>
    </row>
    <row r="154" spans="1:43" ht="13.5" customHeight="1">
      <c r="A154" s="48"/>
      <c r="B154" s="58">
        <v>9</v>
      </c>
      <c r="C154" s="839" t="s">
        <v>832</v>
      </c>
      <c r="D154" s="59" t="s">
        <v>223</v>
      </c>
      <c r="E154" s="824" t="s">
        <v>630</v>
      </c>
      <c r="F154" s="34"/>
      <c r="G154" s="826" t="s">
        <v>66</v>
      </c>
      <c r="H154" s="826"/>
      <c r="I154" s="826"/>
      <c r="J154" s="826"/>
      <c r="K154" s="826"/>
      <c r="L154" s="826"/>
      <c r="M154" s="826"/>
      <c r="N154" s="1183" t="s">
        <v>105</v>
      </c>
      <c r="O154" s="1183"/>
      <c r="P154" s="1183"/>
      <c r="Q154" s="1183"/>
      <c r="R154" s="1183"/>
      <c r="S154" s="1183"/>
      <c r="T154" s="1183"/>
      <c r="U154" s="1183"/>
      <c r="V154" s="1183"/>
      <c r="AA154" s="46"/>
      <c r="AB154" s="851" t="s">
        <v>530</v>
      </c>
      <c r="AC154" s="852"/>
      <c r="AD154" s="853"/>
    </row>
    <row r="155" spans="1:43">
      <c r="A155" s="48"/>
      <c r="B155" s="58"/>
      <c r="C155" s="839"/>
      <c r="D155" s="59"/>
      <c r="E155" s="824"/>
      <c r="F155" s="34"/>
      <c r="G155" s="826"/>
      <c r="H155" s="826"/>
      <c r="I155" s="826"/>
      <c r="J155" s="826"/>
      <c r="K155" s="826"/>
      <c r="L155" s="826"/>
      <c r="M155" s="826"/>
      <c r="N155" s="1183"/>
      <c r="O155" s="1183"/>
      <c r="P155" s="1183"/>
      <c r="Q155" s="1183"/>
      <c r="R155" s="1183"/>
      <c r="S155" s="1183"/>
      <c r="T155" s="1183"/>
      <c r="U155" s="1183"/>
      <c r="V155" s="1183"/>
      <c r="AA155" s="46"/>
      <c r="AB155" s="851"/>
      <c r="AC155" s="852"/>
      <c r="AD155" s="853"/>
    </row>
    <row r="156" spans="1:43" ht="13.5" customHeight="1">
      <c r="A156" s="48"/>
      <c r="B156" s="58"/>
      <c r="C156" s="839"/>
      <c r="D156" s="59"/>
      <c r="E156" s="824"/>
      <c r="F156" s="34"/>
      <c r="AA156" s="46"/>
      <c r="AB156" s="851"/>
      <c r="AC156" s="852"/>
      <c r="AD156" s="853"/>
    </row>
    <row r="157" spans="1:43">
      <c r="A157" s="48"/>
      <c r="B157" s="58"/>
      <c r="C157" s="839"/>
      <c r="D157" s="59"/>
      <c r="E157" s="824"/>
      <c r="F157" s="34"/>
      <c r="G157" s="33" t="s">
        <v>619</v>
      </c>
      <c r="H157" s="174"/>
      <c r="I157" s="175"/>
      <c r="J157" s="175"/>
      <c r="K157" s="174"/>
      <c r="L157" s="175"/>
      <c r="M157" s="175"/>
      <c r="N157" s="175"/>
      <c r="O157" s="175"/>
      <c r="P157" s="174"/>
      <c r="Q157" s="174"/>
      <c r="R157" s="174"/>
      <c r="S157" s="174"/>
      <c r="T157" s="174"/>
      <c r="U157" s="175"/>
      <c r="V157" s="175"/>
      <c r="W157" s="176"/>
      <c r="X157" s="176"/>
      <c r="Y157" s="176"/>
      <c r="Z157" s="176"/>
      <c r="AA157" s="46"/>
      <c r="AB157" s="177"/>
      <c r="AC157" s="178"/>
      <c r="AD157" s="179"/>
      <c r="AF157" s="180"/>
      <c r="AG157" s="180"/>
      <c r="AH157" s="180"/>
      <c r="AI157" s="180"/>
      <c r="AJ157" s="180"/>
      <c r="AK157" s="180"/>
      <c r="AL157" s="180"/>
      <c r="AM157" s="180"/>
      <c r="AN157" s="180"/>
      <c r="AO157" s="180"/>
      <c r="AP157" s="180"/>
      <c r="AQ157" s="180"/>
    </row>
    <row r="158" spans="1:43">
      <c r="A158" s="48"/>
      <c r="B158" s="58"/>
      <c r="C158" s="839"/>
      <c r="D158" s="59"/>
      <c r="E158" s="824"/>
      <c r="F158" s="34"/>
      <c r="G158" s="932" t="s">
        <v>570</v>
      </c>
      <c r="H158" s="932"/>
      <c r="I158" s="932"/>
      <c r="J158" s="932"/>
      <c r="K158" s="932"/>
      <c r="L158" s="932"/>
      <c r="M158" s="932"/>
      <c r="N158" s="932"/>
      <c r="O158" s="932"/>
      <c r="P158" s="932"/>
      <c r="Q158" s="932"/>
      <c r="R158" s="932"/>
      <c r="S158" s="932"/>
      <c r="T158" s="932"/>
      <c r="U158" s="932"/>
      <c r="V158" s="932"/>
      <c r="W158" s="176"/>
      <c r="X158" s="176"/>
      <c r="Y158" s="176"/>
      <c r="Z158" s="176"/>
      <c r="AA158" s="46"/>
      <c r="AB158" s="177"/>
      <c r="AC158" s="178"/>
      <c r="AD158" s="179"/>
      <c r="AF158" s="180"/>
      <c r="AG158" s="180"/>
      <c r="AH158" s="180"/>
      <c r="AI158" s="180"/>
      <c r="AJ158" s="180"/>
      <c r="AK158" s="180"/>
      <c r="AL158" s="180"/>
      <c r="AM158" s="180"/>
      <c r="AN158" s="180"/>
      <c r="AO158" s="180"/>
      <c r="AP158" s="180"/>
      <c r="AQ158" s="180"/>
    </row>
    <row r="159" spans="1:43">
      <c r="A159" s="48"/>
      <c r="B159" s="58"/>
      <c r="C159" s="839"/>
      <c r="D159" s="59"/>
      <c r="E159" s="824"/>
      <c r="F159" s="34"/>
      <c r="G159" s="1424" t="s">
        <v>571</v>
      </c>
      <c r="H159" s="1425"/>
      <c r="I159" s="1425"/>
      <c r="J159" s="1425"/>
      <c r="K159" s="1425"/>
      <c r="L159" s="1425"/>
      <c r="M159" s="1426"/>
      <c r="N159" s="1427" t="s">
        <v>525</v>
      </c>
      <c r="O159" s="1427"/>
      <c r="P159" s="1427"/>
      <c r="Q159" s="1427"/>
      <c r="R159" s="1427"/>
      <c r="S159" s="1427" t="s">
        <v>526</v>
      </c>
      <c r="T159" s="1427"/>
      <c r="U159" s="1427"/>
      <c r="V159" s="1427"/>
      <c r="W159" s="1427"/>
      <c r="X159" s="1427"/>
      <c r="Y159" s="176"/>
      <c r="Z159" s="176"/>
      <c r="AA159" s="46"/>
      <c r="AB159" s="177"/>
      <c r="AC159" s="178"/>
      <c r="AD159" s="179"/>
      <c r="AF159" s="180"/>
      <c r="AG159" s="180"/>
      <c r="AH159" s="180"/>
      <c r="AI159" s="180"/>
      <c r="AJ159" s="180"/>
      <c r="AK159" s="180"/>
      <c r="AL159" s="180"/>
      <c r="AM159" s="180"/>
      <c r="AN159" s="180"/>
      <c r="AO159" s="180"/>
      <c r="AP159" s="180"/>
      <c r="AQ159" s="180"/>
    </row>
    <row r="160" spans="1:43">
      <c r="A160" s="48"/>
      <c r="B160" s="58"/>
      <c r="C160" s="839"/>
      <c r="D160" s="59"/>
      <c r="E160" s="824"/>
      <c r="F160" s="34"/>
      <c r="G160" s="1428" t="s">
        <v>575</v>
      </c>
      <c r="H160" s="1429"/>
      <c r="I160" s="1429"/>
      <c r="J160" s="1429"/>
      <c r="K160" s="1429"/>
      <c r="L160" s="1429"/>
      <c r="M160" s="1430"/>
      <c r="N160" s="1431"/>
      <c r="O160" s="1431"/>
      <c r="P160" s="1431"/>
      <c r="Q160" s="1431"/>
      <c r="R160" s="1431"/>
      <c r="S160" s="1432"/>
      <c r="T160" s="1433"/>
      <c r="U160" s="1433"/>
      <c r="V160" s="1433"/>
      <c r="W160" s="1434" t="s">
        <v>572</v>
      </c>
      <c r="X160" s="1435"/>
      <c r="Y160" s="176"/>
      <c r="Z160" s="176"/>
      <c r="AA160" s="46"/>
      <c r="AB160" s="177"/>
      <c r="AC160" s="178"/>
      <c r="AD160" s="179"/>
      <c r="AF160" s="180"/>
      <c r="AG160" s="180"/>
      <c r="AH160" s="180"/>
      <c r="AI160" s="180"/>
      <c r="AJ160" s="180"/>
      <c r="AK160" s="180"/>
      <c r="AL160" s="180"/>
      <c r="AM160" s="180"/>
      <c r="AN160" s="180"/>
      <c r="AO160" s="180"/>
      <c r="AP160" s="180"/>
      <c r="AQ160" s="180"/>
    </row>
    <row r="161" spans="1:43">
      <c r="A161" s="48"/>
      <c r="B161" s="58"/>
      <c r="C161" s="839"/>
      <c r="D161" s="59"/>
      <c r="E161" s="824"/>
      <c r="F161" s="34"/>
      <c r="G161" s="1436" t="s">
        <v>581</v>
      </c>
      <c r="H161" s="1437"/>
      <c r="I161" s="1437"/>
      <c r="J161" s="1437"/>
      <c r="K161" s="1437"/>
      <c r="L161" s="1437"/>
      <c r="M161" s="1437"/>
      <c r="N161" s="1437"/>
      <c r="O161" s="1437"/>
      <c r="P161" s="1437"/>
      <c r="Q161" s="1437"/>
      <c r="R161" s="1438"/>
      <c r="S161" s="1427" t="s">
        <v>573</v>
      </c>
      <c r="T161" s="1427"/>
      <c r="U161" s="1427"/>
      <c r="V161" s="1427"/>
      <c r="W161" s="1427"/>
      <c r="X161" s="1427"/>
      <c r="Y161" s="176"/>
      <c r="Z161" s="176"/>
      <c r="AA161" s="46"/>
      <c r="AB161" s="177"/>
      <c r="AC161" s="178"/>
      <c r="AD161" s="179"/>
      <c r="AF161" s="180"/>
      <c r="AG161" s="180"/>
      <c r="AH161" s="180"/>
      <c r="AI161" s="180"/>
      <c r="AJ161" s="180"/>
      <c r="AK161" s="180"/>
      <c r="AL161" s="180"/>
      <c r="AM161" s="180"/>
      <c r="AN161" s="180"/>
      <c r="AO161" s="180"/>
      <c r="AP161" s="180"/>
      <c r="AQ161" s="180"/>
    </row>
    <row r="162" spans="1:43">
      <c r="A162" s="48"/>
      <c r="B162" s="58"/>
      <c r="C162" s="839"/>
      <c r="D162" s="59"/>
      <c r="E162" s="824"/>
      <c r="F162" s="34"/>
      <c r="G162" s="1439" t="str">
        <f>IF(O71+R71+U71+X71+O72+R72+U72+X72&gt;0,O71+R71+U71+X71+O72+R72+U72+X72,"")</f>
        <v/>
      </c>
      <c r="H162" s="1440"/>
      <c r="I162" s="1440"/>
      <c r="J162" s="1440"/>
      <c r="K162" s="1440"/>
      <c r="L162" s="1440"/>
      <c r="M162" s="1440"/>
      <c r="N162" s="1440"/>
      <c r="O162" s="1441"/>
      <c r="P162" s="1442" t="s">
        <v>574</v>
      </c>
      <c r="Q162" s="1442"/>
      <c r="R162" s="1443"/>
      <c r="S162" s="1444" t="str">
        <f>IFERROR(ROUNDDOWN(S160/G162,2),"")</f>
        <v/>
      </c>
      <c r="T162" s="1445"/>
      <c r="U162" s="1445"/>
      <c r="V162" s="1445"/>
      <c r="W162" s="1445"/>
      <c r="X162" s="1446"/>
      <c r="Y162" s="176"/>
      <c r="Z162" s="176"/>
      <c r="AA162" s="46"/>
      <c r="AB162" s="177"/>
      <c r="AC162" s="178"/>
      <c r="AD162" s="179"/>
      <c r="AF162" s="180"/>
      <c r="AG162" s="180"/>
      <c r="AH162" s="180"/>
      <c r="AI162" s="180"/>
      <c r="AJ162" s="180"/>
      <c r="AK162" s="180"/>
      <c r="AL162" s="180"/>
      <c r="AM162" s="180"/>
      <c r="AN162" s="180"/>
      <c r="AO162" s="180"/>
      <c r="AP162" s="180"/>
      <c r="AQ162" s="180"/>
    </row>
    <row r="163" spans="1:43">
      <c r="A163" s="48"/>
      <c r="B163" s="58"/>
      <c r="C163" s="839"/>
      <c r="D163" s="59"/>
      <c r="E163" s="824"/>
      <c r="F163" s="34"/>
      <c r="H163" s="174"/>
      <c r="I163" s="175"/>
      <c r="J163" s="175"/>
      <c r="K163" s="174"/>
      <c r="L163" s="175"/>
      <c r="M163" s="175"/>
      <c r="N163" s="175"/>
      <c r="O163" s="175"/>
      <c r="P163" s="174"/>
      <c r="Q163" s="174"/>
      <c r="R163" s="174"/>
      <c r="S163" s="174"/>
      <c r="T163" s="174"/>
      <c r="U163" s="175"/>
      <c r="V163" s="175"/>
      <c r="W163" s="176"/>
      <c r="X163" s="176"/>
      <c r="Y163" s="176"/>
      <c r="Z163" s="176"/>
      <c r="AA163" s="46"/>
      <c r="AB163" s="177"/>
      <c r="AC163" s="178"/>
      <c r="AD163" s="179"/>
      <c r="AF163" s="180"/>
      <c r="AG163" s="180"/>
      <c r="AH163" s="180"/>
      <c r="AI163" s="180"/>
      <c r="AJ163" s="180"/>
      <c r="AK163" s="180"/>
      <c r="AL163" s="180"/>
      <c r="AM163" s="180"/>
      <c r="AN163" s="180"/>
      <c r="AO163" s="180"/>
      <c r="AP163" s="180"/>
      <c r="AQ163" s="180"/>
    </row>
    <row r="164" spans="1:43">
      <c r="A164" s="48"/>
      <c r="B164" s="58"/>
      <c r="C164" s="839"/>
      <c r="D164" s="59"/>
      <c r="E164" s="824"/>
      <c r="F164" s="34"/>
      <c r="G164" s="866" t="s">
        <v>576</v>
      </c>
      <c r="H164" s="866"/>
      <c r="I164" s="866"/>
      <c r="J164" s="866"/>
      <c r="K164" s="866"/>
      <c r="L164" s="866"/>
      <c r="M164" s="866"/>
      <c r="N164" s="866"/>
      <c r="O164" s="866"/>
      <c r="P164" s="866"/>
      <c r="Q164" s="866"/>
      <c r="R164" s="866"/>
      <c r="S164" s="866"/>
      <c r="T164" s="866"/>
      <c r="U164" s="866"/>
      <c r="V164" s="866"/>
      <c r="W164" s="176"/>
      <c r="X164" s="176"/>
      <c r="Y164" s="176"/>
      <c r="Z164" s="176"/>
      <c r="AA164" s="46"/>
      <c r="AB164" s="177"/>
      <c r="AC164" s="178"/>
      <c r="AD164" s="179"/>
      <c r="AF164" s="180"/>
      <c r="AG164" s="180"/>
      <c r="AH164" s="180"/>
      <c r="AI164" s="180"/>
      <c r="AJ164" s="180"/>
      <c r="AK164" s="180"/>
      <c r="AL164" s="180"/>
      <c r="AM164" s="180"/>
      <c r="AN164" s="180"/>
      <c r="AO164" s="180"/>
      <c r="AP164" s="180"/>
      <c r="AQ164" s="180"/>
    </row>
    <row r="165" spans="1:43">
      <c r="A165" s="48"/>
      <c r="B165" s="58"/>
      <c r="C165" s="839"/>
      <c r="D165" s="59"/>
      <c r="E165" s="824"/>
      <c r="F165" s="34"/>
      <c r="G165" s="1424" t="s">
        <v>571</v>
      </c>
      <c r="H165" s="1425"/>
      <c r="I165" s="1425"/>
      <c r="J165" s="1425"/>
      <c r="K165" s="1425"/>
      <c r="L165" s="1425"/>
      <c r="M165" s="1426"/>
      <c r="N165" s="1427" t="s">
        <v>525</v>
      </c>
      <c r="O165" s="1427"/>
      <c r="P165" s="1427"/>
      <c r="Q165" s="1427"/>
      <c r="R165" s="1427"/>
      <c r="S165" s="1427" t="s">
        <v>526</v>
      </c>
      <c r="T165" s="1427"/>
      <c r="U165" s="1427"/>
      <c r="V165" s="1427"/>
      <c r="W165" s="1427"/>
      <c r="X165" s="1427"/>
      <c r="Y165" s="176"/>
      <c r="Z165" s="176"/>
      <c r="AA165" s="46"/>
      <c r="AB165" s="177"/>
      <c r="AC165" s="178"/>
      <c r="AD165" s="179"/>
      <c r="AF165" s="180"/>
      <c r="AG165" s="180"/>
      <c r="AH165" s="180"/>
      <c r="AI165" s="180"/>
      <c r="AJ165" s="180"/>
      <c r="AK165" s="180"/>
      <c r="AL165" s="180"/>
      <c r="AM165" s="180"/>
      <c r="AN165" s="180"/>
      <c r="AO165" s="180"/>
      <c r="AP165" s="180"/>
      <c r="AQ165" s="180"/>
    </row>
    <row r="166" spans="1:43">
      <c r="A166" s="48"/>
      <c r="B166" s="58"/>
      <c r="C166" s="839"/>
      <c r="D166" s="59"/>
      <c r="E166" s="824"/>
      <c r="F166" s="34"/>
      <c r="G166" s="1428" t="s">
        <v>577</v>
      </c>
      <c r="H166" s="1429"/>
      <c r="I166" s="1429"/>
      <c r="J166" s="1429"/>
      <c r="K166" s="1429"/>
      <c r="L166" s="1429"/>
      <c r="M166" s="1430"/>
      <c r="N166" s="1431"/>
      <c r="O166" s="1431"/>
      <c r="P166" s="1431"/>
      <c r="Q166" s="1431"/>
      <c r="R166" s="1431"/>
      <c r="S166" s="1432"/>
      <c r="T166" s="1433"/>
      <c r="U166" s="1433"/>
      <c r="V166" s="1433"/>
      <c r="W166" s="1434" t="s">
        <v>578</v>
      </c>
      <c r="X166" s="1435"/>
      <c r="Y166" s="176"/>
      <c r="Z166" s="176"/>
      <c r="AA166" s="46"/>
      <c r="AB166" s="177"/>
      <c r="AC166" s="178"/>
      <c r="AD166" s="179"/>
      <c r="AF166" s="180"/>
      <c r="AG166" s="180"/>
      <c r="AH166" s="180"/>
      <c r="AI166" s="180"/>
      <c r="AJ166" s="180"/>
      <c r="AK166" s="180"/>
      <c r="AL166" s="180"/>
      <c r="AM166" s="180"/>
      <c r="AN166" s="180"/>
      <c r="AO166" s="180"/>
      <c r="AP166" s="180"/>
      <c r="AQ166" s="180"/>
    </row>
    <row r="167" spans="1:43">
      <c r="A167" s="48"/>
      <c r="B167" s="58"/>
      <c r="C167" s="839"/>
      <c r="D167" s="59"/>
      <c r="E167" s="824"/>
      <c r="F167" s="34"/>
      <c r="G167" s="1436" t="s">
        <v>582</v>
      </c>
      <c r="H167" s="1437"/>
      <c r="I167" s="1437"/>
      <c r="J167" s="1437"/>
      <c r="K167" s="1437"/>
      <c r="L167" s="1437"/>
      <c r="M167" s="1437"/>
      <c r="N167" s="1437"/>
      <c r="O167" s="1437"/>
      <c r="P167" s="1437"/>
      <c r="Q167" s="1437"/>
      <c r="R167" s="1438"/>
      <c r="S167" s="1427" t="s">
        <v>580</v>
      </c>
      <c r="T167" s="1427"/>
      <c r="U167" s="1427"/>
      <c r="V167" s="1427"/>
      <c r="W167" s="1427"/>
      <c r="X167" s="1427"/>
      <c r="Y167" s="176"/>
      <c r="Z167" s="176"/>
      <c r="AA167" s="46"/>
      <c r="AB167" s="177"/>
      <c r="AC167" s="178"/>
      <c r="AD167" s="179"/>
      <c r="AF167" s="180"/>
      <c r="AG167" s="180"/>
      <c r="AH167" s="180"/>
      <c r="AI167" s="180"/>
      <c r="AJ167" s="180"/>
      <c r="AK167" s="180"/>
      <c r="AL167" s="180"/>
      <c r="AM167" s="180"/>
      <c r="AN167" s="180"/>
      <c r="AO167" s="180"/>
      <c r="AP167" s="180"/>
      <c r="AQ167" s="180"/>
    </row>
    <row r="168" spans="1:43">
      <c r="A168" s="48"/>
      <c r="B168" s="58"/>
      <c r="C168" s="839"/>
      <c r="D168" s="59"/>
      <c r="E168" s="824"/>
      <c r="F168" s="34"/>
      <c r="G168" s="1439" t="str">
        <f>IF(O73+R73+U73+X73&gt;0,O73+R73+U73+X73,"")</f>
        <v/>
      </c>
      <c r="H168" s="1440"/>
      <c r="I168" s="1440"/>
      <c r="J168" s="1440"/>
      <c r="K168" s="1440"/>
      <c r="L168" s="1440"/>
      <c r="M168" s="1440"/>
      <c r="N168" s="1440"/>
      <c r="O168" s="1441"/>
      <c r="P168" s="1442" t="s">
        <v>579</v>
      </c>
      <c r="Q168" s="1442"/>
      <c r="R168" s="1443"/>
      <c r="S168" s="1444" t="str">
        <f>IFERROR(ROUNDDOWN(S166/G168,2),"")</f>
        <v/>
      </c>
      <c r="T168" s="1445"/>
      <c r="U168" s="1445"/>
      <c r="V168" s="1445"/>
      <c r="W168" s="1445"/>
      <c r="X168" s="1446"/>
      <c r="Y168" s="176"/>
      <c r="Z168" s="176"/>
      <c r="AA168" s="46"/>
      <c r="AB168" s="177"/>
      <c r="AC168" s="178"/>
      <c r="AD168" s="179"/>
      <c r="AF168" s="180"/>
      <c r="AG168" s="180"/>
      <c r="AH168" s="180"/>
      <c r="AI168" s="180"/>
      <c r="AJ168" s="180"/>
      <c r="AK168" s="180"/>
      <c r="AL168" s="180"/>
      <c r="AM168" s="180"/>
      <c r="AN168" s="180"/>
      <c r="AO168" s="180"/>
      <c r="AP168" s="180"/>
      <c r="AQ168" s="180"/>
    </row>
    <row r="169" spans="1:43">
      <c r="A169" s="48"/>
      <c r="B169" s="58"/>
      <c r="C169" s="839"/>
      <c r="D169" s="59"/>
      <c r="E169" s="824"/>
      <c r="F169" s="34"/>
      <c r="H169" s="174"/>
      <c r="I169" s="175"/>
      <c r="J169" s="175"/>
      <c r="K169" s="174"/>
      <c r="L169" s="175"/>
      <c r="M169" s="175"/>
      <c r="N169" s="175"/>
      <c r="O169" s="175"/>
      <c r="P169" s="174"/>
      <c r="Q169" s="174"/>
      <c r="R169" s="174"/>
      <c r="S169" s="174"/>
      <c r="T169" s="174"/>
      <c r="U169" s="175"/>
      <c r="V169" s="175"/>
      <c r="W169" s="176"/>
      <c r="X169" s="176"/>
      <c r="Y169" s="176"/>
      <c r="Z169" s="176"/>
      <c r="AA169" s="46"/>
      <c r="AB169" s="177"/>
      <c r="AC169" s="178"/>
      <c r="AD169" s="179"/>
      <c r="AF169" s="180"/>
      <c r="AG169" s="180"/>
      <c r="AH169" s="180"/>
      <c r="AI169" s="180"/>
      <c r="AJ169" s="180"/>
      <c r="AK169" s="180"/>
      <c r="AL169" s="180"/>
      <c r="AM169" s="180"/>
      <c r="AN169" s="180"/>
      <c r="AO169" s="180"/>
      <c r="AP169" s="180"/>
      <c r="AQ169" s="180"/>
    </row>
    <row r="170" spans="1:43">
      <c r="A170" s="48"/>
      <c r="B170" s="58"/>
      <c r="C170" s="839"/>
      <c r="D170" s="59"/>
      <c r="E170" s="824"/>
      <c r="F170" s="34"/>
      <c r="G170" s="698" t="s">
        <v>631</v>
      </c>
      <c r="H170" s="698"/>
      <c r="I170" s="698"/>
      <c r="J170" s="698"/>
      <c r="K170" s="698"/>
      <c r="L170" s="698"/>
      <c r="M170" s="698"/>
      <c r="N170" s="698"/>
      <c r="O170" s="698"/>
      <c r="P170" s="698"/>
      <c r="Z170" s="176"/>
      <c r="AA170" s="46"/>
      <c r="AB170" s="177"/>
      <c r="AC170" s="178"/>
      <c r="AD170" s="179"/>
      <c r="AF170" s="180"/>
      <c r="AG170" s="180"/>
      <c r="AH170" s="180"/>
      <c r="AI170" s="180"/>
      <c r="AJ170" s="180"/>
      <c r="AK170" s="180"/>
      <c r="AL170" s="180"/>
      <c r="AM170" s="180"/>
      <c r="AN170" s="180"/>
      <c r="AO170" s="180"/>
      <c r="AP170" s="180"/>
      <c r="AQ170" s="180"/>
    </row>
    <row r="171" spans="1:43" ht="13.5" customHeight="1">
      <c r="A171" s="48"/>
      <c r="B171" s="58"/>
      <c r="C171" s="839"/>
      <c r="D171" s="59"/>
      <c r="E171" s="824"/>
      <c r="F171" s="34"/>
      <c r="G171" s="1557" t="s">
        <v>632</v>
      </c>
      <c r="H171" s="1558"/>
      <c r="I171" s="1558"/>
      <c r="J171" s="1558"/>
      <c r="K171" s="1558"/>
      <c r="L171" s="1558"/>
      <c r="M171" s="1559"/>
      <c r="N171" s="1561"/>
      <c r="O171" s="1561"/>
      <c r="P171" s="1562"/>
      <c r="Q171" s="1563"/>
      <c r="R171" s="348" t="s">
        <v>29</v>
      </c>
      <c r="S171" s="33" t="s">
        <v>88</v>
      </c>
      <c r="V171" s="114"/>
      <c r="Z171" s="174"/>
      <c r="AA171" s="46"/>
      <c r="AB171" s="177"/>
      <c r="AC171" s="178"/>
      <c r="AD171" s="179"/>
    </row>
    <row r="172" spans="1:43" ht="13.5" customHeight="1">
      <c r="A172" s="48"/>
      <c r="B172" s="58"/>
      <c r="C172" s="839"/>
      <c r="D172" s="59"/>
      <c r="E172" s="824"/>
      <c r="F172" s="34"/>
      <c r="G172" s="1513" t="s">
        <v>144</v>
      </c>
      <c r="H172" s="1514"/>
      <c r="I172" s="1514"/>
      <c r="J172" s="1514"/>
      <c r="K172" s="1514"/>
      <c r="L172" s="1514"/>
      <c r="M172" s="1514"/>
      <c r="N172" s="1515"/>
      <c r="O172" s="1515"/>
      <c r="P172" s="1518" t="str">
        <f>G168</f>
        <v/>
      </c>
      <c r="Q172" s="1519"/>
      <c r="R172" s="1522" t="s">
        <v>145</v>
      </c>
      <c r="S172" s="1523"/>
      <c r="T172" s="1524"/>
      <c r="U172" s="1579" t="str">
        <f>IFERROR(ROUNDDOWN(P172*3.3,2),"")</f>
        <v/>
      </c>
      <c r="V172" s="1580"/>
      <c r="W172" s="1580"/>
      <c r="X172" s="1583" t="s">
        <v>29</v>
      </c>
      <c r="Y172" s="1566" t="s">
        <v>89</v>
      </c>
      <c r="Z172" s="174"/>
      <c r="AA172" s="46"/>
      <c r="AB172" s="177"/>
      <c r="AC172" s="178"/>
      <c r="AD172" s="179"/>
    </row>
    <row r="173" spans="1:43" ht="13.5" customHeight="1">
      <c r="A173" s="48"/>
      <c r="B173" s="58"/>
      <c r="C173" s="839"/>
      <c r="D173" s="59"/>
      <c r="E173" s="824"/>
      <c r="F173" s="34"/>
      <c r="G173" s="1516"/>
      <c r="H173" s="1517"/>
      <c r="I173" s="1517"/>
      <c r="J173" s="1517"/>
      <c r="K173" s="1517"/>
      <c r="L173" s="1517"/>
      <c r="M173" s="1517"/>
      <c r="N173" s="1517"/>
      <c r="O173" s="1517"/>
      <c r="P173" s="1520"/>
      <c r="Q173" s="1521"/>
      <c r="R173" s="1386"/>
      <c r="S173" s="1386"/>
      <c r="T173" s="1387"/>
      <c r="U173" s="1581"/>
      <c r="V173" s="1582"/>
      <c r="W173" s="1582"/>
      <c r="X173" s="1584"/>
      <c r="Y173" s="1566"/>
      <c r="Z173" s="174"/>
      <c r="AA173" s="46"/>
      <c r="AB173" s="177"/>
      <c r="AC173" s="178"/>
      <c r="AD173" s="179"/>
    </row>
    <row r="174" spans="1:43">
      <c r="A174" s="48"/>
      <c r="B174" s="58"/>
      <c r="C174" s="49"/>
      <c r="D174" s="59"/>
      <c r="E174" s="824"/>
      <c r="F174" s="34"/>
      <c r="Z174" s="174"/>
      <c r="AA174" s="46"/>
      <c r="AB174" s="177"/>
      <c r="AC174" s="178"/>
      <c r="AD174" s="179"/>
    </row>
    <row r="175" spans="1:43">
      <c r="A175" s="48"/>
      <c r="B175" s="58"/>
      <c r="C175" s="49"/>
      <c r="D175" s="59"/>
      <c r="E175" s="824"/>
      <c r="F175" s="34"/>
      <c r="G175" s="873" t="s">
        <v>633</v>
      </c>
      <c r="H175" s="873"/>
      <c r="I175" s="873"/>
      <c r="J175" s="873"/>
      <c r="K175" s="873"/>
      <c r="L175" s="873"/>
      <c r="M175" s="873"/>
      <c r="N175" s="873"/>
      <c r="O175" s="873"/>
      <c r="P175" s="873"/>
      <c r="Q175" s="873"/>
      <c r="R175" s="873"/>
      <c r="S175" s="873"/>
      <c r="T175" s="873"/>
      <c r="U175" s="873"/>
      <c r="V175" s="873"/>
      <c r="W175" s="873"/>
      <c r="X175" s="873"/>
      <c r="Y175" s="873"/>
      <c r="Z175" s="873"/>
      <c r="AA175" s="46"/>
      <c r="AB175" s="177"/>
      <c r="AC175" s="178"/>
      <c r="AD175" s="179"/>
    </row>
    <row r="176" spans="1:43">
      <c r="A176" s="48"/>
      <c r="B176" s="58"/>
      <c r="C176" s="49"/>
      <c r="D176" s="59"/>
      <c r="E176" s="824"/>
      <c r="F176" s="34"/>
      <c r="G176" s="1567"/>
      <c r="H176" s="1567"/>
      <c r="I176" s="1567"/>
      <c r="J176" s="1567"/>
      <c r="K176" s="1567"/>
      <c r="L176" s="1567"/>
      <c r="M176" s="1567"/>
      <c r="N176" s="1567"/>
      <c r="O176" s="1567"/>
      <c r="P176" s="1567"/>
      <c r="Q176" s="1567"/>
      <c r="R176" s="1567"/>
      <c r="S176" s="1567"/>
      <c r="T176" s="1567"/>
      <c r="U176" s="1567"/>
      <c r="V176" s="1567"/>
      <c r="W176" s="1567"/>
      <c r="X176" s="1567"/>
      <c r="Y176" s="1567"/>
      <c r="Z176" s="1567"/>
      <c r="AA176" s="46"/>
      <c r="AB176" s="177"/>
      <c r="AC176" s="178"/>
      <c r="AD176" s="179"/>
    </row>
    <row r="177" spans="1:30">
      <c r="A177" s="48"/>
      <c r="B177" s="58"/>
      <c r="C177" s="49"/>
      <c r="D177" s="59"/>
      <c r="E177" s="824"/>
      <c r="F177" s="34"/>
      <c r="G177" s="1567"/>
      <c r="H177" s="1567"/>
      <c r="I177" s="1567"/>
      <c r="J177" s="1567"/>
      <c r="K177" s="1567"/>
      <c r="L177" s="1567"/>
      <c r="M177" s="1567"/>
      <c r="N177" s="1567"/>
      <c r="O177" s="1567"/>
      <c r="P177" s="1567"/>
      <c r="Q177" s="1567"/>
      <c r="R177" s="1567"/>
      <c r="S177" s="1567"/>
      <c r="T177" s="1567"/>
      <c r="U177" s="1567"/>
      <c r="V177" s="1567"/>
      <c r="W177" s="1567"/>
      <c r="X177" s="1567"/>
      <c r="Y177" s="1567"/>
      <c r="Z177" s="1567"/>
      <c r="AA177" s="46"/>
      <c r="AB177" s="177"/>
      <c r="AC177" s="178"/>
      <c r="AD177" s="179"/>
    </row>
    <row r="178" spans="1:30">
      <c r="A178" s="48"/>
      <c r="B178" s="58"/>
      <c r="C178" s="49"/>
      <c r="D178" s="59"/>
      <c r="E178" s="824"/>
      <c r="F178" s="34"/>
      <c r="Z178" s="174"/>
      <c r="AA178" s="46"/>
      <c r="AB178" s="177"/>
      <c r="AC178" s="178"/>
      <c r="AD178" s="179"/>
    </row>
    <row r="179" spans="1:30">
      <c r="A179" s="48"/>
      <c r="B179" s="58"/>
      <c r="C179" s="49"/>
      <c r="D179" s="59"/>
      <c r="E179" s="824"/>
      <c r="F179" s="34"/>
      <c r="AB179" s="177"/>
      <c r="AC179" s="178"/>
      <c r="AD179" s="179"/>
    </row>
    <row r="180" spans="1:30" ht="13.5" customHeight="1">
      <c r="A180" s="48"/>
      <c r="B180" s="58"/>
      <c r="C180" s="49"/>
      <c r="D180" s="59"/>
      <c r="E180" s="48"/>
      <c r="F180" s="34"/>
      <c r="AB180" s="177"/>
      <c r="AC180" s="178"/>
      <c r="AD180" s="179"/>
    </row>
    <row r="181" spans="1:30" ht="13.5" customHeight="1">
      <c r="A181" s="48"/>
      <c r="B181" s="58"/>
      <c r="C181" s="49"/>
      <c r="D181" s="59"/>
      <c r="E181" s="48"/>
      <c r="F181" s="34"/>
      <c r="AB181" s="177"/>
      <c r="AC181" s="178"/>
      <c r="AD181" s="179"/>
    </row>
    <row r="182" spans="1:30" ht="13.5" customHeight="1">
      <c r="A182" s="48"/>
      <c r="B182" s="58"/>
      <c r="C182" s="49"/>
      <c r="D182" s="59"/>
      <c r="E182" s="48"/>
      <c r="F182" s="34"/>
      <c r="AB182" s="177"/>
      <c r="AC182" s="178"/>
      <c r="AD182" s="179"/>
    </row>
    <row r="183" spans="1:30" ht="13.5" customHeight="1">
      <c r="A183" s="48"/>
      <c r="B183" s="58"/>
      <c r="C183" s="49"/>
      <c r="D183" s="59"/>
      <c r="E183" s="48"/>
      <c r="F183" s="34"/>
      <c r="AB183" s="177"/>
      <c r="AC183" s="178"/>
      <c r="AD183" s="179"/>
    </row>
    <row r="184" spans="1:30" ht="12.6" customHeight="1">
      <c r="A184" s="335"/>
      <c r="B184" s="343"/>
      <c r="C184" s="299"/>
      <c r="D184" s="155"/>
      <c r="E184" s="335"/>
      <c r="F184" s="60"/>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87"/>
      <c r="AC184" s="188"/>
      <c r="AD184" s="189"/>
    </row>
    <row r="185" spans="1:30" ht="13.5" customHeight="1">
      <c r="A185" s="48"/>
      <c r="B185" s="58"/>
      <c r="C185" s="49"/>
      <c r="D185" s="59"/>
      <c r="E185" s="824" t="s">
        <v>634</v>
      </c>
      <c r="F185" s="34"/>
      <c r="G185" s="33" t="s">
        <v>22</v>
      </c>
      <c r="AA185" s="46"/>
      <c r="AB185" s="177"/>
      <c r="AC185" s="178"/>
      <c r="AD185" s="179"/>
    </row>
    <row r="186" spans="1:30">
      <c r="A186" s="48"/>
      <c r="B186" s="58"/>
      <c r="C186" s="790"/>
      <c r="D186" s="59"/>
      <c r="E186" s="824"/>
      <c r="F186" s="34"/>
      <c r="G186" s="33" t="s">
        <v>624</v>
      </c>
      <c r="AA186" s="181"/>
      <c r="AB186" s="177"/>
      <c r="AC186" s="178"/>
      <c r="AD186" s="179"/>
    </row>
    <row r="187" spans="1:30" ht="13.5" customHeight="1">
      <c r="A187" s="48"/>
      <c r="B187" s="58"/>
      <c r="C187" s="790"/>
      <c r="D187" s="59"/>
      <c r="E187" s="824"/>
      <c r="F187" s="34"/>
      <c r="G187" s="1502" t="s">
        <v>17</v>
      </c>
      <c r="H187" s="1503"/>
      <c r="I187" s="1503"/>
      <c r="J187" s="1503"/>
      <c r="K187" s="1503"/>
      <c r="L187" s="1504"/>
      <c r="M187" s="1142" t="s">
        <v>93</v>
      </c>
      <c r="N187" s="1147"/>
      <c r="O187" s="1147"/>
      <c r="P187" s="1143"/>
      <c r="Q187" s="1405" t="s">
        <v>15</v>
      </c>
      <c r="R187" s="1406"/>
      <c r="S187" s="1406"/>
      <c r="T187" s="1406"/>
      <c r="U187" s="1406"/>
      <c r="V187" s="1407"/>
      <c r="W187" s="1142" t="s">
        <v>93</v>
      </c>
      <c r="X187" s="1147"/>
      <c r="Y187" s="1147"/>
      <c r="Z187" s="1143"/>
      <c r="AA187" s="46"/>
      <c r="AB187" s="177"/>
      <c r="AC187" s="178"/>
      <c r="AD187" s="179"/>
    </row>
    <row r="188" spans="1:30" ht="13.5" customHeight="1">
      <c r="A188" s="48"/>
      <c r="B188" s="58"/>
      <c r="C188" s="38"/>
      <c r="D188" s="59"/>
      <c r="E188" s="824"/>
      <c r="F188" s="34"/>
      <c r="G188" s="1502" t="s">
        <v>18</v>
      </c>
      <c r="H188" s="1503"/>
      <c r="I188" s="1503"/>
      <c r="J188" s="1503"/>
      <c r="K188" s="1503"/>
      <c r="L188" s="1504"/>
      <c r="M188" s="1142" t="s">
        <v>93</v>
      </c>
      <c r="N188" s="1147"/>
      <c r="O188" s="1147"/>
      <c r="P188" s="1143"/>
      <c r="Q188" s="1499" t="s">
        <v>13</v>
      </c>
      <c r="R188" s="1500"/>
      <c r="S188" s="1500"/>
      <c r="T188" s="1500"/>
      <c r="U188" s="1500"/>
      <c r="V188" s="1501"/>
      <c r="W188" s="1142" t="s">
        <v>93</v>
      </c>
      <c r="X188" s="1147"/>
      <c r="Y188" s="1147"/>
      <c r="Z188" s="1143"/>
      <c r="AA188" s="46"/>
      <c r="AB188" s="177"/>
      <c r="AC188" s="178"/>
      <c r="AD188" s="179"/>
    </row>
    <row r="189" spans="1:30">
      <c r="A189" s="48"/>
      <c r="B189" s="58"/>
      <c r="C189" s="38"/>
      <c r="D189" s="59"/>
      <c r="E189" s="824"/>
      <c r="F189" s="34"/>
      <c r="G189" s="1502" t="s">
        <v>14</v>
      </c>
      <c r="H189" s="1503"/>
      <c r="I189" s="1503"/>
      <c r="J189" s="1503"/>
      <c r="K189" s="1503"/>
      <c r="L189" s="1504"/>
      <c r="M189" s="1142" t="s">
        <v>93</v>
      </c>
      <c r="N189" s="1147"/>
      <c r="O189" s="1147"/>
      <c r="P189" s="1143"/>
      <c r="Q189" s="34"/>
      <c r="AA189" s="182"/>
      <c r="AB189" s="177"/>
      <c r="AC189" s="178"/>
      <c r="AD189" s="179"/>
    </row>
    <row r="190" spans="1:30" ht="13.5" customHeight="1">
      <c r="A190" s="48"/>
      <c r="B190" s="58"/>
      <c r="C190" s="38"/>
      <c r="D190" s="59"/>
      <c r="E190" s="824"/>
      <c r="F190" s="34"/>
      <c r="G190" s="183"/>
      <c r="H190" s="184"/>
      <c r="I190" s="184"/>
      <c r="J190" s="184"/>
      <c r="K190" s="184"/>
      <c r="L190" s="184"/>
      <c r="M190" s="184"/>
      <c r="N190" s="184"/>
      <c r="O190" s="184"/>
      <c r="P190" s="184"/>
      <c r="Q190" s="102"/>
      <c r="R190" s="102"/>
      <c r="S190" s="102"/>
      <c r="T190" s="102"/>
      <c r="U190" s="102"/>
      <c r="V190" s="102"/>
      <c r="W190" s="102"/>
      <c r="X190" s="102"/>
      <c r="Y190" s="102"/>
      <c r="Z190" s="102"/>
      <c r="AA190" s="185"/>
      <c r="AB190" s="177"/>
      <c r="AC190" s="178"/>
      <c r="AD190" s="179"/>
    </row>
    <row r="191" spans="1:30">
      <c r="A191" s="48"/>
      <c r="B191" s="58"/>
      <c r="C191" s="38"/>
      <c r="D191" s="59"/>
      <c r="E191" s="824"/>
      <c r="F191" s="34"/>
      <c r="G191" s="120" t="s">
        <v>625</v>
      </c>
      <c r="Q191" s="102"/>
      <c r="R191" s="102"/>
      <c r="S191" s="102"/>
      <c r="T191" s="102"/>
      <c r="U191" s="102"/>
      <c r="V191" s="102"/>
      <c r="W191" s="102"/>
      <c r="X191" s="102"/>
      <c r="Y191" s="102"/>
      <c r="Z191" s="102"/>
      <c r="AA191" s="185"/>
      <c r="AB191" s="177"/>
      <c r="AC191" s="178"/>
      <c r="AD191" s="179"/>
    </row>
    <row r="192" spans="1:30" ht="13.5" customHeight="1">
      <c r="A192" s="48"/>
      <c r="B192" s="58"/>
      <c r="C192" s="38"/>
      <c r="D192" s="59"/>
      <c r="E192" s="824"/>
      <c r="F192" s="34"/>
      <c r="G192" s="1502" t="s">
        <v>620</v>
      </c>
      <c r="H192" s="1503"/>
      <c r="I192" s="1503"/>
      <c r="J192" s="1503"/>
      <c r="K192" s="1503"/>
      <c r="L192" s="1504"/>
      <c r="M192" s="1142" t="s">
        <v>93</v>
      </c>
      <c r="N192" s="1147"/>
      <c r="O192" s="1147"/>
      <c r="P192" s="1143"/>
      <c r="Q192" s="1405" t="s">
        <v>621</v>
      </c>
      <c r="R192" s="1406"/>
      <c r="S192" s="1406"/>
      <c r="T192" s="1406"/>
      <c r="U192" s="1406"/>
      <c r="V192" s="1407"/>
      <c r="W192" s="1142" t="s">
        <v>93</v>
      </c>
      <c r="X192" s="1147"/>
      <c r="Y192" s="1147"/>
      <c r="Z192" s="1143"/>
      <c r="AA192" s="185"/>
      <c r="AB192" s="177"/>
      <c r="AC192" s="178"/>
      <c r="AD192" s="179"/>
    </row>
    <row r="193" spans="1:30" ht="13.5" customHeight="1">
      <c r="A193" s="48"/>
      <c r="B193" s="58"/>
      <c r="C193" s="38"/>
      <c r="D193" s="59"/>
      <c r="E193" s="824"/>
      <c r="F193" s="34"/>
      <c r="G193" s="1502" t="s">
        <v>622</v>
      </c>
      <c r="H193" s="1503"/>
      <c r="I193" s="1503"/>
      <c r="J193" s="1503"/>
      <c r="K193" s="1503"/>
      <c r="L193" s="1504"/>
      <c r="M193" s="1142" t="s">
        <v>93</v>
      </c>
      <c r="N193" s="1147"/>
      <c r="O193" s="1147"/>
      <c r="P193" s="1143"/>
      <c r="Q193" s="1499" t="s">
        <v>13</v>
      </c>
      <c r="R193" s="1500"/>
      <c r="S193" s="1500"/>
      <c r="T193" s="1500"/>
      <c r="U193" s="1500"/>
      <c r="V193" s="1501"/>
      <c r="W193" s="1142" t="s">
        <v>93</v>
      </c>
      <c r="X193" s="1147"/>
      <c r="Y193" s="1147"/>
      <c r="Z193" s="1143"/>
      <c r="AA193" s="185"/>
      <c r="AB193" s="177"/>
      <c r="AC193" s="178"/>
      <c r="AD193" s="179"/>
    </row>
    <row r="194" spans="1:30" ht="13.5" customHeight="1">
      <c r="A194" s="48"/>
      <c r="B194" s="58"/>
      <c r="C194" s="38"/>
      <c r="D194" s="59"/>
      <c r="E194" s="824"/>
      <c r="F194" s="34"/>
      <c r="G194" s="1502" t="s">
        <v>623</v>
      </c>
      <c r="H194" s="1503"/>
      <c r="I194" s="1503"/>
      <c r="J194" s="1503"/>
      <c r="K194" s="1503"/>
      <c r="L194" s="1504"/>
      <c r="M194" s="1142" t="s">
        <v>93</v>
      </c>
      <c r="N194" s="1147"/>
      <c r="O194" s="1147"/>
      <c r="P194" s="1143"/>
      <c r="Q194" s="1499" t="s">
        <v>14</v>
      </c>
      <c r="R194" s="1500"/>
      <c r="S194" s="1500"/>
      <c r="T194" s="1500"/>
      <c r="U194" s="1500"/>
      <c r="V194" s="1501"/>
      <c r="W194" s="1142" t="s">
        <v>93</v>
      </c>
      <c r="X194" s="1147"/>
      <c r="Y194" s="1147"/>
      <c r="Z194" s="1143"/>
      <c r="AA194" s="185"/>
      <c r="AB194" s="177"/>
      <c r="AC194" s="178"/>
      <c r="AD194" s="179"/>
    </row>
    <row r="195" spans="1:30" ht="13.5" customHeight="1">
      <c r="A195" s="48"/>
      <c r="B195" s="58"/>
      <c r="C195" s="38"/>
      <c r="D195" s="59"/>
      <c r="E195" s="824"/>
      <c r="F195" s="34"/>
      <c r="G195" s="186"/>
      <c r="H195" s="186"/>
      <c r="I195" s="186"/>
      <c r="J195" s="186"/>
      <c r="K195" s="186"/>
      <c r="L195" s="186"/>
      <c r="M195" s="47"/>
      <c r="N195" s="47"/>
      <c r="O195" s="47"/>
      <c r="P195" s="47"/>
      <c r="Q195" s="42"/>
      <c r="R195" s="42"/>
      <c r="S195" s="42"/>
      <c r="T195" s="42"/>
      <c r="U195" s="42"/>
      <c r="V195" s="42"/>
      <c r="W195" s="164"/>
      <c r="X195" s="164"/>
      <c r="Y195" s="164"/>
      <c r="Z195" s="164"/>
      <c r="AA195" s="185"/>
      <c r="AB195" s="177"/>
      <c r="AC195" s="178"/>
      <c r="AD195" s="179"/>
    </row>
    <row r="196" spans="1:30" ht="13.5" customHeight="1">
      <c r="A196" s="48"/>
      <c r="B196" s="58"/>
      <c r="C196" s="38"/>
      <c r="D196" s="59"/>
      <c r="E196" s="824"/>
      <c r="F196" s="34"/>
      <c r="G196" s="186"/>
      <c r="H196" s="186"/>
      <c r="I196" s="186"/>
      <c r="J196" s="186"/>
      <c r="K196" s="186"/>
      <c r="L196" s="186"/>
      <c r="M196" s="47"/>
      <c r="N196" s="47"/>
      <c r="O196" s="47"/>
      <c r="P196" s="47"/>
      <c r="Q196" s="42"/>
      <c r="R196" s="42"/>
      <c r="S196" s="42"/>
      <c r="T196" s="42"/>
      <c r="U196" s="42"/>
      <c r="V196" s="42"/>
      <c r="W196" s="164"/>
      <c r="X196" s="164"/>
      <c r="Y196" s="164"/>
      <c r="Z196" s="164"/>
      <c r="AA196" s="185"/>
      <c r="AB196" s="177"/>
      <c r="AC196" s="178"/>
      <c r="AD196" s="179"/>
    </row>
    <row r="197" spans="1:30" ht="13.5" customHeight="1">
      <c r="A197" s="48"/>
      <c r="B197" s="58"/>
      <c r="C197" s="38"/>
      <c r="D197" s="59"/>
      <c r="E197" s="824"/>
      <c r="F197" s="34"/>
      <c r="G197" s="33" t="s">
        <v>619</v>
      </c>
      <c r="H197" s="186"/>
      <c r="I197" s="186"/>
      <c r="J197" s="186"/>
      <c r="K197" s="186"/>
      <c r="L197" s="186"/>
      <c r="M197" s="47"/>
      <c r="N197" s="47"/>
      <c r="O197" s="47"/>
      <c r="P197" s="47"/>
      <c r="Q197" s="42"/>
      <c r="R197" s="42"/>
      <c r="S197" s="42"/>
      <c r="T197" s="42"/>
      <c r="U197" s="42"/>
      <c r="V197" s="42"/>
      <c r="W197" s="164"/>
      <c r="X197" s="164"/>
      <c r="Y197" s="164"/>
      <c r="Z197" s="164"/>
      <c r="AA197" s="185"/>
      <c r="AB197" s="177"/>
      <c r="AC197" s="178"/>
      <c r="AD197" s="179"/>
    </row>
    <row r="198" spans="1:30" ht="13.5" customHeight="1">
      <c r="A198" s="48"/>
      <c r="B198" s="58"/>
      <c r="C198" s="38"/>
      <c r="D198" s="59"/>
      <c r="E198" s="824"/>
      <c r="F198" s="34"/>
      <c r="G198" s="866" t="s">
        <v>411</v>
      </c>
      <c r="H198" s="866"/>
      <c r="I198" s="866"/>
      <c r="J198" s="866"/>
      <c r="K198" s="866"/>
      <c r="L198" s="866"/>
      <c r="M198" s="866"/>
      <c r="N198" s="866"/>
      <c r="O198" s="866"/>
      <c r="P198" s="866"/>
      <c r="Q198" s="866"/>
      <c r="R198" s="866"/>
      <c r="S198" s="866"/>
      <c r="T198" s="866"/>
      <c r="U198" s="866"/>
      <c r="V198" s="866"/>
      <c r="W198" s="866"/>
      <c r="X198" s="866"/>
      <c r="Y198" s="866"/>
      <c r="Z198" s="164"/>
      <c r="AA198" s="185"/>
      <c r="AB198" s="177"/>
      <c r="AC198" s="178"/>
      <c r="AD198" s="179"/>
    </row>
    <row r="199" spans="1:30" ht="13.5" customHeight="1">
      <c r="A199" s="48"/>
      <c r="B199" s="58"/>
      <c r="C199" s="38"/>
      <c r="D199" s="59"/>
      <c r="E199" s="824"/>
      <c r="F199" s="34"/>
      <c r="G199" s="1166" t="s">
        <v>286</v>
      </c>
      <c r="H199" s="1167"/>
      <c r="I199" s="1167"/>
      <c r="J199" s="1167"/>
      <c r="K199" s="1170"/>
      <c r="L199" s="54" t="s">
        <v>95</v>
      </c>
      <c r="M199" s="191" t="s">
        <v>287</v>
      </c>
      <c r="N199" s="191"/>
      <c r="O199" s="54" t="s">
        <v>95</v>
      </c>
      <c r="P199" s="191" t="s">
        <v>288</v>
      </c>
      <c r="Q199" s="191"/>
      <c r="R199" s="54" t="s">
        <v>95</v>
      </c>
      <c r="S199" s="191" t="s">
        <v>289</v>
      </c>
      <c r="T199" s="191"/>
      <c r="U199" s="54" t="s">
        <v>95</v>
      </c>
      <c r="V199" s="191" t="s">
        <v>290</v>
      </c>
      <c r="W199" s="191"/>
      <c r="X199" s="191"/>
      <c r="Y199" s="192"/>
      <c r="Z199" s="164"/>
      <c r="AA199" s="185"/>
      <c r="AB199" s="177"/>
      <c r="AC199" s="178"/>
      <c r="AD199" s="179"/>
    </row>
    <row r="200" spans="1:30" ht="13.5" customHeight="1">
      <c r="A200" s="48"/>
      <c r="B200" s="58"/>
      <c r="C200" s="38"/>
      <c r="D200" s="59"/>
      <c r="E200" s="824"/>
      <c r="F200" s="34"/>
      <c r="G200" s="186"/>
      <c r="H200" s="186"/>
      <c r="I200" s="186"/>
      <c r="J200" s="186"/>
      <c r="K200" s="186"/>
      <c r="L200" s="186"/>
      <c r="M200" s="47"/>
      <c r="N200" s="47"/>
      <c r="O200" s="47"/>
      <c r="P200" s="47"/>
      <c r="Q200" s="42"/>
      <c r="R200" s="42"/>
      <c r="S200" s="42"/>
      <c r="T200" s="42"/>
      <c r="U200" s="42"/>
      <c r="V200" s="42"/>
      <c r="W200" s="164"/>
      <c r="X200" s="164"/>
      <c r="Y200" s="164"/>
      <c r="Z200" s="164"/>
      <c r="AA200" s="185"/>
      <c r="AB200" s="177"/>
      <c r="AC200" s="178"/>
      <c r="AD200" s="179"/>
    </row>
    <row r="201" spans="1:30" ht="13.5" customHeight="1">
      <c r="A201" s="48"/>
      <c r="B201" s="58"/>
      <c r="C201" s="38"/>
      <c r="D201" s="59"/>
      <c r="E201" s="824"/>
      <c r="F201" s="34"/>
      <c r="G201" s="33" t="s">
        <v>194</v>
      </c>
      <c r="I201" s="114"/>
      <c r="J201" s="114"/>
      <c r="K201" s="114"/>
      <c r="L201" s="114"/>
      <c r="M201" s="114"/>
      <c r="N201" s="114"/>
      <c r="O201" s="114"/>
      <c r="P201" s="114"/>
      <c r="Q201" s="114"/>
      <c r="R201" s="114"/>
      <c r="S201" s="114"/>
      <c r="AA201" s="46"/>
      <c r="AB201" s="177"/>
      <c r="AC201" s="178"/>
      <c r="AD201" s="179"/>
    </row>
    <row r="202" spans="1:30" ht="13.5" customHeight="1">
      <c r="A202" s="48"/>
      <c r="B202" s="58"/>
      <c r="C202" s="38"/>
      <c r="D202" s="59"/>
      <c r="E202" s="824"/>
      <c r="F202" s="34"/>
      <c r="G202" s="193" t="s">
        <v>192</v>
      </c>
      <c r="I202" s="1502" t="s">
        <v>177</v>
      </c>
      <c r="J202" s="1503"/>
      <c r="K202" s="1503"/>
      <c r="L202" s="1503"/>
      <c r="M202" s="1503"/>
      <c r="N202" s="1503"/>
      <c r="O202" s="1503"/>
      <c r="P202" s="1503"/>
      <c r="Q202" s="1503"/>
      <c r="R202" s="1503"/>
      <c r="S202" s="1503"/>
      <c r="T202" s="1504"/>
      <c r="U202" s="1296" t="s">
        <v>101</v>
      </c>
      <c r="V202" s="1297"/>
      <c r="W202" s="1297"/>
      <c r="X202" s="1298"/>
      <c r="AA202" s="46"/>
      <c r="AB202" s="177"/>
      <c r="AC202" s="178"/>
      <c r="AD202" s="179"/>
    </row>
    <row r="203" spans="1:30" ht="13.5" customHeight="1">
      <c r="A203" s="48"/>
      <c r="B203" s="58"/>
      <c r="C203" s="38"/>
      <c r="D203" s="59"/>
      <c r="E203" s="824"/>
      <c r="F203" s="34"/>
      <c r="G203" s="193" t="s">
        <v>193</v>
      </c>
      <c r="I203" s="1502" t="s">
        <v>178</v>
      </c>
      <c r="J203" s="1503"/>
      <c r="K203" s="1503"/>
      <c r="L203" s="1503"/>
      <c r="M203" s="1503"/>
      <c r="N203" s="1503"/>
      <c r="O203" s="1503"/>
      <c r="P203" s="1503"/>
      <c r="Q203" s="1503"/>
      <c r="R203" s="1503"/>
      <c r="S203" s="1503"/>
      <c r="T203" s="1504"/>
      <c r="U203" s="1296" t="s">
        <v>94</v>
      </c>
      <c r="V203" s="1297"/>
      <c r="W203" s="1297"/>
      <c r="X203" s="1298"/>
      <c r="AA203" s="46"/>
      <c r="AB203" s="177"/>
      <c r="AC203" s="178"/>
      <c r="AD203" s="179"/>
    </row>
    <row r="204" spans="1:30" ht="13.5" customHeight="1">
      <c r="A204" s="48"/>
      <c r="B204" s="58"/>
      <c r="C204" s="38"/>
      <c r="D204" s="59"/>
      <c r="E204" s="824"/>
      <c r="F204" s="34"/>
      <c r="G204" s="1585" t="s">
        <v>195</v>
      </c>
      <c r="H204" s="1585"/>
      <c r="I204" s="1585"/>
      <c r="J204" s="1585"/>
      <c r="K204" s="1585"/>
      <c r="L204" s="1585"/>
      <c r="M204" s="1585"/>
      <c r="N204" s="1585"/>
      <c r="O204" s="1585"/>
      <c r="P204" s="1585"/>
      <c r="Q204" s="1585"/>
      <c r="R204" s="1585"/>
      <c r="S204" s="1585"/>
      <c r="T204" s="1585"/>
      <c r="U204" s="1585"/>
      <c r="V204" s="1585"/>
      <c r="W204" s="1585"/>
      <c r="X204" s="1585"/>
      <c r="Y204" s="1585"/>
      <c r="Z204" s="1585"/>
      <c r="AA204" s="1586"/>
      <c r="AB204" s="177"/>
      <c r="AC204" s="178"/>
      <c r="AD204" s="179"/>
    </row>
    <row r="205" spans="1:30" ht="13.5" customHeight="1">
      <c r="A205" s="48"/>
      <c r="B205" s="58"/>
      <c r="C205" s="38"/>
      <c r="D205" s="59"/>
      <c r="E205" s="824"/>
      <c r="F205" s="34"/>
      <c r="H205" s="818" t="s">
        <v>179</v>
      </c>
      <c r="I205" s="818"/>
      <c r="J205" s="818" t="s">
        <v>180</v>
      </c>
      <c r="K205" s="818"/>
      <c r="L205" s="1166" t="s">
        <v>181</v>
      </c>
      <c r="M205" s="1167"/>
      <c r="N205" s="1167"/>
      <c r="O205" s="1167"/>
      <c r="P205" s="1167"/>
      <c r="Q205" s="1167"/>
      <c r="R205" s="1167"/>
      <c r="S205" s="1167"/>
      <c r="T205" s="1167"/>
      <c r="U205" s="1167"/>
      <c r="V205" s="1167"/>
      <c r="W205" s="1167"/>
      <c r="X205" s="1170"/>
      <c r="Y205" s="142"/>
      <c r="Z205" s="142"/>
      <c r="AA205" s="46"/>
      <c r="AB205" s="177"/>
      <c r="AC205" s="178"/>
      <c r="AD205" s="179"/>
    </row>
    <row r="206" spans="1:30" ht="13.5" customHeight="1">
      <c r="A206" s="48"/>
      <c r="B206" s="58"/>
      <c r="C206" s="38"/>
      <c r="D206" s="59"/>
      <c r="E206" s="824"/>
      <c r="F206" s="34"/>
      <c r="H206" s="1550" t="s">
        <v>188</v>
      </c>
      <c r="I206" s="1568"/>
      <c r="J206" s="1286" t="s">
        <v>182</v>
      </c>
      <c r="K206" s="1401"/>
      <c r="L206" s="1404" t="s">
        <v>184</v>
      </c>
      <c r="M206" s="1404"/>
      <c r="N206" s="1404"/>
      <c r="O206" s="1404"/>
      <c r="P206" s="1404"/>
      <c r="Q206" s="1404"/>
      <c r="R206" s="1404"/>
      <c r="S206" s="1404"/>
      <c r="T206" s="1404"/>
      <c r="U206" s="1296" t="s">
        <v>94</v>
      </c>
      <c r="V206" s="1297"/>
      <c r="W206" s="1297"/>
      <c r="X206" s="1298"/>
      <c r="Y206" s="142"/>
      <c r="Z206" s="142"/>
      <c r="AA206" s="46"/>
      <c r="AB206" s="177"/>
      <c r="AC206" s="178"/>
      <c r="AD206" s="179"/>
    </row>
    <row r="207" spans="1:30" ht="13.5" customHeight="1">
      <c r="A207" s="48"/>
      <c r="B207" s="58"/>
      <c r="C207" s="38"/>
      <c r="D207" s="59"/>
      <c r="E207" s="824"/>
      <c r="F207" s="34"/>
      <c r="H207" s="1569"/>
      <c r="I207" s="1570"/>
      <c r="J207" s="1290"/>
      <c r="K207" s="1403"/>
      <c r="L207" s="1404" t="s">
        <v>185</v>
      </c>
      <c r="M207" s="1404"/>
      <c r="N207" s="1404"/>
      <c r="O207" s="1404"/>
      <c r="P207" s="1404"/>
      <c r="Q207" s="1404"/>
      <c r="R207" s="1404"/>
      <c r="S207" s="1404"/>
      <c r="T207" s="1404"/>
      <c r="U207" s="1296" t="s">
        <v>94</v>
      </c>
      <c r="V207" s="1297"/>
      <c r="W207" s="1297"/>
      <c r="X207" s="1298"/>
      <c r="Y207" s="142"/>
      <c r="Z207" s="142"/>
      <c r="AA207" s="46"/>
      <c r="AB207" s="177"/>
      <c r="AC207" s="178"/>
      <c r="AD207" s="179"/>
    </row>
    <row r="208" spans="1:30" ht="13.5" customHeight="1">
      <c r="A208" s="48"/>
      <c r="B208" s="58"/>
      <c r="C208" s="38"/>
      <c r="D208" s="59"/>
      <c r="E208" s="824"/>
      <c r="F208" s="34"/>
      <c r="H208" s="1569"/>
      <c r="I208" s="1570"/>
      <c r="J208" s="1286" t="s">
        <v>183</v>
      </c>
      <c r="K208" s="1401"/>
      <c r="L208" s="1404" t="s">
        <v>189</v>
      </c>
      <c r="M208" s="1404"/>
      <c r="N208" s="1404"/>
      <c r="O208" s="1404"/>
      <c r="P208" s="1404"/>
      <c r="Q208" s="1404"/>
      <c r="R208" s="1404"/>
      <c r="S208" s="1404"/>
      <c r="T208" s="1404"/>
      <c r="U208" s="1296" t="s">
        <v>94</v>
      </c>
      <c r="V208" s="1297"/>
      <c r="W208" s="1297"/>
      <c r="X208" s="1298"/>
      <c r="Y208" s="142"/>
      <c r="Z208" s="142"/>
      <c r="AA208" s="46"/>
      <c r="AB208" s="177"/>
      <c r="AC208" s="178"/>
      <c r="AD208" s="179"/>
    </row>
    <row r="209" spans="1:30" ht="13.5" customHeight="1">
      <c r="A209" s="48"/>
      <c r="B209" s="58"/>
      <c r="C209" s="38"/>
      <c r="D209" s="59"/>
      <c r="E209" s="824"/>
      <c r="F209" s="34"/>
      <c r="H209" s="1569"/>
      <c r="I209" s="1570"/>
      <c r="J209" s="1288"/>
      <c r="K209" s="1402"/>
      <c r="L209" s="1393" t="s">
        <v>186</v>
      </c>
      <c r="M209" s="1393"/>
      <c r="N209" s="1393"/>
      <c r="O209" s="1393"/>
      <c r="P209" s="1393"/>
      <c r="Q209" s="1393"/>
      <c r="R209" s="1393"/>
      <c r="S209" s="1393"/>
      <c r="T209" s="1393"/>
      <c r="U209" s="1296" t="s">
        <v>94</v>
      </c>
      <c r="V209" s="1297"/>
      <c r="W209" s="1297"/>
      <c r="X209" s="1298"/>
      <c r="Y209" s="142"/>
      <c r="Z209" s="142"/>
      <c r="AA209" s="46"/>
      <c r="AB209" s="177"/>
      <c r="AC209" s="178"/>
      <c r="AD209" s="179"/>
    </row>
    <row r="210" spans="1:30" ht="13.5" customHeight="1">
      <c r="A210" s="48"/>
      <c r="B210" s="58"/>
      <c r="C210" s="38"/>
      <c r="D210" s="59"/>
      <c r="E210" s="824"/>
      <c r="F210" s="34"/>
      <c r="H210" s="1569"/>
      <c r="I210" s="1570"/>
      <c r="J210" s="1288"/>
      <c r="K210" s="1402"/>
      <c r="L210" s="1394" t="s">
        <v>187</v>
      </c>
      <c r="M210" s="1394"/>
      <c r="N210" s="1394"/>
      <c r="O210" s="1394"/>
      <c r="P210" s="1394"/>
      <c r="Q210" s="1394"/>
      <c r="R210" s="1394"/>
      <c r="S210" s="1394"/>
      <c r="T210" s="1394"/>
      <c r="U210" s="1395" t="s">
        <v>94</v>
      </c>
      <c r="V210" s="1396"/>
      <c r="W210" s="1396"/>
      <c r="X210" s="1397"/>
      <c r="Y210" s="142"/>
      <c r="Z210" s="142"/>
      <c r="AA210" s="46"/>
      <c r="AB210" s="177"/>
      <c r="AC210" s="178"/>
      <c r="AD210" s="179"/>
    </row>
    <row r="211" spans="1:30" ht="13.5" customHeight="1">
      <c r="A211" s="48"/>
      <c r="B211" s="58"/>
      <c r="C211" s="38"/>
      <c r="D211" s="59"/>
      <c r="E211" s="824"/>
      <c r="F211" s="34"/>
      <c r="H211" s="1569"/>
      <c r="I211" s="1570"/>
      <c r="J211" s="1288"/>
      <c r="K211" s="1402"/>
      <c r="L211" s="1394"/>
      <c r="M211" s="1394"/>
      <c r="N211" s="1394"/>
      <c r="O211" s="1394"/>
      <c r="P211" s="1394"/>
      <c r="Q211" s="1394"/>
      <c r="R211" s="1394"/>
      <c r="S211" s="1394"/>
      <c r="T211" s="1394"/>
      <c r="U211" s="1398"/>
      <c r="V211" s="1399"/>
      <c r="W211" s="1399"/>
      <c r="X211" s="1400"/>
      <c r="Y211" s="142"/>
      <c r="Z211" s="142"/>
      <c r="AA211" s="46"/>
      <c r="AB211" s="177"/>
      <c r="AC211" s="178"/>
      <c r="AD211" s="179"/>
    </row>
    <row r="212" spans="1:30" ht="13.5" customHeight="1">
      <c r="A212" s="48"/>
      <c r="B212" s="58"/>
      <c r="C212" s="38"/>
      <c r="D212" s="59"/>
      <c r="E212" s="48"/>
      <c r="F212" s="34"/>
      <c r="H212" s="793"/>
      <c r="I212" s="794"/>
      <c r="J212" s="1290"/>
      <c r="K212" s="1403"/>
      <c r="L212" s="1405" t="s">
        <v>185</v>
      </c>
      <c r="M212" s="1406"/>
      <c r="N212" s="1406"/>
      <c r="O212" s="1406"/>
      <c r="P212" s="1406"/>
      <c r="Q212" s="1406"/>
      <c r="R212" s="1406"/>
      <c r="S212" s="1406"/>
      <c r="T212" s="1407"/>
      <c r="U212" s="1296" t="s">
        <v>94</v>
      </c>
      <c r="V212" s="1297"/>
      <c r="W212" s="1297"/>
      <c r="X212" s="1298"/>
      <c r="Y212" s="142"/>
      <c r="Z212" s="142"/>
      <c r="AA212" s="46"/>
      <c r="AB212" s="177"/>
      <c r="AC212" s="178"/>
      <c r="AD212" s="179"/>
    </row>
    <row r="213" spans="1:30" ht="13.5" customHeight="1">
      <c r="A213" s="48"/>
      <c r="B213" s="58"/>
      <c r="C213" s="38"/>
      <c r="D213" s="59"/>
      <c r="E213" s="48"/>
      <c r="F213" s="34"/>
      <c r="H213" s="1286" t="s">
        <v>412</v>
      </c>
      <c r="I213" s="1401"/>
      <c r="J213" s="1286" t="s">
        <v>182</v>
      </c>
      <c r="K213" s="1401"/>
      <c r="L213" s="1404" t="s">
        <v>189</v>
      </c>
      <c r="M213" s="1404"/>
      <c r="N213" s="1404"/>
      <c r="O213" s="1404"/>
      <c r="P213" s="1404"/>
      <c r="Q213" s="1404"/>
      <c r="R213" s="1404"/>
      <c r="S213" s="1404"/>
      <c r="T213" s="1404"/>
      <c r="U213" s="1296" t="s">
        <v>94</v>
      </c>
      <c r="V213" s="1297"/>
      <c r="W213" s="1297"/>
      <c r="X213" s="1298"/>
      <c r="Y213" s="142"/>
      <c r="Z213" s="142"/>
      <c r="AA213" s="46"/>
      <c r="AB213" s="177"/>
      <c r="AC213" s="178"/>
      <c r="AD213" s="179"/>
    </row>
    <row r="214" spans="1:30" ht="13.5" customHeight="1">
      <c r="A214" s="48"/>
      <c r="B214" s="58"/>
      <c r="C214" s="38"/>
      <c r="D214" s="59"/>
      <c r="E214" s="48"/>
      <c r="F214" s="34"/>
      <c r="H214" s="1288"/>
      <c r="I214" s="1402"/>
      <c r="J214" s="1290"/>
      <c r="K214" s="1403"/>
      <c r="L214" s="1404" t="s">
        <v>185</v>
      </c>
      <c r="M214" s="1404"/>
      <c r="N214" s="1404"/>
      <c r="O214" s="1404"/>
      <c r="P214" s="1404"/>
      <c r="Q214" s="1404"/>
      <c r="R214" s="1404"/>
      <c r="S214" s="1404"/>
      <c r="T214" s="1404"/>
      <c r="U214" s="1296" t="s">
        <v>94</v>
      </c>
      <c r="V214" s="1297"/>
      <c r="W214" s="1297"/>
      <c r="X214" s="1298"/>
      <c r="Y214" s="142"/>
      <c r="Z214" s="142"/>
      <c r="AA214" s="46"/>
      <c r="AB214" s="177"/>
      <c r="AC214" s="178"/>
      <c r="AD214" s="179"/>
    </row>
    <row r="215" spans="1:30" ht="13.5" customHeight="1">
      <c r="A215" s="48"/>
      <c r="B215" s="58"/>
      <c r="C215" s="38"/>
      <c r="D215" s="59"/>
      <c r="E215" s="48"/>
      <c r="F215" s="34"/>
      <c r="H215" s="1288"/>
      <c r="I215" s="1402"/>
      <c r="J215" s="1286" t="s">
        <v>183</v>
      </c>
      <c r="K215" s="1401"/>
      <c r="L215" s="1404" t="s">
        <v>189</v>
      </c>
      <c r="M215" s="1404"/>
      <c r="N215" s="1404"/>
      <c r="O215" s="1404"/>
      <c r="P215" s="1404"/>
      <c r="Q215" s="1404"/>
      <c r="R215" s="1404"/>
      <c r="S215" s="1404"/>
      <c r="T215" s="1404"/>
      <c r="U215" s="1296" t="s">
        <v>94</v>
      </c>
      <c r="V215" s="1297"/>
      <c r="W215" s="1297"/>
      <c r="X215" s="1298"/>
      <c r="Y215" s="142"/>
      <c r="Z215" s="142"/>
      <c r="AA215" s="46"/>
      <c r="AB215" s="177"/>
      <c r="AC215" s="178"/>
      <c r="AD215" s="179"/>
    </row>
    <row r="216" spans="1:30" ht="13.5" customHeight="1">
      <c r="A216" s="48"/>
      <c r="B216" s="58"/>
      <c r="C216" s="38"/>
      <c r="D216" s="59"/>
      <c r="E216" s="48"/>
      <c r="F216" s="34"/>
      <c r="H216" s="1288"/>
      <c r="I216" s="1402"/>
      <c r="J216" s="1288"/>
      <c r="K216" s="1402"/>
      <c r="L216" s="1394" t="s">
        <v>191</v>
      </c>
      <c r="M216" s="1394"/>
      <c r="N216" s="1394"/>
      <c r="O216" s="1394"/>
      <c r="P216" s="1394"/>
      <c r="Q216" s="1394"/>
      <c r="R216" s="1394"/>
      <c r="S216" s="1394"/>
      <c r="T216" s="1394"/>
      <c r="U216" s="1395" t="s">
        <v>94</v>
      </c>
      <c r="V216" s="1396"/>
      <c r="W216" s="1396"/>
      <c r="X216" s="1397"/>
      <c r="Y216" s="142"/>
      <c r="Z216" s="142"/>
      <c r="AA216" s="46"/>
      <c r="AB216" s="177"/>
      <c r="AC216" s="178"/>
      <c r="AD216" s="179"/>
    </row>
    <row r="217" spans="1:30" ht="13.5" customHeight="1">
      <c r="A217" s="48"/>
      <c r="B217" s="58"/>
      <c r="C217" s="38"/>
      <c r="D217" s="59"/>
      <c r="E217" s="48"/>
      <c r="F217" s="34"/>
      <c r="H217" s="1288"/>
      <c r="I217" s="1402"/>
      <c r="J217" s="1288"/>
      <c r="K217" s="1402"/>
      <c r="L217" s="1394"/>
      <c r="M217" s="1394"/>
      <c r="N217" s="1394"/>
      <c r="O217" s="1394"/>
      <c r="P217" s="1394"/>
      <c r="Q217" s="1394"/>
      <c r="R217" s="1394"/>
      <c r="S217" s="1394"/>
      <c r="T217" s="1394"/>
      <c r="U217" s="1398"/>
      <c r="V217" s="1399"/>
      <c r="W217" s="1399"/>
      <c r="X217" s="1400"/>
      <c r="Y217" s="142"/>
      <c r="Z217" s="142"/>
      <c r="AA217" s="46"/>
      <c r="AB217" s="177"/>
      <c r="AC217" s="178"/>
      <c r="AD217" s="179"/>
    </row>
    <row r="218" spans="1:30" ht="13.5" customHeight="1">
      <c r="A218" s="48"/>
      <c r="B218" s="58"/>
      <c r="C218" s="38"/>
      <c r="D218" s="59"/>
      <c r="E218" s="48"/>
      <c r="F218" s="34"/>
      <c r="H218" s="1290"/>
      <c r="I218" s="1403"/>
      <c r="J218" s="1290"/>
      <c r="K218" s="1403"/>
      <c r="L218" s="1405" t="s">
        <v>185</v>
      </c>
      <c r="M218" s="1406"/>
      <c r="N218" s="1406"/>
      <c r="O218" s="1406"/>
      <c r="P218" s="1406"/>
      <c r="Q218" s="1406"/>
      <c r="R218" s="1406"/>
      <c r="S218" s="1406"/>
      <c r="T218" s="1407"/>
      <c r="U218" s="1296" t="s">
        <v>94</v>
      </c>
      <c r="V218" s="1297"/>
      <c r="W218" s="1297"/>
      <c r="X218" s="1298"/>
      <c r="Y218" s="142"/>
      <c r="Z218" s="142"/>
      <c r="AA218" s="46"/>
      <c r="AB218" s="177"/>
      <c r="AC218" s="178"/>
      <c r="AD218" s="179"/>
    </row>
    <row r="219" spans="1:30" ht="13.5" customHeight="1">
      <c r="A219" s="48"/>
      <c r="B219" s="58"/>
      <c r="C219" s="38"/>
      <c r="D219" s="59"/>
      <c r="E219" s="48"/>
      <c r="F219" s="34"/>
      <c r="H219" s="1286" t="s">
        <v>413</v>
      </c>
      <c r="I219" s="1401"/>
      <c r="J219" s="1286" t="s">
        <v>182</v>
      </c>
      <c r="K219" s="1401"/>
      <c r="L219" s="1404" t="s">
        <v>189</v>
      </c>
      <c r="M219" s="1404"/>
      <c r="N219" s="1404"/>
      <c r="O219" s="1404"/>
      <c r="P219" s="1404"/>
      <c r="Q219" s="1404"/>
      <c r="R219" s="1404"/>
      <c r="S219" s="1404"/>
      <c r="T219" s="1404"/>
      <c r="U219" s="1296" t="s">
        <v>94</v>
      </c>
      <c r="V219" s="1297"/>
      <c r="W219" s="1297"/>
      <c r="X219" s="1298"/>
      <c r="Y219" s="142"/>
      <c r="Z219" s="142"/>
      <c r="AA219" s="46"/>
      <c r="AB219" s="177"/>
      <c r="AC219" s="178"/>
      <c r="AD219" s="179"/>
    </row>
    <row r="220" spans="1:30" ht="13.5" customHeight="1">
      <c r="A220" s="48"/>
      <c r="B220" s="58"/>
      <c r="C220" s="38"/>
      <c r="D220" s="59"/>
      <c r="E220" s="48"/>
      <c r="F220" s="34"/>
      <c r="H220" s="1288"/>
      <c r="I220" s="1402"/>
      <c r="J220" s="1290"/>
      <c r="K220" s="1403"/>
      <c r="L220" s="1404" t="s">
        <v>190</v>
      </c>
      <c r="M220" s="1404"/>
      <c r="N220" s="1404"/>
      <c r="O220" s="1404"/>
      <c r="P220" s="1404"/>
      <c r="Q220" s="1404"/>
      <c r="R220" s="1404"/>
      <c r="S220" s="1404"/>
      <c r="T220" s="1404"/>
      <c r="U220" s="1296" t="s">
        <v>94</v>
      </c>
      <c r="V220" s="1297"/>
      <c r="W220" s="1297"/>
      <c r="X220" s="1298"/>
      <c r="Y220" s="142"/>
      <c r="Z220" s="142"/>
      <c r="AA220" s="46"/>
      <c r="AB220" s="177"/>
      <c r="AC220" s="178"/>
      <c r="AD220" s="179"/>
    </row>
    <row r="221" spans="1:30" ht="13.5" customHeight="1">
      <c r="A221" s="48"/>
      <c r="B221" s="58"/>
      <c r="C221" s="38"/>
      <c r="D221" s="59"/>
      <c r="E221" s="48"/>
      <c r="F221" s="34"/>
      <c r="H221" s="1288"/>
      <c r="I221" s="1402"/>
      <c r="J221" s="1286" t="s">
        <v>183</v>
      </c>
      <c r="K221" s="1401"/>
      <c r="L221" s="1404" t="s">
        <v>189</v>
      </c>
      <c r="M221" s="1404"/>
      <c r="N221" s="1404"/>
      <c r="O221" s="1404"/>
      <c r="P221" s="1404"/>
      <c r="Q221" s="1404"/>
      <c r="R221" s="1404"/>
      <c r="S221" s="1404"/>
      <c r="T221" s="1404"/>
      <c r="U221" s="1296" t="s">
        <v>94</v>
      </c>
      <c r="V221" s="1297"/>
      <c r="W221" s="1297"/>
      <c r="X221" s="1298"/>
      <c r="Y221" s="142"/>
      <c r="Z221" s="142"/>
      <c r="AA221" s="46"/>
      <c r="AB221" s="177"/>
      <c r="AC221" s="178"/>
      <c r="AD221" s="179"/>
    </row>
    <row r="222" spans="1:30" ht="13.5" customHeight="1">
      <c r="A222" s="48"/>
      <c r="B222" s="58"/>
      <c r="C222" s="38"/>
      <c r="D222" s="59"/>
      <c r="E222" s="48"/>
      <c r="F222" s="34"/>
      <c r="H222" s="1288"/>
      <c r="I222" s="1402"/>
      <c r="J222" s="1288"/>
      <c r="K222" s="1402"/>
      <c r="L222" s="1564" t="s">
        <v>414</v>
      </c>
      <c r="M222" s="1564"/>
      <c r="N222" s="1564"/>
      <c r="O222" s="1564"/>
      <c r="P222" s="1564"/>
      <c r="Q222" s="1564"/>
      <c r="R222" s="1564"/>
      <c r="S222" s="1564"/>
      <c r="T222" s="1564"/>
      <c r="U222" s="1395" t="s">
        <v>94</v>
      </c>
      <c r="V222" s="1396"/>
      <c r="W222" s="1396"/>
      <c r="X222" s="1397"/>
      <c r="Y222" s="142"/>
      <c r="Z222" s="142"/>
      <c r="AA222" s="46"/>
      <c r="AB222" s="177"/>
      <c r="AC222" s="178"/>
      <c r="AD222" s="179"/>
    </row>
    <row r="223" spans="1:30" ht="13.5" customHeight="1">
      <c r="A223" s="48"/>
      <c r="B223" s="58"/>
      <c r="C223" s="38"/>
      <c r="D223" s="59"/>
      <c r="E223" s="48"/>
      <c r="F223" s="34"/>
      <c r="H223" s="1290"/>
      <c r="I223" s="1403"/>
      <c r="J223" s="1290"/>
      <c r="K223" s="1403"/>
      <c r="L223" s="1405" t="s">
        <v>190</v>
      </c>
      <c r="M223" s="1406"/>
      <c r="N223" s="1406"/>
      <c r="O223" s="1406"/>
      <c r="P223" s="1406"/>
      <c r="Q223" s="1406"/>
      <c r="R223" s="1406"/>
      <c r="S223" s="1406"/>
      <c r="T223" s="1407"/>
      <c r="U223" s="1296" t="s">
        <v>94</v>
      </c>
      <c r="V223" s="1297"/>
      <c r="W223" s="1297"/>
      <c r="X223" s="1298"/>
      <c r="Y223" s="142"/>
      <c r="Z223" s="142"/>
      <c r="AA223" s="46"/>
      <c r="AB223" s="177"/>
      <c r="AC223" s="178"/>
      <c r="AD223" s="179"/>
    </row>
    <row r="224" spans="1:30" ht="19.8" customHeight="1">
      <c r="A224" s="48"/>
      <c r="B224" s="58"/>
      <c r="C224" s="38"/>
      <c r="D224" s="59"/>
      <c r="E224" s="48"/>
      <c r="F224" s="34"/>
      <c r="H224" s="826" t="s">
        <v>199</v>
      </c>
      <c r="I224" s="826"/>
      <c r="J224" s="826"/>
      <c r="K224" s="826"/>
      <c r="L224" s="826"/>
      <c r="M224" s="826"/>
      <c r="N224" s="826"/>
      <c r="O224" s="826"/>
      <c r="P224" s="826"/>
      <c r="Q224" s="826"/>
      <c r="R224" s="826"/>
      <c r="S224" s="826"/>
      <c r="T224" s="826"/>
      <c r="U224" s="826"/>
      <c r="V224" s="826"/>
      <c r="W224" s="826"/>
      <c r="X224" s="826"/>
      <c r="Y224" s="826"/>
      <c r="Z224" s="826"/>
      <c r="AA224" s="46"/>
      <c r="AB224" s="177"/>
      <c r="AC224" s="178"/>
      <c r="AD224" s="179"/>
    </row>
    <row r="225" spans="1:30" ht="5.4" customHeight="1">
      <c r="A225" s="335"/>
      <c r="B225" s="343"/>
      <c r="C225" s="342"/>
      <c r="D225" s="155"/>
      <c r="E225" s="335"/>
      <c r="F225" s="60"/>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87"/>
      <c r="AC225" s="188"/>
      <c r="AD225" s="189"/>
    </row>
    <row r="226" spans="1:30" ht="13.5" customHeight="1">
      <c r="A226" s="48"/>
      <c r="B226" s="58"/>
      <c r="C226" s="38"/>
      <c r="D226" s="59"/>
      <c r="E226" s="48"/>
      <c r="F226" s="34"/>
      <c r="G226" s="700" t="s">
        <v>196</v>
      </c>
      <c r="H226" s="700"/>
      <c r="I226" s="700"/>
      <c r="J226" s="700"/>
      <c r="K226" s="700"/>
      <c r="L226" s="700"/>
      <c r="M226" s="700"/>
      <c r="N226" s="700"/>
      <c r="O226" s="700"/>
      <c r="P226" s="700"/>
      <c r="Q226" s="700"/>
      <c r="R226" s="700"/>
      <c r="S226" s="700"/>
      <c r="T226" s="700"/>
      <c r="U226" s="700"/>
      <c r="V226" s="700"/>
      <c r="W226" s="700"/>
      <c r="X226" s="106"/>
      <c r="Y226" s="106"/>
      <c r="Z226" s="106"/>
      <c r="AA226" s="200"/>
      <c r="AB226" s="177"/>
      <c r="AC226" s="178"/>
      <c r="AD226" s="179"/>
    </row>
    <row r="227" spans="1:30" ht="13.5" customHeight="1">
      <c r="A227" s="48"/>
      <c r="B227" s="58"/>
      <c r="C227" s="38"/>
      <c r="D227" s="59"/>
      <c r="E227" s="48"/>
      <c r="F227" s="34"/>
      <c r="AA227" s="46"/>
      <c r="AB227" s="177"/>
      <c r="AC227" s="178"/>
      <c r="AD227" s="179"/>
    </row>
    <row r="228" spans="1:30" ht="13.5" customHeight="1">
      <c r="A228" s="48"/>
      <c r="B228" s="58"/>
      <c r="C228" s="38"/>
      <c r="D228" s="59"/>
      <c r="E228" s="48"/>
      <c r="F228" s="34"/>
      <c r="G228" s="201" t="s">
        <v>192</v>
      </c>
      <c r="H228" s="1382" t="s">
        <v>197</v>
      </c>
      <c r="I228" s="1382"/>
      <c r="J228" s="1382"/>
      <c r="K228" s="1382"/>
      <c r="L228" s="1382"/>
      <c r="M228" s="1382"/>
      <c r="N228" s="1382"/>
      <c r="O228" s="1382"/>
      <c r="P228" s="1382"/>
      <c r="Q228" s="1382"/>
      <c r="R228" s="1382"/>
      <c r="S228" s="1382"/>
      <c r="T228" s="1382"/>
      <c r="U228" s="1382"/>
      <c r="V228" s="1382"/>
      <c r="W228" s="1383" t="s">
        <v>101</v>
      </c>
      <c r="X228" s="1383"/>
      <c r="Y228" s="1383"/>
      <c r="Z228" s="1383"/>
      <c r="AA228" s="46"/>
      <c r="AB228" s="177"/>
      <c r="AC228" s="178"/>
      <c r="AD228" s="179"/>
    </row>
    <row r="229" spans="1:30" ht="13.5" customHeight="1">
      <c r="A229" s="48"/>
      <c r="B229" s="58"/>
      <c r="C229" s="38"/>
      <c r="D229" s="59"/>
      <c r="E229" s="48"/>
      <c r="F229" s="34"/>
      <c r="H229" s="1382"/>
      <c r="I229" s="1382"/>
      <c r="J229" s="1382"/>
      <c r="K229" s="1382"/>
      <c r="L229" s="1382"/>
      <c r="M229" s="1382"/>
      <c r="N229" s="1382"/>
      <c r="O229" s="1382"/>
      <c r="P229" s="1382"/>
      <c r="Q229" s="1382"/>
      <c r="R229" s="1382"/>
      <c r="S229" s="1382"/>
      <c r="T229" s="1382"/>
      <c r="U229" s="1382"/>
      <c r="V229" s="1382"/>
      <c r="W229" s="1383"/>
      <c r="X229" s="1383"/>
      <c r="Y229" s="1383"/>
      <c r="Z229" s="1383"/>
      <c r="AA229" s="46"/>
      <c r="AB229" s="177"/>
      <c r="AC229" s="178"/>
      <c r="AD229" s="179"/>
    </row>
    <row r="230" spans="1:30" ht="13.5" customHeight="1">
      <c r="A230" s="48"/>
      <c r="B230" s="58"/>
      <c r="C230" s="38"/>
      <c r="D230" s="59"/>
      <c r="E230" s="48"/>
      <c r="F230" s="34"/>
      <c r="H230" s="1382"/>
      <c r="I230" s="1382"/>
      <c r="J230" s="1382"/>
      <c r="K230" s="1382"/>
      <c r="L230" s="1382"/>
      <c r="M230" s="1382"/>
      <c r="N230" s="1382"/>
      <c r="O230" s="1382"/>
      <c r="P230" s="1382"/>
      <c r="Q230" s="1382"/>
      <c r="R230" s="1382"/>
      <c r="S230" s="1382"/>
      <c r="T230" s="1382"/>
      <c r="U230" s="1382"/>
      <c r="V230" s="1382"/>
      <c r="W230" s="1383"/>
      <c r="X230" s="1383"/>
      <c r="Y230" s="1383"/>
      <c r="Z230" s="1383"/>
      <c r="AA230" s="46"/>
      <c r="AB230" s="177"/>
      <c r="AC230" s="178"/>
      <c r="AD230" s="179"/>
    </row>
    <row r="231" spans="1:30" ht="13.5" customHeight="1">
      <c r="A231" s="48"/>
      <c r="B231" s="58"/>
      <c r="C231" s="38"/>
      <c r="D231" s="59"/>
      <c r="E231" s="48"/>
      <c r="F231" s="34"/>
      <c r="G231" s="201" t="s">
        <v>198</v>
      </c>
      <c r="H231" s="1382" t="s">
        <v>415</v>
      </c>
      <c r="I231" s="1382"/>
      <c r="J231" s="1382"/>
      <c r="K231" s="1382"/>
      <c r="L231" s="1382"/>
      <c r="M231" s="1382"/>
      <c r="N231" s="1382"/>
      <c r="O231" s="1382"/>
      <c r="P231" s="1382"/>
      <c r="Q231" s="1382"/>
      <c r="R231" s="1382"/>
      <c r="S231" s="1382"/>
      <c r="T231" s="1382"/>
      <c r="U231" s="1382"/>
      <c r="V231" s="1382"/>
      <c r="W231" s="1383" t="s">
        <v>101</v>
      </c>
      <c r="X231" s="1383"/>
      <c r="Y231" s="1383"/>
      <c r="Z231" s="1383"/>
      <c r="AA231" s="46"/>
      <c r="AB231" s="177"/>
      <c r="AC231" s="178"/>
      <c r="AD231" s="179"/>
    </row>
    <row r="232" spans="1:30" ht="13.5" customHeight="1">
      <c r="A232" s="48"/>
      <c r="B232" s="58"/>
      <c r="C232" s="38"/>
      <c r="D232" s="59"/>
      <c r="E232" s="48"/>
      <c r="F232" s="34"/>
      <c r="H232" s="1382"/>
      <c r="I232" s="1382"/>
      <c r="J232" s="1382"/>
      <c r="K232" s="1382"/>
      <c r="L232" s="1382"/>
      <c r="M232" s="1382"/>
      <c r="N232" s="1382"/>
      <c r="O232" s="1382"/>
      <c r="P232" s="1382"/>
      <c r="Q232" s="1382"/>
      <c r="R232" s="1382"/>
      <c r="S232" s="1382"/>
      <c r="T232" s="1382"/>
      <c r="U232" s="1382"/>
      <c r="V232" s="1382"/>
      <c r="W232" s="1383"/>
      <c r="X232" s="1383"/>
      <c r="Y232" s="1383"/>
      <c r="Z232" s="1383"/>
      <c r="AA232" s="46"/>
      <c r="AB232" s="177"/>
      <c r="AC232" s="178"/>
      <c r="AD232" s="179"/>
    </row>
    <row r="233" spans="1:30" ht="13.5" customHeight="1">
      <c r="A233" s="48"/>
      <c r="B233" s="58"/>
      <c r="C233" s="38"/>
      <c r="D233" s="59"/>
      <c r="E233" s="48"/>
      <c r="F233" s="34"/>
      <c r="H233" s="1382"/>
      <c r="I233" s="1382"/>
      <c r="J233" s="1382"/>
      <c r="K233" s="1382"/>
      <c r="L233" s="1382"/>
      <c r="M233" s="1382"/>
      <c r="N233" s="1382"/>
      <c r="O233" s="1382"/>
      <c r="P233" s="1382"/>
      <c r="Q233" s="1382"/>
      <c r="R233" s="1382"/>
      <c r="S233" s="1382"/>
      <c r="T233" s="1382"/>
      <c r="U233" s="1382"/>
      <c r="V233" s="1382"/>
      <c r="W233" s="1383"/>
      <c r="X233" s="1383"/>
      <c r="Y233" s="1383"/>
      <c r="Z233" s="1383"/>
      <c r="AA233" s="46"/>
      <c r="AB233" s="177"/>
      <c r="AC233" s="178"/>
      <c r="AD233" s="179"/>
    </row>
    <row r="234" spans="1:30" ht="13.5" customHeight="1">
      <c r="A234" s="48"/>
      <c r="B234" s="58"/>
      <c r="C234" s="38"/>
      <c r="D234" s="59"/>
      <c r="E234" s="48"/>
      <c r="F234" s="34"/>
      <c r="H234" s="1382"/>
      <c r="I234" s="1382"/>
      <c r="J234" s="1382"/>
      <c r="K234" s="1382"/>
      <c r="L234" s="1382"/>
      <c r="M234" s="1382"/>
      <c r="N234" s="1382"/>
      <c r="O234" s="1382"/>
      <c r="P234" s="1382"/>
      <c r="Q234" s="1382"/>
      <c r="R234" s="1382"/>
      <c r="S234" s="1382"/>
      <c r="T234" s="1382"/>
      <c r="U234" s="1382"/>
      <c r="V234" s="1382"/>
      <c r="W234" s="1383"/>
      <c r="X234" s="1383"/>
      <c r="Y234" s="1383"/>
      <c r="Z234" s="1383"/>
      <c r="AA234" s="46"/>
      <c r="AB234" s="177"/>
      <c r="AC234" s="178"/>
      <c r="AD234" s="179"/>
    </row>
    <row r="235" spans="1:30" ht="13.5" customHeight="1">
      <c r="A235" s="48"/>
      <c r="B235" s="58"/>
      <c r="C235" s="38"/>
      <c r="D235" s="59"/>
      <c r="E235" s="48"/>
      <c r="F235" s="34"/>
      <c r="H235" s="1382"/>
      <c r="I235" s="1382"/>
      <c r="J235" s="1382"/>
      <c r="K235" s="1382"/>
      <c r="L235" s="1382"/>
      <c r="M235" s="1382"/>
      <c r="N235" s="1382"/>
      <c r="O235" s="1382"/>
      <c r="P235" s="1382"/>
      <c r="Q235" s="1382"/>
      <c r="R235" s="1382"/>
      <c r="S235" s="1382"/>
      <c r="T235" s="1382"/>
      <c r="U235" s="1382"/>
      <c r="V235" s="1382"/>
      <c r="W235" s="1383"/>
      <c r="X235" s="1383"/>
      <c r="Y235" s="1383"/>
      <c r="Z235" s="1383"/>
      <c r="AA235" s="46"/>
      <c r="AB235" s="177"/>
      <c r="AC235" s="178"/>
      <c r="AD235" s="179"/>
    </row>
    <row r="236" spans="1:30" ht="13.5" customHeight="1">
      <c r="A236" s="48"/>
      <c r="B236" s="58"/>
      <c r="C236" s="38"/>
      <c r="D236" s="59"/>
      <c r="E236" s="48"/>
      <c r="F236" s="34"/>
      <c r="H236" s="1382"/>
      <c r="I236" s="1382"/>
      <c r="J236" s="1382"/>
      <c r="K236" s="1382"/>
      <c r="L236" s="1382"/>
      <c r="M236" s="1382"/>
      <c r="N236" s="1382"/>
      <c r="O236" s="1382"/>
      <c r="P236" s="1382"/>
      <c r="Q236" s="1382"/>
      <c r="R236" s="1382"/>
      <c r="S236" s="1382"/>
      <c r="T236" s="1382"/>
      <c r="U236" s="1382"/>
      <c r="V236" s="1382"/>
      <c r="W236" s="1383"/>
      <c r="X236" s="1383"/>
      <c r="Y236" s="1383"/>
      <c r="Z236" s="1383"/>
      <c r="AA236" s="46"/>
      <c r="AB236" s="177"/>
      <c r="AC236" s="178"/>
      <c r="AD236" s="179"/>
    </row>
    <row r="237" spans="1:30" ht="13.5" customHeight="1">
      <c r="A237" s="48"/>
      <c r="B237" s="58"/>
      <c r="C237" s="38"/>
      <c r="D237" s="59"/>
      <c r="E237" s="48"/>
      <c r="F237" s="34"/>
      <c r="H237" s="1382"/>
      <c r="I237" s="1382"/>
      <c r="J237" s="1382"/>
      <c r="K237" s="1382"/>
      <c r="L237" s="1382"/>
      <c r="M237" s="1382"/>
      <c r="N237" s="1382"/>
      <c r="O237" s="1382"/>
      <c r="P237" s="1382"/>
      <c r="Q237" s="1382"/>
      <c r="R237" s="1382"/>
      <c r="S237" s="1382"/>
      <c r="T237" s="1382"/>
      <c r="U237" s="1382"/>
      <c r="V237" s="1382"/>
      <c r="W237" s="1383"/>
      <c r="X237" s="1383"/>
      <c r="Y237" s="1383"/>
      <c r="Z237" s="1383"/>
      <c r="AA237" s="46"/>
      <c r="AB237" s="177"/>
      <c r="AC237" s="178"/>
      <c r="AD237" s="179"/>
    </row>
    <row r="238" spans="1:30" ht="13.5" customHeight="1">
      <c r="A238" s="48"/>
      <c r="B238" s="58"/>
      <c r="C238" s="38"/>
      <c r="D238" s="59"/>
      <c r="E238" s="48"/>
      <c r="F238" s="34"/>
      <c r="H238" s="1382"/>
      <c r="I238" s="1382"/>
      <c r="J238" s="1382"/>
      <c r="K238" s="1382"/>
      <c r="L238" s="1382"/>
      <c r="M238" s="1382"/>
      <c r="N238" s="1382"/>
      <c r="O238" s="1382"/>
      <c r="P238" s="1382"/>
      <c r="Q238" s="1382"/>
      <c r="R238" s="1382"/>
      <c r="S238" s="1382"/>
      <c r="T238" s="1382"/>
      <c r="U238" s="1382"/>
      <c r="V238" s="1382"/>
      <c r="W238" s="1383"/>
      <c r="X238" s="1383"/>
      <c r="Y238" s="1383"/>
      <c r="Z238" s="1383"/>
      <c r="AA238" s="46"/>
      <c r="AB238" s="177"/>
      <c r="AC238" s="178"/>
      <c r="AD238" s="179"/>
    </row>
    <row r="239" spans="1:30" ht="13.5" customHeight="1">
      <c r="A239" s="48"/>
      <c r="B239" s="58"/>
      <c r="C239" s="38"/>
      <c r="D239" s="59"/>
      <c r="E239" s="48"/>
      <c r="F239" s="34"/>
      <c r="H239" s="1382"/>
      <c r="I239" s="1382"/>
      <c r="J239" s="1382"/>
      <c r="K239" s="1382"/>
      <c r="L239" s="1382"/>
      <c r="M239" s="1382"/>
      <c r="N239" s="1382"/>
      <c r="O239" s="1382"/>
      <c r="P239" s="1382"/>
      <c r="Q239" s="1382"/>
      <c r="R239" s="1382"/>
      <c r="S239" s="1382"/>
      <c r="T239" s="1382"/>
      <c r="U239" s="1382"/>
      <c r="V239" s="1382"/>
      <c r="W239" s="1383"/>
      <c r="X239" s="1383"/>
      <c r="Y239" s="1383"/>
      <c r="Z239" s="1383"/>
      <c r="AA239" s="46"/>
      <c r="AB239" s="177"/>
      <c r="AC239" s="178"/>
      <c r="AD239" s="179"/>
    </row>
    <row r="240" spans="1:30" ht="13.5" customHeight="1">
      <c r="A240" s="48"/>
      <c r="B240" s="58"/>
      <c r="C240" s="38"/>
      <c r="D240" s="59"/>
      <c r="E240" s="48"/>
      <c r="F240" s="34"/>
      <c r="G240" s="201" t="s">
        <v>337</v>
      </c>
      <c r="H240" s="1384" t="s">
        <v>416</v>
      </c>
      <c r="I240" s="1384"/>
      <c r="J240" s="1384"/>
      <c r="K240" s="1384"/>
      <c r="L240" s="1384"/>
      <c r="M240" s="1384"/>
      <c r="N240" s="1384"/>
      <c r="O240" s="1384"/>
      <c r="P240" s="1384"/>
      <c r="Q240" s="1384"/>
      <c r="R240" s="1384"/>
      <c r="S240" s="1384"/>
      <c r="T240" s="1384"/>
      <c r="U240" s="1384"/>
      <c r="V240" s="1384"/>
      <c r="W240" s="1383" t="s">
        <v>101</v>
      </c>
      <c r="X240" s="1383"/>
      <c r="Y240" s="1383"/>
      <c r="Z240" s="1383"/>
      <c r="AA240" s="46"/>
      <c r="AB240" s="177"/>
      <c r="AC240" s="178"/>
      <c r="AD240" s="179"/>
    </row>
    <row r="241" spans="1:30" ht="13.5" customHeight="1">
      <c r="A241" s="48"/>
      <c r="B241" s="58"/>
      <c r="C241" s="38"/>
      <c r="D241" s="59"/>
      <c r="E241" s="48"/>
      <c r="F241" s="34"/>
      <c r="H241" s="1384"/>
      <c r="I241" s="1384"/>
      <c r="J241" s="1384"/>
      <c r="K241" s="1384"/>
      <c r="L241" s="1384"/>
      <c r="M241" s="1384"/>
      <c r="N241" s="1384"/>
      <c r="O241" s="1384"/>
      <c r="P241" s="1384"/>
      <c r="Q241" s="1384"/>
      <c r="R241" s="1384"/>
      <c r="S241" s="1384"/>
      <c r="T241" s="1384"/>
      <c r="U241" s="1384"/>
      <c r="V241" s="1384"/>
      <c r="W241" s="1383"/>
      <c r="X241" s="1383"/>
      <c r="Y241" s="1383"/>
      <c r="Z241" s="1383"/>
      <c r="AA241" s="46"/>
      <c r="AB241" s="177"/>
      <c r="AC241" s="178"/>
      <c r="AD241" s="179"/>
    </row>
    <row r="242" spans="1:30" ht="13.5" customHeight="1">
      <c r="A242" s="48"/>
      <c r="B242" s="58"/>
      <c r="C242" s="38"/>
      <c r="D242" s="59"/>
      <c r="E242" s="48"/>
      <c r="F242" s="34"/>
      <c r="G242" s="201" t="s">
        <v>338</v>
      </c>
      <c r="H242" s="1384" t="s">
        <v>418</v>
      </c>
      <c r="I242" s="1384"/>
      <c r="J242" s="1384"/>
      <c r="K242" s="1384"/>
      <c r="L242" s="1384"/>
      <c r="M242" s="1384"/>
      <c r="N242" s="1384"/>
      <c r="O242" s="1384"/>
      <c r="P242" s="1384"/>
      <c r="Q242" s="1384"/>
      <c r="R242" s="1384"/>
      <c r="S242" s="1384"/>
      <c r="T242" s="1384"/>
      <c r="U242" s="1384"/>
      <c r="V242" s="1384"/>
      <c r="W242" s="1383" t="s">
        <v>101</v>
      </c>
      <c r="X242" s="1383"/>
      <c r="Y242" s="1383"/>
      <c r="Z242" s="1383"/>
      <c r="AA242" s="46"/>
      <c r="AB242" s="177"/>
      <c r="AC242" s="178"/>
      <c r="AD242" s="179"/>
    </row>
    <row r="243" spans="1:30" ht="13.5" customHeight="1">
      <c r="A243" s="48"/>
      <c r="B243" s="58"/>
      <c r="C243" s="38"/>
      <c r="D243" s="59"/>
      <c r="E243" s="48"/>
      <c r="F243" s="34"/>
      <c r="G243" s="201"/>
      <c r="H243" s="1384"/>
      <c r="I243" s="1384"/>
      <c r="J243" s="1384"/>
      <c r="K243" s="1384"/>
      <c r="L243" s="1384"/>
      <c r="M243" s="1384"/>
      <c r="N243" s="1384"/>
      <c r="O243" s="1384"/>
      <c r="P243" s="1384"/>
      <c r="Q243" s="1384"/>
      <c r="R243" s="1384"/>
      <c r="S243" s="1384"/>
      <c r="T243" s="1384"/>
      <c r="U243" s="1384"/>
      <c r="V243" s="1384"/>
      <c r="W243" s="1383"/>
      <c r="X243" s="1383"/>
      <c r="Y243" s="1383"/>
      <c r="Z243" s="1383"/>
      <c r="AA243" s="46"/>
      <c r="AB243" s="177"/>
      <c r="AC243" s="178"/>
      <c r="AD243" s="179"/>
    </row>
    <row r="244" spans="1:30" ht="13.5" customHeight="1">
      <c r="A244" s="48"/>
      <c r="B244" s="58"/>
      <c r="C244" s="38"/>
      <c r="D244" s="59"/>
      <c r="E244" s="48"/>
      <c r="F244" s="34"/>
      <c r="H244" s="1384"/>
      <c r="I244" s="1384"/>
      <c r="J244" s="1384"/>
      <c r="K244" s="1384"/>
      <c r="L244" s="1384"/>
      <c r="M244" s="1384"/>
      <c r="N244" s="1384"/>
      <c r="O244" s="1384"/>
      <c r="P244" s="1384"/>
      <c r="Q244" s="1384"/>
      <c r="R244" s="1384"/>
      <c r="S244" s="1384"/>
      <c r="T244" s="1384"/>
      <c r="U244" s="1384"/>
      <c r="V244" s="1384"/>
      <c r="W244" s="1383"/>
      <c r="X244" s="1383"/>
      <c r="Y244" s="1383"/>
      <c r="Z244" s="1383"/>
      <c r="AA244" s="46"/>
      <c r="AB244" s="177"/>
      <c r="AC244" s="178"/>
      <c r="AD244" s="179"/>
    </row>
    <row r="245" spans="1:30" ht="13.5" customHeight="1">
      <c r="A245" s="48"/>
      <c r="B245" s="58"/>
      <c r="C245" s="38"/>
      <c r="D245" s="59"/>
      <c r="E245" s="48"/>
      <c r="F245" s="34"/>
      <c r="G245" s="201" t="s">
        <v>339</v>
      </c>
      <c r="H245" s="1384" t="s">
        <v>417</v>
      </c>
      <c r="I245" s="1384"/>
      <c r="J245" s="1384"/>
      <c r="K245" s="1384"/>
      <c r="L245" s="1384"/>
      <c r="M245" s="1384"/>
      <c r="N245" s="1384"/>
      <c r="O245" s="1384"/>
      <c r="P245" s="1384"/>
      <c r="Q245" s="1384"/>
      <c r="R245" s="1384"/>
      <c r="S245" s="1384"/>
      <c r="T245" s="1384"/>
      <c r="U245" s="1384"/>
      <c r="V245" s="1384"/>
      <c r="W245" s="1383" t="s">
        <v>101</v>
      </c>
      <c r="X245" s="1383"/>
      <c r="Y245" s="1383"/>
      <c r="Z245" s="1383"/>
      <c r="AA245" s="46"/>
      <c r="AB245" s="177"/>
      <c r="AC245" s="178"/>
      <c r="AD245" s="179"/>
    </row>
    <row r="246" spans="1:30" ht="13.5" customHeight="1">
      <c r="A246" s="48"/>
      <c r="B246" s="58"/>
      <c r="C246" s="38"/>
      <c r="D246" s="59"/>
      <c r="E246" s="48"/>
      <c r="F246" s="34"/>
      <c r="H246" s="1384"/>
      <c r="I246" s="1384"/>
      <c r="J246" s="1384"/>
      <c r="K246" s="1384"/>
      <c r="L246" s="1384"/>
      <c r="M246" s="1384"/>
      <c r="N246" s="1384"/>
      <c r="O246" s="1384"/>
      <c r="P246" s="1384"/>
      <c r="Q246" s="1384"/>
      <c r="R246" s="1384"/>
      <c r="S246" s="1384"/>
      <c r="T246" s="1384"/>
      <c r="U246" s="1384"/>
      <c r="V246" s="1384"/>
      <c r="W246" s="1383"/>
      <c r="X246" s="1383"/>
      <c r="Y246" s="1383"/>
      <c r="Z246" s="1383"/>
      <c r="AA246" s="46"/>
      <c r="AB246" s="177"/>
      <c r="AC246" s="178"/>
      <c r="AD246" s="179"/>
    </row>
    <row r="247" spans="1:30" ht="13.5" customHeight="1">
      <c r="A247" s="48"/>
      <c r="B247" s="58"/>
      <c r="C247" s="38"/>
      <c r="D247" s="59"/>
      <c r="E247" s="48"/>
      <c r="F247" s="34"/>
      <c r="AB247" s="177"/>
      <c r="AC247" s="178"/>
      <c r="AD247" s="179"/>
    </row>
    <row r="248" spans="1:30" ht="13.5" customHeight="1">
      <c r="A248" s="48"/>
      <c r="B248" s="58"/>
      <c r="C248" s="38"/>
      <c r="D248" s="59"/>
      <c r="E248" s="48"/>
      <c r="F248" s="34"/>
      <c r="AB248" s="177"/>
      <c r="AC248" s="178"/>
      <c r="AD248" s="179"/>
    </row>
    <row r="249" spans="1:30" ht="13.5" customHeight="1">
      <c r="A249" s="50"/>
      <c r="B249" s="39"/>
      <c r="C249" s="38"/>
      <c r="D249" s="59"/>
      <c r="E249" s="50"/>
      <c r="F249" s="34"/>
      <c r="AA249" s="46"/>
      <c r="AB249" s="194"/>
      <c r="AC249" s="195"/>
      <c r="AD249" s="196"/>
    </row>
    <row r="250" spans="1:30" ht="7.8" customHeight="1">
      <c r="A250" s="50"/>
      <c r="B250" s="39"/>
      <c r="C250" s="38"/>
      <c r="D250" s="59"/>
      <c r="E250" s="50"/>
      <c r="F250" s="34"/>
      <c r="AA250" s="46"/>
      <c r="AB250" s="194"/>
      <c r="AC250" s="195"/>
      <c r="AD250" s="196"/>
    </row>
    <row r="251" spans="1:30" ht="13.5" customHeight="1">
      <c r="A251" s="788"/>
      <c r="B251" s="39">
        <v>10</v>
      </c>
      <c r="C251" s="839" t="s">
        <v>220</v>
      </c>
      <c r="D251" s="59" t="s">
        <v>223</v>
      </c>
      <c r="E251" s="824" t="s">
        <v>216</v>
      </c>
      <c r="F251" s="34"/>
      <c r="G251" s="826" t="s">
        <v>66</v>
      </c>
      <c r="H251" s="826"/>
      <c r="I251" s="826"/>
      <c r="J251" s="826"/>
      <c r="K251" s="826"/>
      <c r="L251" s="826"/>
      <c r="M251" s="840"/>
      <c r="N251" s="1362" t="s">
        <v>105</v>
      </c>
      <c r="O251" s="1363"/>
      <c r="P251" s="1363"/>
      <c r="Q251" s="1363"/>
      <c r="R251" s="1363"/>
      <c r="S251" s="1363"/>
      <c r="T251" s="1363"/>
      <c r="U251" s="1363"/>
      <c r="V251" s="1364"/>
      <c r="AA251" s="46"/>
      <c r="AB251" s="1243" t="s">
        <v>459</v>
      </c>
      <c r="AC251" s="1244"/>
      <c r="AD251" s="1245"/>
    </row>
    <row r="252" spans="1:30">
      <c r="A252" s="788"/>
      <c r="B252" s="39"/>
      <c r="C252" s="839"/>
      <c r="D252" s="59"/>
      <c r="E252" s="824"/>
      <c r="F252" s="34"/>
      <c r="G252" s="826"/>
      <c r="H252" s="826"/>
      <c r="I252" s="826"/>
      <c r="J252" s="826"/>
      <c r="K252" s="826"/>
      <c r="L252" s="826"/>
      <c r="M252" s="840"/>
      <c r="N252" s="830"/>
      <c r="O252" s="831"/>
      <c r="P252" s="831"/>
      <c r="Q252" s="831"/>
      <c r="R252" s="831"/>
      <c r="S252" s="831"/>
      <c r="T252" s="831"/>
      <c r="U252" s="831"/>
      <c r="V252" s="832"/>
      <c r="AA252" s="46"/>
      <c r="AB252" s="1243"/>
      <c r="AC252" s="1244"/>
      <c r="AD252" s="1245"/>
    </row>
    <row r="253" spans="1:30">
      <c r="A253" s="50"/>
      <c r="B253" s="39"/>
      <c r="C253" s="839"/>
      <c r="D253" s="59"/>
      <c r="E253" s="824"/>
      <c r="F253" s="34"/>
      <c r="AA253" s="46"/>
      <c r="AB253" s="171"/>
      <c r="AC253" s="172"/>
      <c r="AD253" s="173"/>
    </row>
    <row r="254" spans="1:30">
      <c r="A254" s="50"/>
      <c r="B254" s="39"/>
      <c r="C254" s="839"/>
      <c r="D254" s="59"/>
      <c r="E254" s="824"/>
      <c r="F254" s="34"/>
      <c r="G254" s="1498" t="s">
        <v>67</v>
      </c>
      <c r="H254" s="1498"/>
      <c r="I254" s="1498"/>
      <c r="J254" s="1498"/>
      <c r="K254" s="1498"/>
      <c r="L254" s="1498"/>
      <c r="M254" s="1388" t="s">
        <v>93</v>
      </c>
      <c r="N254" s="1388"/>
      <c r="O254" s="1388"/>
      <c r="P254" s="1388"/>
      <c r="Q254" s="1388"/>
      <c r="R254" s="34"/>
      <c r="AA254" s="46"/>
      <c r="AB254" s="171"/>
      <c r="AC254" s="172"/>
      <c r="AD254" s="173"/>
    </row>
    <row r="255" spans="1:30">
      <c r="A255" s="50"/>
      <c r="B255" s="39"/>
      <c r="C255" s="839"/>
      <c r="D255" s="59"/>
      <c r="E255" s="824"/>
      <c r="F255" s="34"/>
      <c r="G255" s="1385" t="s">
        <v>68</v>
      </c>
      <c r="H255" s="1386"/>
      <c r="I255" s="1386"/>
      <c r="J255" s="1386"/>
      <c r="K255" s="1386"/>
      <c r="L255" s="1387"/>
      <c r="M255" s="1388" t="s">
        <v>102</v>
      </c>
      <c r="N255" s="1388"/>
      <c r="O255" s="1388"/>
      <c r="P255" s="1388"/>
      <c r="Q255" s="1388"/>
      <c r="R255" s="34"/>
      <c r="AA255" s="46"/>
      <c r="AB255" s="171"/>
      <c r="AC255" s="172"/>
      <c r="AD255" s="173"/>
    </row>
    <row r="256" spans="1:30">
      <c r="A256" s="50"/>
      <c r="B256" s="39"/>
      <c r="C256" s="839"/>
      <c r="D256" s="59"/>
      <c r="E256" s="48"/>
      <c r="F256" s="34"/>
      <c r="G256" s="438"/>
      <c r="H256" s="438"/>
      <c r="I256" s="438"/>
      <c r="J256" s="438"/>
      <c r="K256" s="438"/>
      <c r="L256" s="438"/>
      <c r="M256" s="47"/>
      <c r="N256" s="47"/>
      <c r="O256" s="47"/>
      <c r="P256" s="47"/>
      <c r="Q256" s="47"/>
      <c r="AA256" s="46"/>
      <c r="AB256" s="171"/>
      <c r="AC256" s="172"/>
      <c r="AD256" s="173"/>
    </row>
    <row r="257" spans="1:30">
      <c r="A257" s="50"/>
      <c r="B257" s="39"/>
      <c r="C257" s="839"/>
      <c r="D257" s="59"/>
      <c r="E257" s="48"/>
      <c r="F257" s="34"/>
      <c r="G257" s="1389" t="s">
        <v>847</v>
      </c>
      <c r="H257" s="1389"/>
      <c r="I257" s="1389"/>
      <c r="J257" s="1389"/>
      <c r="K257" s="1389"/>
      <c r="L257" s="1389"/>
      <c r="M257" s="1389"/>
      <c r="N257" s="1389"/>
      <c r="O257" s="1389"/>
      <c r="P257" s="1389"/>
      <c r="Q257" s="1389"/>
      <c r="R257" s="1389"/>
      <c r="S257" s="1389"/>
      <c r="T257" s="1389"/>
      <c r="U257" s="1389"/>
      <c r="V257" s="1389"/>
      <c r="W257" s="1389"/>
      <c r="X257" s="1389"/>
      <c r="Y257" s="1389"/>
      <c r="Z257" s="1389"/>
      <c r="AA257" s="46"/>
      <c r="AB257" s="171"/>
      <c r="AC257" s="172"/>
      <c r="AD257" s="173"/>
    </row>
    <row r="258" spans="1:30">
      <c r="A258" s="50"/>
      <c r="B258" s="39"/>
      <c r="C258" s="839"/>
      <c r="D258" s="59"/>
      <c r="E258" s="48"/>
      <c r="F258" s="34"/>
      <c r="G258" s="1390"/>
      <c r="H258" s="1391"/>
      <c r="I258" s="1391"/>
      <c r="J258" s="1391"/>
      <c r="K258" s="1391"/>
      <c r="L258" s="1391"/>
      <c r="M258" s="1391"/>
      <c r="N258" s="1391"/>
      <c r="O258" s="1391"/>
      <c r="P258" s="1391"/>
      <c r="Q258" s="1391"/>
      <c r="R258" s="1391"/>
      <c r="S258" s="1391"/>
      <c r="T258" s="1391"/>
      <c r="U258" s="1391"/>
      <c r="V258" s="1391"/>
      <c r="W258" s="1391"/>
      <c r="X258" s="1391"/>
      <c r="Y258" s="1391"/>
      <c r="Z258" s="1392"/>
      <c r="AA258" s="46"/>
      <c r="AB258" s="171"/>
      <c r="AC258" s="172"/>
      <c r="AD258" s="173"/>
    </row>
    <row r="259" spans="1:30">
      <c r="A259" s="50"/>
      <c r="B259" s="39"/>
      <c r="C259" s="839"/>
      <c r="D259" s="59"/>
      <c r="E259" s="48"/>
      <c r="F259" s="34"/>
      <c r="G259" s="899"/>
      <c r="H259" s="900"/>
      <c r="I259" s="900"/>
      <c r="J259" s="900"/>
      <c r="K259" s="900"/>
      <c r="L259" s="900"/>
      <c r="M259" s="900"/>
      <c r="N259" s="900"/>
      <c r="O259" s="900"/>
      <c r="P259" s="900"/>
      <c r="Q259" s="900"/>
      <c r="R259" s="900"/>
      <c r="S259" s="900"/>
      <c r="T259" s="900"/>
      <c r="U259" s="900"/>
      <c r="V259" s="900"/>
      <c r="W259" s="900"/>
      <c r="X259" s="900"/>
      <c r="Y259" s="900"/>
      <c r="Z259" s="901"/>
      <c r="AA259" s="46"/>
      <c r="AB259" s="171"/>
      <c r="AC259" s="172"/>
      <c r="AD259" s="173"/>
    </row>
    <row r="260" spans="1:30">
      <c r="A260" s="50"/>
      <c r="B260" s="39"/>
      <c r="C260" s="839"/>
      <c r="D260" s="59"/>
      <c r="E260" s="48"/>
      <c r="F260" s="34"/>
      <c r="G260" s="902"/>
      <c r="H260" s="903"/>
      <c r="I260" s="903"/>
      <c r="J260" s="903"/>
      <c r="K260" s="903"/>
      <c r="L260" s="903"/>
      <c r="M260" s="903"/>
      <c r="N260" s="903"/>
      <c r="O260" s="903"/>
      <c r="P260" s="903"/>
      <c r="Q260" s="903"/>
      <c r="R260" s="903"/>
      <c r="S260" s="903"/>
      <c r="T260" s="903"/>
      <c r="U260" s="903"/>
      <c r="V260" s="903"/>
      <c r="W260" s="903"/>
      <c r="X260" s="903"/>
      <c r="Y260" s="903"/>
      <c r="Z260" s="904"/>
      <c r="AA260" s="46"/>
      <c r="AB260" s="171"/>
      <c r="AC260" s="172"/>
      <c r="AD260" s="173"/>
    </row>
    <row r="261" spans="1:30">
      <c r="A261" s="50"/>
      <c r="B261" s="39"/>
      <c r="C261" s="839"/>
      <c r="D261" s="59"/>
      <c r="E261" s="48"/>
      <c r="F261" s="34"/>
      <c r="G261" s="438"/>
      <c r="H261" s="438"/>
      <c r="I261" s="438"/>
      <c r="J261" s="438"/>
      <c r="K261" s="438"/>
      <c r="L261" s="438"/>
      <c r="M261" s="47"/>
      <c r="N261" s="47"/>
      <c r="O261" s="47"/>
      <c r="P261" s="47"/>
      <c r="Q261" s="47"/>
      <c r="AA261" s="46"/>
      <c r="AB261" s="171"/>
      <c r="AC261" s="172"/>
      <c r="AD261" s="173"/>
    </row>
    <row r="262" spans="1:30">
      <c r="A262" s="50"/>
      <c r="B262" s="39"/>
      <c r="C262" s="839"/>
      <c r="D262" s="59"/>
      <c r="E262" s="48"/>
      <c r="F262" s="34"/>
      <c r="G262" s="438"/>
      <c r="H262" s="438"/>
      <c r="I262" s="438"/>
      <c r="J262" s="438"/>
      <c r="K262" s="438"/>
      <c r="L262" s="438"/>
      <c r="M262" s="47"/>
      <c r="N262" s="47"/>
      <c r="O262" s="47"/>
      <c r="P262" s="47"/>
      <c r="Q262" s="47"/>
      <c r="R262" s="47"/>
      <c r="S262" s="47"/>
      <c r="T262" s="47"/>
      <c r="U262" s="47"/>
      <c r="V262" s="47"/>
      <c r="AA262" s="46"/>
      <c r="AB262" s="171"/>
      <c r="AC262" s="172"/>
      <c r="AD262" s="173"/>
    </row>
    <row r="263" spans="1:30">
      <c r="A263" s="788" t="s">
        <v>957</v>
      </c>
      <c r="B263" s="356">
        <v>11</v>
      </c>
      <c r="C263" s="1359" t="s">
        <v>958</v>
      </c>
      <c r="D263" s="433" t="s">
        <v>223</v>
      </c>
      <c r="E263" s="788" t="s">
        <v>1132</v>
      </c>
      <c r="F263" s="34"/>
      <c r="G263" s="826" t="s">
        <v>66</v>
      </c>
      <c r="H263" s="826"/>
      <c r="I263" s="826"/>
      <c r="J263" s="826"/>
      <c r="K263" s="826"/>
      <c r="L263" s="826"/>
      <c r="M263" s="840"/>
      <c r="N263" s="1362" t="s">
        <v>105</v>
      </c>
      <c r="O263" s="1363"/>
      <c r="P263" s="1363"/>
      <c r="Q263" s="1363"/>
      <c r="R263" s="1363"/>
      <c r="S263" s="1363"/>
      <c r="T263" s="1363"/>
      <c r="U263" s="1363"/>
      <c r="V263" s="1364"/>
      <c r="AA263" s="46"/>
      <c r="AB263" s="851" t="s">
        <v>1024</v>
      </c>
      <c r="AC263" s="852"/>
      <c r="AD263" s="853"/>
    </row>
    <row r="264" spans="1:30">
      <c r="A264" s="1064"/>
      <c r="B264" s="39"/>
      <c r="C264" s="1360"/>
      <c r="D264" s="59"/>
      <c r="E264" s="1361"/>
      <c r="F264" s="34"/>
      <c r="G264" s="826"/>
      <c r="H264" s="826"/>
      <c r="I264" s="826"/>
      <c r="J264" s="826"/>
      <c r="K264" s="826"/>
      <c r="L264" s="826"/>
      <c r="M264" s="840"/>
      <c r="N264" s="830"/>
      <c r="O264" s="831"/>
      <c r="P264" s="831"/>
      <c r="Q264" s="831"/>
      <c r="R264" s="831"/>
      <c r="S264" s="831"/>
      <c r="T264" s="831"/>
      <c r="U264" s="831"/>
      <c r="V264" s="832"/>
      <c r="AA264" s="46"/>
      <c r="AB264" s="851"/>
      <c r="AC264" s="852"/>
      <c r="AD264" s="853"/>
    </row>
    <row r="265" spans="1:30">
      <c r="A265" s="50"/>
      <c r="B265" s="39"/>
      <c r="C265" s="49"/>
      <c r="D265" s="59"/>
      <c r="E265" s="48"/>
      <c r="F265" s="34"/>
      <c r="G265" s="438"/>
      <c r="H265" s="438"/>
      <c r="I265" s="438"/>
      <c r="J265" s="438"/>
      <c r="K265" s="438"/>
      <c r="L265" s="438"/>
      <c r="M265" s="47"/>
      <c r="N265" s="47"/>
      <c r="O265" s="47"/>
      <c r="P265" s="47"/>
      <c r="Q265" s="47"/>
      <c r="R265" s="47"/>
      <c r="S265" s="47"/>
      <c r="T265" s="47"/>
      <c r="U265" s="47"/>
      <c r="V265" s="47"/>
      <c r="AA265" s="46"/>
      <c r="AB265" s="851"/>
      <c r="AC265" s="852"/>
      <c r="AD265" s="853"/>
    </row>
    <row r="266" spans="1:30">
      <c r="A266" s="50"/>
      <c r="B266" s="39"/>
      <c r="C266" s="49"/>
      <c r="D266" s="59"/>
      <c r="E266" s="48"/>
      <c r="F266" s="34"/>
      <c r="G266" s="438"/>
      <c r="H266" s="438"/>
      <c r="I266" s="438"/>
      <c r="J266" s="438"/>
      <c r="K266" s="438"/>
      <c r="L266" s="438"/>
      <c r="M266" s="47"/>
      <c r="N266" s="47"/>
      <c r="O266" s="47"/>
      <c r="P266" s="47"/>
      <c r="Q266" s="47"/>
      <c r="R266" s="47"/>
      <c r="S266" s="47"/>
      <c r="T266" s="47"/>
      <c r="U266" s="47"/>
      <c r="V266" s="47"/>
      <c r="AA266" s="46"/>
      <c r="AB266" s="194"/>
      <c r="AC266" s="195"/>
      <c r="AD266" s="196"/>
    </row>
    <row r="267" spans="1:30" ht="5.25" customHeight="1">
      <c r="A267" s="336"/>
      <c r="B267" s="341"/>
      <c r="C267" s="299"/>
      <c r="D267" s="155"/>
      <c r="E267" s="335"/>
      <c r="F267" s="60"/>
      <c r="G267" s="496"/>
      <c r="H267" s="496"/>
      <c r="I267" s="496"/>
      <c r="J267" s="496"/>
      <c r="K267" s="496"/>
      <c r="L267" s="496"/>
      <c r="M267" s="331"/>
      <c r="N267" s="331"/>
      <c r="O267" s="331"/>
      <c r="P267" s="331"/>
      <c r="Q267" s="331"/>
      <c r="R267" s="331"/>
      <c r="S267" s="331"/>
      <c r="T267" s="331"/>
      <c r="U267" s="331"/>
      <c r="V267" s="331"/>
      <c r="W267" s="114"/>
      <c r="X267" s="114"/>
      <c r="Y267" s="114"/>
      <c r="Z267" s="114"/>
      <c r="AA267" s="62"/>
      <c r="AB267" s="337"/>
      <c r="AC267" s="338"/>
      <c r="AD267" s="339"/>
    </row>
    <row r="268" spans="1:30" ht="6.75" customHeight="1">
      <c r="A268" s="50"/>
      <c r="B268" s="39"/>
      <c r="C268" s="49"/>
      <c r="D268" s="59"/>
      <c r="E268" s="48"/>
      <c r="F268" s="34"/>
      <c r="G268" s="438"/>
      <c r="H268" s="438"/>
      <c r="I268" s="438"/>
      <c r="J268" s="438"/>
      <c r="K268" s="438"/>
      <c r="L268" s="438"/>
      <c r="M268" s="47"/>
      <c r="N268" s="47"/>
      <c r="O268" s="47"/>
      <c r="P268" s="47"/>
      <c r="Q268" s="47"/>
      <c r="R268" s="47"/>
      <c r="S268" s="47"/>
      <c r="T268" s="47"/>
      <c r="U268" s="47"/>
      <c r="V268" s="47"/>
      <c r="AA268" s="46"/>
      <c r="AB268" s="171"/>
      <c r="AC268" s="172"/>
      <c r="AD268" s="173"/>
    </row>
    <row r="269" spans="1:30">
      <c r="A269" s="50"/>
      <c r="B269" s="39"/>
      <c r="C269" s="49"/>
      <c r="D269" s="59"/>
      <c r="E269" s="48"/>
      <c r="F269" s="34"/>
      <c r="G269" s="866" t="s">
        <v>1018</v>
      </c>
      <c r="H269" s="866"/>
      <c r="I269" s="866"/>
      <c r="J269" s="866"/>
      <c r="K269" s="866"/>
      <c r="L269" s="866"/>
      <c r="M269" s="866"/>
      <c r="N269" s="866"/>
      <c r="O269" s="866"/>
      <c r="P269" s="866"/>
      <c r="Q269" s="866"/>
      <c r="R269" s="866"/>
      <c r="AA269" s="46"/>
      <c r="AB269" s="171"/>
      <c r="AC269" s="172"/>
      <c r="AD269" s="173"/>
    </row>
    <row r="270" spans="1:30">
      <c r="A270" s="50"/>
      <c r="B270" s="39"/>
      <c r="C270" s="49"/>
      <c r="D270" s="59"/>
      <c r="E270" s="48"/>
      <c r="F270" s="34"/>
      <c r="G270" s="1365" t="s">
        <v>1019</v>
      </c>
      <c r="H270" s="1365"/>
      <c r="I270" s="1365"/>
      <c r="J270" s="1365"/>
      <c r="K270" s="1365"/>
      <c r="L270" s="1365"/>
      <c r="M270" s="1365"/>
      <c r="N270" s="1365"/>
      <c r="O270" s="1365"/>
      <c r="P270" s="1365"/>
      <c r="Q270" s="1365"/>
      <c r="R270" s="1365"/>
      <c r="S270" s="1565" t="s">
        <v>1002</v>
      </c>
      <c r="T270" s="1565"/>
      <c r="U270" s="1565"/>
      <c r="V270" s="1565"/>
      <c r="W270" s="1565"/>
      <c r="X270" s="1565"/>
      <c r="Y270" s="1565"/>
      <c r="Z270" s="1565"/>
      <c r="AA270" s="46"/>
      <c r="AB270" s="171"/>
      <c r="AC270" s="172"/>
      <c r="AD270" s="173"/>
    </row>
    <row r="271" spans="1:30">
      <c r="A271" s="50"/>
      <c r="B271" s="39"/>
      <c r="C271" s="49"/>
      <c r="D271" s="59"/>
      <c r="E271" s="48"/>
      <c r="F271" s="34"/>
      <c r="G271" s="1365" t="s">
        <v>1020</v>
      </c>
      <c r="H271" s="1365"/>
      <c r="I271" s="1365"/>
      <c r="J271" s="1365"/>
      <c r="K271" s="1365"/>
      <c r="L271" s="1365"/>
      <c r="M271" s="1365"/>
      <c r="N271" s="1365"/>
      <c r="O271" s="1365"/>
      <c r="P271" s="1365"/>
      <c r="Q271" s="1365"/>
      <c r="R271" s="1365"/>
      <c r="S271" s="1366"/>
      <c r="T271" s="1367"/>
      <c r="U271" s="1367"/>
      <c r="V271" s="1367"/>
      <c r="W271" s="1367"/>
      <c r="X271" s="1367"/>
      <c r="Y271" s="1367"/>
      <c r="Z271" s="1368"/>
      <c r="AA271" s="46"/>
      <c r="AB271" s="171"/>
      <c r="AC271" s="172"/>
      <c r="AD271" s="173"/>
    </row>
    <row r="272" spans="1:30">
      <c r="A272" s="50"/>
      <c r="B272" s="39"/>
      <c r="C272" s="49"/>
      <c r="D272" s="59"/>
      <c r="E272" s="48"/>
      <c r="F272" s="34"/>
      <c r="G272" s="1365" t="s">
        <v>1021</v>
      </c>
      <c r="H272" s="1365"/>
      <c r="I272" s="1365"/>
      <c r="J272" s="1365"/>
      <c r="K272" s="1365"/>
      <c r="L272" s="1365"/>
      <c r="M272" s="1365"/>
      <c r="N272" s="1365"/>
      <c r="O272" s="1365"/>
      <c r="P272" s="1365"/>
      <c r="Q272" s="1365"/>
      <c r="R272" s="1365"/>
      <c r="S272" s="1369"/>
      <c r="T272" s="1369"/>
      <c r="U272" s="1369"/>
      <c r="V272" s="1369"/>
      <c r="W272" s="1369"/>
      <c r="X272" s="1369"/>
      <c r="Y272" s="1369"/>
      <c r="Z272" s="1369"/>
      <c r="AA272" s="46"/>
      <c r="AB272" s="171"/>
      <c r="AC272" s="172"/>
      <c r="AD272" s="173"/>
    </row>
    <row r="273" spans="1:30">
      <c r="A273" s="50"/>
      <c r="B273" s="39"/>
      <c r="C273" s="49"/>
      <c r="D273" s="59"/>
      <c r="E273" s="48"/>
      <c r="F273" s="34"/>
      <c r="G273" s="1365"/>
      <c r="H273" s="1365"/>
      <c r="I273" s="1365"/>
      <c r="J273" s="1365"/>
      <c r="K273" s="1365"/>
      <c r="L273" s="1365"/>
      <c r="M273" s="1365"/>
      <c r="N273" s="1365"/>
      <c r="O273" s="1365"/>
      <c r="P273" s="1365"/>
      <c r="Q273" s="1365"/>
      <c r="R273" s="1365"/>
      <c r="S273" s="1369"/>
      <c r="T273" s="1369"/>
      <c r="U273" s="1369"/>
      <c r="V273" s="1369"/>
      <c r="W273" s="1369"/>
      <c r="X273" s="1369"/>
      <c r="Y273" s="1369"/>
      <c r="Z273" s="1369"/>
      <c r="AA273" s="46"/>
      <c r="AB273" s="171"/>
      <c r="AC273" s="172"/>
      <c r="AD273" s="173"/>
    </row>
    <row r="274" spans="1:30">
      <c r="A274" s="50"/>
      <c r="B274" s="39"/>
      <c r="C274" s="49"/>
      <c r="D274" s="59"/>
      <c r="E274" s="48"/>
      <c r="F274" s="34"/>
      <c r="G274" s="1365"/>
      <c r="H274" s="1365"/>
      <c r="I274" s="1365"/>
      <c r="J274" s="1365"/>
      <c r="K274" s="1365"/>
      <c r="L274" s="1365"/>
      <c r="M274" s="1365"/>
      <c r="N274" s="1365"/>
      <c r="O274" s="1365"/>
      <c r="P274" s="1365"/>
      <c r="Q274" s="1365"/>
      <c r="R274" s="1365"/>
      <c r="S274" s="1369"/>
      <c r="T274" s="1369"/>
      <c r="U274" s="1369"/>
      <c r="V274" s="1369"/>
      <c r="W274" s="1369"/>
      <c r="X274" s="1369"/>
      <c r="Y274" s="1369"/>
      <c r="Z274" s="1369"/>
      <c r="AA274" s="46"/>
      <c r="AB274" s="171"/>
      <c r="AC274" s="172"/>
      <c r="AD274" s="173"/>
    </row>
    <row r="275" spans="1:30">
      <c r="A275" s="50"/>
      <c r="B275" s="39"/>
      <c r="C275" s="49"/>
      <c r="D275" s="59"/>
      <c r="E275" s="48"/>
      <c r="F275" s="34"/>
      <c r="G275" s="587"/>
      <c r="H275" s="587"/>
      <c r="I275" s="587"/>
      <c r="J275" s="587"/>
      <c r="K275" s="587"/>
      <c r="L275" s="587"/>
      <c r="M275" s="587"/>
      <c r="N275" s="587"/>
      <c r="O275" s="587"/>
      <c r="P275" s="587"/>
      <c r="Q275" s="587"/>
      <c r="R275" s="587"/>
      <c r="S275" s="586"/>
      <c r="T275" s="586"/>
      <c r="U275" s="586"/>
      <c r="V275" s="586"/>
      <c r="W275" s="586"/>
      <c r="X275" s="586"/>
      <c r="Y275" s="586"/>
      <c r="Z275" s="586"/>
      <c r="AA275" s="46"/>
      <c r="AB275" s="171"/>
      <c r="AC275" s="172"/>
      <c r="AD275" s="173"/>
    </row>
    <row r="276" spans="1:30">
      <c r="A276" s="50"/>
      <c r="B276" s="39"/>
      <c r="C276" s="49"/>
      <c r="D276" s="59"/>
      <c r="E276" s="48"/>
      <c r="F276" s="34"/>
      <c r="G276" s="114" t="s">
        <v>1022</v>
      </c>
      <c r="H276" s="114"/>
      <c r="I276" s="114"/>
      <c r="J276" s="114"/>
      <c r="K276" s="114"/>
      <c r="L276" s="114"/>
      <c r="M276" s="114"/>
      <c r="N276" s="114"/>
      <c r="O276" s="114"/>
      <c r="P276" s="114"/>
      <c r="Q276" s="114"/>
      <c r="R276" s="114"/>
      <c r="AA276" s="46"/>
      <c r="AB276" s="171"/>
      <c r="AC276" s="172"/>
      <c r="AD276" s="173"/>
    </row>
    <row r="277" spans="1:30">
      <c r="A277" s="50"/>
      <c r="B277" s="39"/>
      <c r="C277" s="49"/>
      <c r="D277" s="59"/>
      <c r="E277" s="48"/>
      <c r="F277" s="34"/>
      <c r="G277" s="1365" t="s">
        <v>1023</v>
      </c>
      <c r="H277" s="1365"/>
      <c r="I277" s="1365"/>
      <c r="J277" s="1365"/>
      <c r="K277" s="1365"/>
      <c r="L277" s="1365"/>
      <c r="M277" s="1365"/>
      <c r="N277" s="1365"/>
      <c r="O277" s="1365"/>
      <c r="P277" s="1365"/>
      <c r="Q277" s="1365"/>
      <c r="R277" s="1365"/>
      <c r="S277" s="1565" t="s">
        <v>1002</v>
      </c>
      <c r="T277" s="1565"/>
      <c r="U277" s="1565"/>
      <c r="V277" s="1565"/>
      <c r="W277" s="1565"/>
      <c r="X277" s="1565"/>
      <c r="Y277" s="1565"/>
      <c r="Z277" s="1565"/>
      <c r="AA277" s="46"/>
      <c r="AB277" s="171"/>
      <c r="AC277" s="172"/>
      <c r="AD277" s="173"/>
    </row>
    <row r="278" spans="1:30">
      <c r="A278" s="50"/>
      <c r="B278" s="39"/>
      <c r="C278" s="49"/>
      <c r="D278" s="59"/>
      <c r="E278" s="48"/>
      <c r="F278" s="34"/>
      <c r="G278" s="1365" t="s">
        <v>1020</v>
      </c>
      <c r="H278" s="1365"/>
      <c r="I278" s="1365"/>
      <c r="J278" s="1365"/>
      <c r="K278" s="1365"/>
      <c r="L278" s="1365"/>
      <c r="M278" s="1365"/>
      <c r="N278" s="1365"/>
      <c r="O278" s="1365"/>
      <c r="P278" s="1365"/>
      <c r="Q278" s="1365"/>
      <c r="R278" s="1365"/>
      <c r="S278" s="1366"/>
      <c r="T278" s="1367"/>
      <c r="U278" s="1367"/>
      <c r="V278" s="1367"/>
      <c r="W278" s="1367"/>
      <c r="X278" s="1367"/>
      <c r="Y278" s="1367"/>
      <c r="Z278" s="1368"/>
      <c r="AA278" s="46"/>
      <c r="AB278" s="171"/>
      <c r="AC278" s="172"/>
      <c r="AD278" s="173"/>
    </row>
    <row r="279" spans="1:30">
      <c r="A279" s="50"/>
      <c r="B279" s="39"/>
      <c r="C279" s="49"/>
      <c r="D279" s="59"/>
      <c r="E279" s="48"/>
      <c r="F279" s="34"/>
      <c r="G279" s="1365" t="s">
        <v>1021</v>
      </c>
      <c r="H279" s="1365"/>
      <c r="I279" s="1365"/>
      <c r="J279" s="1365"/>
      <c r="K279" s="1365"/>
      <c r="L279" s="1365"/>
      <c r="M279" s="1365"/>
      <c r="N279" s="1365"/>
      <c r="O279" s="1365"/>
      <c r="P279" s="1365"/>
      <c r="Q279" s="1365"/>
      <c r="R279" s="1365"/>
      <c r="S279" s="1369"/>
      <c r="T279" s="1369"/>
      <c r="U279" s="1369"/>
      <c r="V279" s="1369"/>
      <c r="W279" s="1369"/>
      <c r="X279" s="1369"/>
      <c r="Y279" s="1369"/>
      <c r="Z279" s="1369"/>
      <c r="AA279" s="46"/>
      <c r="AB279" s="171"/>
      <c r="AC279" s="172"/>
      <c r="AD279" s="173"/>
    </row>
    <row r="280" spans="1:30">
      <c r="A280" s="50"/>
      <c r="B280" s="39"/>
      <c r="C280" s="49"/>
      <c r="D280" s="59"/>
      <c r="E280" s="48"/>
      <c r="F280" s="34"/>
      <c r="G280" s="1365"/>
      <c r="H280" s="1365"/>
      <c r="I280" s="1365"/>
      <c r="J280" s="1365"/>
      <c r="K280" s="1365"/>
      <c r="L280" s="1365"/>
      <c r="M280" s="1365"/>
      <c r="N280" s="1365"/>
      <c r="O280" s="1365"/>
      <c r="P280" s="1365"/>
      <c r="Q280" s="1365"/>
      <c r="R280" s="1365"/>
      <c r="S280" s="1369"/>
      <c r="T280" s="1369"/>
      <c r="U280" s="1369"/>
      <c r="V280" s="1369"/>
      <c r="W280" s="1369"/>
      <c r="X280" s="1369"/>
      <c r="Y280" s="1369"/>
      <c r="Z280" s="1369"/>
      <c r="AA280" s="46"/>
      <c r="AB280" s="171"/>
      <c r="AC280" s="172"/>
      <c r="AD280" s="173"/>
    </row>
    <row r="281" spans="1:30">
      <c r="A281" s="50"/>
      <c r="B281" s="39"/>
      <c r="C281" s="49"/>
      <c r="D281" s="59"/>
      <c r="E281" s="48"/>
      <c r="F281" s="34"/>
      <c r="G281" s="1365"/>
      <c r="H281" s="1365"/>
      <c r="I281" s="1365"/>
      <c r="J281" s="1365"/>
      <c r="K281" s="1365"/>
      <c r="L281" s="1365"/>
      <c r="M281" s="1365"/>
      <c r="N281" s="1365"/>
      <c r="O281" s="1365"/>
      <c r="P281" s="1365"/>
      <c r="Q281" s="1365"/>
      <c r="R281" s="1365"/>
      <c r="S281" s="1369"/>
      <c r="T281" s="1369"/>
      <c r="U281" s="1369"/>
      <c r="V281" s="1369"/>
      <c r="W281" s="1369"/>
      <c r="X281" s="1369"/>
      <c r="Y281" s="1369"/>
      <c r="Z281" s="1369"/>
      <c r="AA281" s="46"/>
      <c r="AB281" s="171"/>
      <c r="AC281" s="172"/>
      <c r="AD281" s="173"/>
    </row>
    <row r="282" spans="1:30">
      <c r="A282" s="50"/>
      <c r="B282" s="39"/>
      <c r="C282" s="49"/>
      <c r="D282" s="59"/>
      <c r="E282" s="48"/>
      <c r="F282" s="34"/>
      <c r="G282" s="438"/>
      <c r="H282" s="438"/>
      <c r="I282" s="438"/>
      <c r="J282" s="438"/>
      <c r="K282" s="438"/>
      <c r="L282" s="438"/>
      <c r="M282" s="47"/>
      <c r="N282" s="47"/>
      <c r="O282" s="47"/>
      <c r="P282" s="47"/>
      <c r="Q282" s="47"/>
      <c r="R282" s="47"/>
      <c r="S282" s="47"/>
      <c r="T282" s="47"/>
      <c r="U282" s="47"/>
      <c r="V282" s="47"/>
      <c r="AA282" s="46"/>
      <c r="AB282" s="171"/>
      <c r="AC282" s="172"/>
      <c r="AD282" s="173"/>
    </row>
    <row r="283" spans="1:30" ht="11.25" customHeight="1">
      <c r="A283" s="50"/>
      <c r="B283" s="39"/>
      <c r="C283" s="49"/>
      <c r="D283" s="59"/>
      <c r="E283" s="48"/>
      <c r="F283" s="34"/>
      <c r="G283" s="438"/>
      <c r="H283" s="438"/>
      <c r="I283" s="438"/>
      <c r="J283" s="438"/>
      <c r="K283" s="438"/>
      <c r="L283" s="438"/>
      <c r="M283" s="47"/>
      <c r="N283" s="47"/>
      <c r="O283" s="47"/>
      <c r="P283" s="47"/>
      <c r="Q283" s="47"/>
      <c r="R283" s="47"/>
      <c r="S283" s="47"/>
      <c r="T283" s="47"/>
      <c r="U283" s="47"/>
      <c r="V283" s="47"/>
      <c r="AA283" s="46"/>
      <c r="AB283" s="171"/>
      <c r="AC283" s="172"/>
      <c r="AD283" s="173"/>
    </row>
    <row r="284" spans="1:30" ht="13.5" customHeight="1">
      <c r="A284" s="788" t="s">
        <v>522</v>
      </c>
      <c r="B284" s="39">
        <v>12</v>
      </c>
      <c r="C284" s="790" t="s">
        <v>381</v>
      </c>
      <c r="D284" s="59" t="s">
        <v>223</v>
      </c>
      <c r="E284" s="788" t="s">
        <v>833</v>
      </c>
      <c r="F284" s="34"/>
      <c r="G284" s="826" t="s">
        <v>66</v>
      </c>
      <c r="H284" s="826"/>
      <c r="I284" s="826"/>
      <c r="J284" s="826"/>
      <c r="K284" s="826"/>
      <c r="L284" s="826"/>
      <c r="M284" s="840"/>
      <c r="N284" s="841" t="s">
        <v>105</v>
      </c>
      <c r="O284" s="842"/>
      <c r="P284" s="842"/>
      <c r="Q284" s="842"/>
      <c r="R284" s="842"/>
      <c r="S284" s="842"/>
      <c r="T284" s="842"/>
      <c r="U284" s="842"/>
      <c r="V284" s="843"/>
      <c r="AA284" s="46"/>
      <c r="AB284" s="851" t="s">
        <v>530</v>
      </c>
      <c r="AC284" s="852"/>
      <c r="AD284" s="853"/>
    </row>
    <row r="285" spans="1:30" ht="13.5" customHeight="1">
      <c r="A285" s="788"/>
      <c r="B285" s="39"/>
      <c r="C285" s="790"/>
      <c r="D285" s="59"/>
      <c r="E285" s="788"/>
      <c r="F285" s="34"/>
      <c r="G285" s="826"/>
      <c r="H285" s="826"/>
      <c r="I285" s="826"/>
      <c r="J285" s="826"/>
      <c r="K285" s="826"/>
      <c r="L285" s="826"/>
      <c r="M285" s="840"/>
      <c r="N285" s="830"/>
      <c r="O285" s="831"/>
      <c r="P285" s="831"/>
      <c r="Q285" s="831"/>
      <c r="R285" s="831"/>
      <c r="S285" s="831"/>
      <c r="T285" s="831"/>
      <c r="U285" s="831"/>
      <c r="V285" s="832"/>
      <c r="AA285" s="46"/>
      <c r="AB285" s="851"/>
      <c r="AC285" s="852"/>
      <c r="AD285" s="853"/>
    </row>
    <row r="286" spans="1:30" ht="13.5" customHeight="1">
      <c r="A286" s="788"/>
      <c r="B286" s="39"/>
      <c r="C286" s="790"/>
      <c r="D286" s="59"/>
      <c r="E286" s="788"/>
      <c r="F286" s="34"/>
      <c r="AA286" s="46"/>
      <c r="AB286" s="851"/>
      <c r="AC286" s="852"/>
      <c r="AD286" s="853"/>
    </row>
    <row r="287" spans="1:30">
      <c r="A287" s="788"/>
      <c r="B287" s="39"/>
      <c r="C287" s="790"/>
      <c r="D287" s="59"/>
      <c r="E287" s="788"/>
      <c r="F287" s="34"/>
      <c r="G287" s="41" t="s">
        <v>148</v>
      </c>
      <c r="AA287" s="46"/>
      <c r="AB287" s="851"/>
      <c r="AC287" s="852"/>
      <c r="AD287" s="853"/>
    </row>
    <row r="288" spans="1:30" ht="13.5" customHeight="1">
      <c r="A288" s="788"/>
      <c r="B288" s="39"/>
      <c r="C288" s="790"/>
      <c r="D288" s="59"/>
      <c r="E288" s="788"/>
      <c r="F288" s="34"/>
      <c r="G288" s="867" t="str">
        <f>IF(L64=0,"",L64)</f>
        <v/>
      </c>
      <c r="H288" s="867"/>
      <c r="I288" s="866" t="s">
        <v>221</v>
      </c>
      <c r="J288" s="866"/>
      <c r="K288" s="866"/>
      <c r="L288" s="866"/>
      <c r="M288" s="866"/>
      <c r="N288" s="866"/>
      <c r="AA288" s="46"/>
      <c r="AB288" s="851"/>
      <c r="AC288" s="852"/>
      <c r="AD288" s="853"/>
    </row>
    <row r="289" spans="1:30">
      <c r="A289" s="788"/>
      <c r="B289" s="39"/>
      <c r="C289" s="790"/>
      <c r="D289" s="59"/>
      <c r="E289" s="788"/>
      <c r="F289" s="34"/>
      <c r="AA289" s="46"/>
      <c r="AB289" s="151"/>
      <c r="AC289" s="152"/>
      <c r="AD289" s="153"/>
    </row>
    <row r="290" spans="1:30" ht="13.5" customHeight="1">
      <c r="A290" s="788"/>
      <c r="B290" s="39"/>
      <c r="C290" s="790"/>
      <c r="D290" s="59"/>
      <c r="E290" s="788"/>
      <c r="F290" s="34"/>
      <c r="G290" s="1328" t="s">
        <v>595</v>
      </c>
      <c r="H290" s="1328"/>
      <c r="I290" s="1328"/>
      <c r="J290" s="1328"/>
      <c r="K290" s="1328"/>
      <c r="L290" s="1328"/>
      <c r="M290" s="1328"/>
      <c r="N290" s="1328"/>
      <c r="O290" s="1328"/>
      <c r="P290" s="1328"/>
      <c r="Q290" s="1328"/>
      <c r="R290" s="1328"/>
      <c r="S290" s="1328"/>
      <c r="T290" s="1328"/>
      <c r="U290" s="1328"/>
      <c r="V290" s="1328"/>
      <c r="W290" s="1328"/>
      <c r="X290" s="1328"/>
      <c r="Y290" s="1328"/>
      <c r="AA290" s="46"/>
      <c r="AB290" s="151"/>
      <c r="AC290" s="152"/>
      <c r="AD290" s="153"/>
    </row>
    <row r="291" spans="1:30" ht="13.5" customHeight="1">
      <c r="A291" s="50"/>
      <c r="B291" s="39"/>
      <c r="C291" s="790"/>
      <c r="D291" s="59"/>
      <c r="E291" s="788"/>
      <c r="F291" s="34"/>
      <c r="AA291" s="46"/>
      <c r="AB291" s="151"/>
      <c r="AC291" s="152"/>
      <c r="AD291" s="153"/>
    </row>
    <row r="292" spans="1:30">
      <c r="A292" s="50"/>
      <c r="B292" s="39"/>
      <c r="C292" s="790"/>
      <c r="D292" s="59"/>
      <c r="E292" s="788"/>
      <c r="F292" s="34"/>
      <c r="G292" s="33" t="s">
        <v>626</v>
      </c>
      <c r="AA292" s="46"/>
      <c r="AB292" s="151"/>
      <c r="AC292" s="152"/>
      <c r="AD292" s="153"/>
    </row>
    <row r="293" spans="1:30">
      <c r="A293" s="50"/>
      <c r="B293" s="39"/>
      <c r="C293" s="49"/>
      <c r="D293" s="59"/>
      <c r="E293" s="788"/>
      <c r="F293" s="34"/>
      <c r="G293" s="818" t="s">
        <v>9</v>
      </c>
      <c r="H293" s="818"/>
      <c r="I293" s="818"/>
      <c r="J293" s="1370" t="s">
        <v>21</v>
      </c>
      <c r="K293" s="818"/>
      <c r="L293" s="818"/>
      <c r="M293" s="1371" t="s">
        <v>149</v>
      </c>
      <c r="N293" s="1167"/>
      <c r="O293" s="1167"/>
      <c r="P293" s="1167"/>
      <c r="Q293" s="1167"/>
      <c r="R293" s="1167"/>
      <c r="S293" s="1170"/>
      <c r="T293" s="1371" t="s">
        <v>210</v>
      </c>
      <c r="U293" s="1372"/>
      <c r="V293" s="1372"/>
      <c r="W293" s="1373"/>
      <c r="AA293" s="46"/>
      <c r="AB293" s="151"/>
      <c r="AC293" s="152"/>
      <c r="AD293" s="153"/>
    </row>
    <row r="294" spans="1:30" ht="13.5" customHeight="1">
      <c r="A294" s="50"/>
      <c r="B294" s="39"/>
      <c r="C294" s="49"/>
      <c r="D294" s="59"/>
      <c r="E294" s="788"/>
      <c r="F294" s="34"/>
      <c r="G294" s="818" t="s">
        <v>146</v>
      </c>
      <c r="H294" s="818"/>
      <c r="I294" s="818"/>
      <c r="J294" s="1552" t="str">
        <f>IF(O71+R71+U71+X71=0,"",O71+R71+U71+X71)</f>
        <v/>
      </c>
      <c r="K294" s="1553"/>
      <c r="L294" s="202" t="s">
        <v>20</v>
      </c>
      <c r="M294" s="1166" t="s">
        <v>211</v>
      </c>
      <c r="N294" s="1167"/>
      <c r="O294" s="1167"/>
      <c r="P294" s="1167"/>
      <c r="Q294" s="925" t="str">
        <f>IFERROR(ROUNDDOWN(J294/3,1),"")</f>
        <v/>
      </c>
      <c r="R294" s="926"/>
      <c r="S294" s="203" t="s">
        <v>20</v>
      </c>
      <c r="T294" s="1374"/>
      <c r="U294" s="1375"/>
      <c r="V294" s="1375"/>
      <c r="W294" s="202" t="s">
        <v>20</v>
      </c>
      <c r="AA294" s="46"/>
      <c r="AB294" s="151"/>
      <c r="AC294" s="152"/>
      <c r="AD294" s="153"/>
    </row>
    <row r="295" spans="1:30">
      <c r="A295" s="50"/>
      <c r="B295" s="39"/>
      <c r="C295" s="49"/>
      <c r="D295" s="59"/>
      <c r="E295" s="788"/>
      <c r="F295" s="34"/>
      <c r="G295" s="818" t="s">
        <v>142</v>
      </c>
      <c r="H295" s="818"/>
      <c r="I295" s="818"/>
      <c r="J295" s="1552" t="str">
        <f>IF(O72+R72+U72+X72=0,"",O72+R72+U72+X72)</f>
        <v/>
      </c>
      <c r="K295" s="1553"/>
      <c r="L295" s="202" t="s">
        <v>20</v>
      </c>
      <c r="M295" s="1376" t="s">
        <v>212</v>
      </c>
      <c r="N295" s="1377"/>
      <c r="O295" s="1377"/>
      <c r="P295" s="1377"/>
      <c r="Q295" s="928" t="str">
        <f>IFERROR(ROUNDDOWN(J295/6,1)+ROUNDDOWN(J296/6,1),"")</f>
        <v/>
      </c>
      <c r="R295" s="929"/>
      <c r="S295" s="204"/>
      <c r="T295" s="1380"/>
      <c r="U295" s="1381"/>
      <c r="V295" s="1381"/>
      <c r="W295" s="1575" t="s">
        <v>20</v>
      </c>
      <c r="AA295" s="46"/>
      <c r="AB295" s="151"/>
      <c r="AC295" s="152"/>
      <c r="AD295" s="153"/>
    </row>
    <row r="296" spans="1:30" ht="13.5" customHeight="1">
      <c r="A296" s="50"/>
      <c r="B296" s="39"/>
      <c r="C296" s="49"/>
      <c r="D296" s="59"/>
      <c r="E296" s="788"/>
      <c r="F296" s="34"/>
      <c r="G296" s="818" t="s">
        <v>143</v>
      </c>
      <c r="H296" s="818"/>
      <c r="I296" s="818"/>
      <c r="J296" s="1552" t="str">
        <f>IF(O73+R73+U73+X73=0,"",O73+R73+U73+X73)</f>
        <v/>
      </c>
      <c r="K296" s="1553"/>
      <c r="L296" s="202" t="s">
        <v>20</v>
      </c>
      <c r="M296" s="1378"/>
      <c r="N296" s="1379"/>
      <c r="O296" s="1379"/>
      <c r="P296" s="1379"/>
      <c r="Q296" s="930"/>
      <c r="R296" s="931"/>
      <c r="S296" s="205" t="s">
        <v>20</v>
      </c>
      <c r="T296" s="1342"/>
      <c r="U296" s="1343"/>
      <c r="V296" s="1343"/>
      <c r="W296" s="1576"/>
      <c r="X296" s="206"/>
      <c r="Y296" s="206"/>
      <c r="Z296" s="206"/>
      <c r="AA296" s="46"/>
      <c r="AB296" s="151"/>
      <c r="AC296" s="152"/>
      <c r="AD296" s="153"/>
    </row>
    <row r="297" spans="1:30">
      <c r="A297" s="50"/>
      <c r="B297" s="39"/>
      <c r="C297" s="49"/>
      <c r="D297" s="59"/>
      <c r="E297" s="788"/>
      <c r="F297" s="34"/>
      <c r="M297" s="818" t="s">
        <v>1079</v>
      </c>
      <c r="N297" s="818"/>
      <c r="O297" s="818"/>
      <c r="P297" s="818"/>
      <c r="Q297" s="1577" t="str">
        <f>IFERROR(ROUND(Q294+Q295,0)+1,"")</f>
        <v/>
      </c>
      <c r="R297" s="1578"/>
      <c r="S297" s="203" t="s">
        <v>20</v>
      </c>
      <c r="T297" s="1552" t="str">
        <f>IF(T294+T295=0,"",T294+T295)</f>
        <v/>
      </c>
      <c r="U297" s="1553"/>
      <c r="V297" s="1553"/>
      <c r="W297" s="202" t="s">
        <v>20</v>
      </c>
      <c r="X297" s="206"/>
      <c r="Y297" s="206"/>
      <c r="Z297" s="206"/>
      <c r="AA297" s="46"/>
      <c r="AB297" s="151"/>
      <c r="AC297" s="152"/>
      <c r="AD297" s="153"/>
    </row>
    <row r="298" spans="1:30">
      <c r="A298" s="50"/>
      <c r="B298" s="39"/>
      <c r="C298" s="49"/>
      <c r="D298" s="59"/>
      <c r="E298" s="788"/>
      <c r="F298" s="34"/>
      <c r="G298" s="33" t="s">
        <v>1080</v>
      </c>
      <c r="X298" s="206"/>
      <c r="Y298" s="206"/>
      <c r="Z298" s="206"/>
      <c r="AA298" s="46"/>
      <c r="AB298" s="151"/>
      <c r="AC298" s="152"/>
      <c r="AD298" s="153"/>
    </row>
    <row r="299" spans="1:30">
      <c r="A299" s="50"/>
      <c r="B299" s="39"/>
      <c r="C299" s="49"/>
      <c r="D299" s="59"/>
      <c r="E299" s="788"/>
      <c r="F299" s="34"/>
      <c r="AA299" s="46"/>
      <c r="AB299" s="151"/>
      <c r="AC299" s="152"/>
      <c r="AD299" s="153"/>
    </row>
    <row r="300" spans="1:30">
      <c r="A300" s="50"/>
      <c r="B300" s="39"/>
      <c r="C300" s="49"/>
      <c r="D300" s="59"/>
      <c r="E300" s="788"/>
      <c r="F300" s="34"/>
      <c r="AA300" s="46"/>
      <c r="AB300" s="151"/>
      <c r="AC300" s="152"/>
      <c r="AD300" s="153"/>
    </row>
    <row r="301" spans="1:30">
      <c r="A301" s="50"/>
      <c r="B301" s="39"/>
      <c r="C301" s="49"/>
      <c r="D301" s="59"/>
      <c r="E301" s="788"/>
      <c r="F301" s="34"/>
      <c r="AA301" s="46"/>
      <c r="AB301" s="151"/>
      <c r="AC301" s="152"/>
      <c r="AD301" s="153"/>
    </row>
    <row r="302" spans="1:30">
      <c r="A302" s="50"/>
      <c r="B302" s="39"/>
      <c r="C302" s="49"/>
      <c r="D302" s="59"/>
      <c r="E302" s="788"/>
      <c r="F302" s="34"/>
      <c r="AA302" s="46"/>
      <c r="AB302" s="151"/>
      <c r="AC302" s="152"/>
      <c r="AD302" s="153"/>
    </row>
    <row r="303" spans="1:30">
      <c r="A303" s="50"/>
      <c r="B303" s="39"/>
      <c r="C303" s="49"/>
      <c r="D303" s="59"/>
      <c r="E303" s="788"/>
      <c r="F303" s="34"/>
      <c r="AA303" s="46"/>
      <c r="AB303" s="151"/>
      <c r="AC303" s="152"/>
      <c r="AD303" s="153"/>
    </row>
    <row r="304" spans="1:30">
      <c r="A304" s="50"/>
      <c r="B304" s="39"/>
      <c r="C304" s="49"/>
      <c r="D304" s="59"/>
      <c r="E304" s="788"/>
      <c r="F304" s="34"/>
      <c r="AA304" s="46"/>
      <c r="AB304" s="151"/>
      <c r="AC304" s="152"/>
      <c r="AD304" s="153"/>
    </row>
    <row r="305" spans="1:30">
      <c r="A305" s="50"/>
      <c r="B305" s="39"/>
      <c r="C305" s="49"/>
      <c r="D305" s="59"/>
      <c r="E305" s="788"/>
      <c r="F305" s="34"/>
      <c r="AA305" s="46"/>
      <c r="AB305" s="151"/>
      <c r="AC305" s="152"/>
      <c r="AD305" s="153"/>
    </row>
    <row r="306" spans="1:30">
      <c r="A306" s="50"/>
      <c r="B306" s="39"/>
      <c r="C306" s="49"/>
      <c r="D306" s="59"/>
      <c r="E306" s="788"/>
      <c r="F306" s="34"/>
      <c r="AA306" s="46"/>
      <c r="AB306" s="151"/>
      <c r="AC306" s="152"/>
      <c r="AD306" s="153"/>
    </row>
    <row r="307" spans="1:30">
      <c r="A307" s="50"/>
      <c r="B307" s="39"/>
      <c r="C307" s="49"/>
      <c r="D307" s="59"/>
      <c r="E307" s="788"/>
      <c r="F307" s="34"/>
      <c r="AA307" s="46"/>
      <c r="AB307" s="151"/>
      <c r="AC307" s="152"/>
      <c r="AD307" s="153"/>
    </row>
    <row r="308" spans="1:30">
      <c r="A308" s="50"/>
      <c r="B308" s="39"/>
      <c r="C308" s="49"/>
      <c r="D308" s="59"/>
      <c r="E308" s="48"/>
      <c r="F308" s="34"/>
      <c r="G308" s="866" t="s">
        <v>848</v>
      </c>
      <c r="H308" s="866"/>
      <c r="I308" s="866"/>
      <c r="J308" s="866"/>
      <c r="K308" s="866"/>
      <c r="L308" s="866"/>
      <c r="M308" s="866"/>
      <c r="N308" s="866"/>
      <c r="O308" s="866"/>
      <c r="P308" s="866"/>
      <c r="Q308" s="866"/>
      <c r="R308" s="866"/>
      <c r="S308" s="866"/>
      <c r="T308" s="1554" t="s">
        <v>94</v>
      </c>
      <c r="U308" s="1555"/>
      <c r="V308" s="1555"/>
      <c r="W308" s="1556"/>
      <c r="AA308" s="46"/>
      <c r="AB308" s="151"/>
      <c r="AC308" s="152"/>
      <c r="AD308" s="153"/>
    </row>
    <row r="309" spans="1:30">
      <c r="A309" s="336"/>
      <c r="B309" s="341"/>
      <c r="C309" s="299"/>
      <c r="D309" s="155"/>
      <c r="E309" s="335"/>
      <c r="F309" s="60"/>
      <c r="G309" s="114"/>
      <c r="H309" s="114"/>
      <c r="I309" s="114"/>
      <c r="J309" s="114"/>
      <c r="K309" s="114"/>
      <c r="L309" s="114"/>
      <c r="M309" s="114"/>
      <c r="N309" s="114"/>
      <c r="O309" s="114"/>
      <c r="P309" s="114"/>
      <c r="Q309" s="114"/>
      <c r="R309" s="114"/>
      <c r="S309" s="114"/>
      <c r="T309" s="114"/>
      <c r="U309" s="114"/>
      <c r="V309" s="114"/>
      <c r="W309" s="114"/>
      <c r="X309" s="114"/>
      <c r="Y309" s="114"/>
      <c r="Z309" s="114"/>
      <c r="AA309" s="62"/>
      <c r="AB309" s="156"/>
      <c r="AC309" s="157"/>
      <c r="AD309" s="158"/>
    </row>
    <row r="310" spans="1:30" ht="13.5" customHeight="1">
      <c r="A310" s="50"/>
      <c r="B310" s="39"/>
      <c r="C310" s="49"/>
      <c r="D310" s="59"/>
      <c r="E310" s="48"/>
      <c r="F310" s="34"/>
      <c r="G310" s="33" t="s">
        <v>624</v>
      </c>
      <c r="X310" s="206"/>
      <c r="Y310" s="206"/>
      <c r="Z310" s="206"/>
      <c r="AA310" s="46"/>
      <c r="AB310" s="151"/>
      <c r="AC310" s="152"/>
      <c r="AD310" s="153"/>
    </row>
    <row r="311" spans="1:30">
      <c r="A311" s="50"/>
      <c r="B311" s="39"/>
      <c r="C311" s="49"/>
      <c r="D311" s="59"/>
      <c r="E311" s="48"/>
      <c r="F311" s="34"/>
      <c r="G311" s="33" t="s">
        <v>19</v>
      </c>
      <c r="X311" s="206"/>
      <c r="Y311" s="206"/>
      <c r="Z311" s="206"/>
      <c r="AA311" s="46"/>
      <c r="AB311" s="151"/>
      <c r="AC311" s="152"/>
      <c r="AD311" s="153"/>
    </row>
    <row r="312" spans="1:30">
      <c r="A312" s="50"/>
      <c r="B312" s="39"/>
      <c r="C312" s="49"/>
      <c r="D312" s="59"/>
      <c r="E312" s="788" t="s">
        <v>834</v>
      </c>
      <c r="F312" s="34"/>
      <c r="G312" s="1332" t="s">
        <v>589</v>
      </c>
      <c r="H312" s="1333"/>
      <c r="I312" s="1333"/>
      <c r="J312" s="1333"/>
      <c r="K312" s="1333"/>
      <c r="L312" s="1333"/>
      <c r="M312" s="1333"/>
      <c r="N312" s="1333"/>
      <c r="O312" s="1333"/>
      <c r="P312" s="1333"/>
      <c r="Q312" s="1334"/>
      <c r="R312" s="1336"/>
      <c r="S312" s="1337"/>
      <c r="T312" s="1338"/>
      <c r="U312" s="327" t="s">
        <v>110</v>
      </c>
      <c r="X312" s="206"/>
      <c r="Y312" s="206"/>
      <c r="Z312" s="206"/>
      <c r="AA312" s="46"/>
      <c r="AB312" s="151"/>
      <c r="AC312" s="152"/>
      <c r="AD312" s="153"/>
    </row>
    <row r="313" spans="1:30">
      <c r="A313" s="50"/>
      <c r="B313" s="39"/>
      <c r="C313" s="49"/>
      <c r="D313" s="59"/>
      <c r="E313" s="788"/>
      <c r="F313" s="34"/>
      <c r="G313" s="325"/>
      <c r="H313" s="1335" t="s">
        <v>590</v>
      </c>
      <c r="I313" s="1335"/>
      <c r="J313" s="1335"/>
      <c r="K313" s="1335"/>
      <c r="L313" s="1335"/>
      <c r="M313" s="1335"/>
      <c r="N313" s="1335"/>
      <c r="O313" s="1335"/>
      <c r="P313" s="1335"/>
      <c r="Q313" s="1335"/>
      <c r="R313" s="1336"/>
      <c r="S313" s="1337"/>
      <c r="T313" s="1338"/>
      <c r="U313" s="327" t="s">
        <v>110</v>
      </c>
      <c r="V313" s="122"/>
      <c r="W313" s="122"/>
      <c r="X313" s="122"/>
      <c r="Y313" s="122"/>
      <c r="Z313" s="122"/>
      <c r="AA313" s="46"/>
      <c r="AB313" s="151"/>
      <c r="AC313" s="152"/>
      <c r="AD313" s="153"/>
    </row>
    <row r="314" spans="1:30" ht="13.5" customHeight="1">
      <c r="A314" s="50"/>
      <c r="B314" s="39"/>
      <c r="C314" s="49"/>
      <c r="D314" s="59"/>
      <c r="E314" s="788"/>
      <c r="F314" s="34"/>
      <c r="G314" s="326"/>
      <c r="H314" s="1060" t="s">
        <v>850</v>
      </c>
      <c r="I314" s="1060"/>
      <c r="J314" s="1060"/>
      <c r="K314" s="1060"/>
      <c r="L314" s="1060"/>
      <c r="M314" s="1060"/>
      <c r="N314" s="1060"/>
      <c r="O314" s="1060"/>
      <c r="P314" s="1060"/>
      <c r="Q314" s="1060"/>
      <c r="R314" s="1339"/>
      <c r="S314" s="1340"/>
      <c r="T314" s="1341"/>
      <c r="U314" s="1345" t="s">
        <v>110</v>
      </c>
      <c r="V314" s="122"/>
      <c r="W314" s="122"/>
      <c r="X314" s="122"/>
      <c r="Y314" s="122"/>
      <c r="Z314" s="122"/>
      <c r="AA314" s="46"/>
      <c r="AB314" s="151"/>
      <c r="AC314" s="152"/>
      <c r="AD314" s="153"/>
    </row>
    <row r="315" spans="1:30" ht="13.5" customHeight="1">
      <c r="A315" s="50"/>
      <c r="B315" s="39"/>
      <c r="C315" s="1347"/>
      <c r="D315" s="207"/>
      <c r="E315" s="788"/>
      <c r="F315" s="34"/>
      <c r="G315" s="326"/>
      <c r="H315" s="1060"/>
      <c r="I315" s="1060"/>
      <c r="J315" s="1060"/>
      <c r="K315" s="1060"/>
      <c r="L315" s="1060"/>
      <c r="M315" s="1060"/>
      <c r="N315" s="1060"/>
      <c r="O315" s="1060"/>
      <c r="P315" s="1060"/>
      <c r="Q315" s="1060"/>
      <c r="R315" s="1342"/>
      <c r="S315" s="1343"/>
      <c r="T315" s="1344"/>
      <c r="U315" s="1346"/>
      <c r="V315" s="122"/>
      <c r="W315" s="122"/>
      <c r="X315" s="122"/>
      <c r="Y315" s="122"/>
      <c r="Z315" s="122"/>
      <c r="AA315" s="46"/>
      <c r="AB315" s="194"/>
      <c r="AC315" s="195"/>
      <c r="AD315" s="196"/>
    </row>
    <row r="316" spans="1:30">
      <c r="A316" s="50"/>
      <c r="B316" s="39"/>
      <c r="C316" s="1347"/>
      <c r="D316" s="207"/>
      <c r="E316" s="788"/>
      <c r="F316" s="34"/>
      <c r="G316" s="328"/>
      <c r="H316" s="1335" t="s">
        <v>849</v>
      </c>
      <c r="I316" s="1335"/>
      <c r="J316" s="1335"/>
      <c r="K316" s="1335"/>
      <c r="L316" s="1335"/>
      <c r="M316" s="1335"/>
      <c r="N316" s="1335"/>
      <c r="O316" s="1335"/>
      <c r="P316" s="1335"/>
      <c r="Q316" s="1335"/>
      <c r="R316" s="1336"/>
      <c r="S316" s="1337"/>
      <c r="T316" s="1338"/>
      <c r="U316" s="327" t="s">
        <v>110</v>
      </c>
      <c r="AA316" s="46"/>
      <c r="AB316" s="194"/>
      <c r="AC316" s="195"/>
      <c r="AD316" s="196"/>
    </row>
    <row r="317" spans="1:30" ht="13.5" customHeight="1">
      <c r="A317" s="50"/>
      <c r="B317" s="39"/>
      <c r="C317" s="1347"/>
      <c r="D317" s="207"/>
      <c r="E317" s="788"/>
      <c r="F317" s="34"/>
      <c r="G317" s="1348" t="s">
        <v>1081</v>
      </c>
      <c r="H317" s="1348"/>
      <c r="I317" s="1348"/>
      <c r="J317" s="1348"/>
      <c r="K317" s="1348"/>
      <c r="L317" s="1348"/>
      <c r="M317" s="1348"/>
      <c r="N317" s="1348"/>
      <c r="O317" s="1348"/>
      <c r="P317" s="1348"/>
      <c r="Q317" s="1348"/>
      <c r="R317" s="1348"/>
      <c r="S317" s="1348"/>
      <c r="T317" s="1348"/>
      <c r="U317" s="1348"/>
      <c r="V317" s="1348"/>
      <c r="W317" s="1348"/>
      <c r="X317" s="1348"/>
      <c r="Y317" s="1348"/>
      <c r="Z317" s="1348"/>
      <c r="AA317" s="1349"/>
      <c r="AB317" s="194"/>
      <c r="AC317" s="195"/>
      <c r="AD317" s="196"/>
    </row>
    <row r="318" spans="1:30" ht="13.5" customHeight="1">
      <c r="A318" s="50"/>
      <c r="B318" s="39"/>
      <c r="C318" s="1347"/>
      <c r="D318" s="207"/>
      <c r="E318" s="788"/>
      <c r="F318" s="34"/>
      <c r="G318" s="1348"/>
      <c r="H318" s="1348"/>
      <c r="I318" s="1348"/>
      <c r="J318" s="1348"/>
      <c r="K318" s="1348"/>
      <c r="L318" s="1348"/>
      <c r="M318" s="1348"/>
      <c r="N318" s="1348"/>
      <c r="O318" s="1348"/>
      <c r="P318" s="1348"/>
      <c r="Q318" s="1348"/>
      <c r="R318" s="1348"/>
      <c r="S318" s="1348"/>
      <c r="T318" s="1348"/>
      <c r="U318" s="1348"/>
      <c r="V318" s="1348"/>
      <c r="W318" s="1348"/>
      <c r="X318" s="1348"/>
      <c r="Y318" s="1348"/>
      <c r="Z318" s="1348"/>
      <c r="AA318" s="1349"/>
      <c r="AB318" s="194"/>
      <c r="AC318" s="195"/>
      <c r="AD318" s="196"/>
    </row>
    <row r="319" spans="1:30" ht="13.5" customHeight="1">
      <c r="A319" s="50"/>
      <c r="B319" s="39"/>
      <c r="C319" s="1347"/>
      <c r="D319" s="207"/>
      <c r="E319" s="788"/>
      <c r="F319" s="34"/>
      <c r="G319" s="1348"/>
      <c r="H319" s="1348"/>
      <c r="I319" s="1348"/>
      <c r="J319" s="1348"/>
      <c r="K319" s="1348"/>
      <c r="L319" s="1348"/>
      <c r="M319" s="1348"/>
      <c r="N319" s="1348"/>
      <c r="O319" s="1348"/>
      <c r="P319" s="1348"/>
      <c r="Q319" s="1348"/>
      <c r="R319" s="1348"/>
      <c r="S319" s="1348"/>
      <c r="T319" s="1348"/>
      <c r="U319" s="1348"/>
      <c r="V319" s="1348"/>
      <c r="W319" s="1348"/>
      <c r="X319" s="1348"/>
      <c r="Y319" s="1348"/>
      <c r="Z319" s="1348"/>
      <c r="AA319" s="1349"/>
      <c r="AB319" s="194"/>
      <c r="AC319" s="195"/>
      <c r="AD319" s="196"/>
    </row>
    <row r="320" spans="1:30">
      <c r="A320" s="50"/>
      <c r="B320" s="39"/>
      <c r="C320" s="1347"/>
      <c r="D320" s="207"/>
      <c r="E320" s="788"/>
      <c r="F320" s="34"/>
      <c r="G320" s="1348"/>
      <c r="H320" s="1348"/>
      <c r="I320" s="1348"/>
      <c r="J320" s="1348"/>
      <c r="K320" s="1348"/>
      <c r="L320" s="1348"/>
      <c r="M320" s="1348"/>
      <c r="N320" s="1348"/>
      <c r="O320" s="1348"/>
      <c r="P320" s="1348"/>
      <c r="Q320" s="1348"/>
      <c r="R320" s="1348"/>
      <c r="S320" s="1348"/>
      <c r="T320" s="1348"/>
      <c r="U320" s="1348"/>
      <c r="V320" s="1348"/>
      <c r="W320" s="1348"/>
      <c r="X320" s="1348"/>
      <c r="Y320" s="1348"/>
      <c r="Z320" s="1348"/>
      <c r="AA320" s="1349"/>
      <c r="AB320" s="194"/>
      <c r="AC320" s="195"/>
      <c r="AD320" s="196"/>
    </row>
    <row r="321" spans="1:30">
      <c r="A321" s="50"/>
      <c r="B321" s="39"/>
      <c r="C321" s="1347"/>
      <c r="D321" s="207"/>
      <c r="E321" s="788"/>
      <c r="F321" s="34"/>
      <c r="G321" s="33" t="s">
        <v>625</v>
      </c>
      <c r="AA321" s="46"/>
      <c r="AB321" s="194"/>
      <c r="AC321" s="195"/>
      <c r="AD321" s="196"/>
    </row>
    <row r="322" spans="1:30">
      <c r="A322" s="50"/>
      <c r="B322" s="39"/>
      <c r="C322" s="1347"/>
      <c r="D322" s="207"/>
      <c r="E322" s="788"/>
      <c r="F322" s="34"/>
      <c r="G322" s="33" t="s">
        <v>19</v>
      </c>
      <c r="AA322" s="46"/>
      <c r="AB322" s="194"/>
      <c r="AC322" s="195"/>
      <c r="AD322" s="196"/>
    </row>
    <row r="323" spans="1:30">
      <c r="A323" s="50"/>
      <c r="B323" s="39"/>
      <c r="C323" s="1347"/>
      <c r="D323" s="207"/>
      <c r="E323" s="788"/>
      <c r="F323" s="34"/>
      <c r="G323" s="1332" t="s">
        <v>589</v>
      </c>
      <c r="H323" s="1333"/>
      <c r="I323" s="1333"/>
      <c r="J323" s="1333"/>
      <c r="K323" s="1333"/>
      <c r="L323" s="1333"/>
      <c r="M323" s="1333"/>
      <c r="N323" s="1333"/>
      <c r="O323" s="1333"/>
      <c r="P323" s="1333"/>
      <c r="Q323" s="1334"/>
      <c r="R323" s="1350"/>
      <c r="S323" s="1351"/>
      <c r="T323" s="1352"/>
      <c r="U323" s="345" t="s">
        <v>110</v>
      </c>
      <c r="AA323" s="46"/>
      <c r="AB323" s="194"/>
      <c r="AC323" s="195"/>
      <c r="AD323" s="196"/>
    </row>
    <row r="324" spans="1:30">
      <c r="A324" s="50"/>
      <c r="B324" s="39"/>
      <c r="C324" s="1347"/>
      <c r="D324" s="207"/>
      <c r="E324" s="788"/>
      <c r="F324" s="34"/>
      <c r="G324" s="325"/>
      <c r="H324" s="1335" t="s">
        <v>590</v>
      </c>
      <c r="I324" s="1335"/>
      <c r="J324" s="1335"/>
      <c r="K324" s="1335"/>
      <c r="L324" s="1335"/>
      <c r="M324" s="1335"/>
      <c r="N324" s="1335"/>
      <c r="O324" s="1335"/>
      <c r="P324" s="1335"/>
      <c r="Q324" s="1335"/>
      <c r="R324" s="1350"/>
      <c r="S324" s="1351"/>
      <c r="T324" s="1352"/>
      <c r="U324" s="345" t="s">
        <v>110</v>
      </c>
      <c r="AA324" s="46"/>
      <c r="AB324" s="194"/>
      <c r="AC324" s="195"/>
      <c r="AD324" s="196"/>
    </row>
    <row r="325" spans="1:30">
      <c r="A325" s="50"/>
      <c r="B325" s="39"/>
      <c r="C325" s="1347"/>
      <c r="D325" s="207"/>
      <c r="E325" s="788"/>
      <c r="F325" s="34"/>
      <c r="G325" s="328"/>
      <c r="H325" s="1335" t="s">
        <v>849</v>
      </c>
      <c r="I325" s="1335"/>
      <c r="J325" s="1335"/>
      <c r="K325" s="1335"/>
      <c r="L325" s="1335"/>
      <c r="M325" s="1335"/>
      <c r="N325" s="1335"/>
      <c r="O325" s="1335"/>
      <c r="P325" s="1335"/>
      <c r="Q325" s="1335"/>
      <c r="R325" s="1350"/>
      <c r="S325" s="1351"/>
      <c r="T325" s="1352"/>
      <c r="U325" s="345" t="s">
        <v>110</v>
      </c>
      <c r="AA325" s="46"/>
      <c r="AB325" s="194"/>
      <c r="AC325" s="195"/>
      <c r="AD325" s="196"/>
    </row>
    <row r="326" spans="1:30">
      <c r="A326" s="50"/>
      <c r="B326" s="39"/>
      <c r="C326" s="1347"/>
      <c r="D326" s="207"/>
      <c r="E326" s="788"/>
      <c r="F326" s="34"/>
      <c r="AA326" s="46"/>
      <c r="AB326" s="194"/>
      <c r="AC326" s="195"/>
      <c r="AD326" s="196"/>
    </row>
    <row r="327" spans="1:30" ht="13.5" customHeight="1">
      <c r="A327" s="50"/>
      <c r="B327" s="39"/>
      <c r="C327" s="1347"/>
      <c r="D327" s="207"/>
      <c r="E327" s="788"/>
      <c r="F327" s="34"/>
      <c r="AA327" s="46"/>
      <c r="AB327" s="194"/>
      <c r="AC327" s="195"/>
      <c r="AD327" s="196"/>
    </row>
    <row r="328" spans="1:30" ht="13.5" customHeight="1">
      <c r="A328" s="50"/>
      <c r="B328" s="39"/>
      <c r="C328" s="1347"/>
      <c r="D328" s="207"/>
      <c r="E328" s="788"/>
      <c r="F328" s="34"/>
      <c r="AA328" s="46"/>
      <c r="AB328" s="194"/>
      <c r="AC328" s="195"/>
      <c r="AD328" s="196"/>
    </row>
    <row r="329" spans="1:30" ht="13.5" customHeight="1">
      <c r="A329" s="50"/>
      <c r="B329" s="39"/>
      <c r="C329" s="1347"/>
      <c r="D329" s="207"/>
      <c r="E329" s="50"/>
      <c r="F329" s="34"/>
      <c r="AA329" s="46"/>
      <c r="AB329" s="194"/>
      <c r="AC329" s="195"/>
      <c r="AD329" s="196"/>
    </row>
    <row r="330" spans="1:30">
      <c r="A330" s="50"/>
      <c r="B330" s="39"/>
      <c r="C330" s="1347"/>
      <c r="D330" s="207"/>
      <c r="E330" s="48"/>
      <c r="F330" s="34"/>
      <c r="H330" s="47"/>
      <c r="I330" s="47"/>
      <c r="J330" s="47"/>
      <c r="K330" s="47"/>
      <c r="L330" s="47"/>
      <c r="M330" s="47"/>
      <c r="N330" s="47"/>
      <c r="O330" s="190"/>
      <c r="P330" s="190"/>
      <c r="Q330" s="190"/>
      <c r="R330" s="190"/>
      <c r="AA330" s="46"/>
      <c r="AB330" s="194"/>
      <c r="AC330" s="195"/>
      <c r="AD330" s="196"/>
    </row>
    <row r="331" spans="1:30" ht="5.25" customHeight="1">
      <c r="A331" s="50"/>
      <c r="B331" s="39"/>
      <c r="C331" s="38"/>
      <c r="D331" s="59"/>
      <c r="E331" s="48"/>
      <c r="F331" s="34"/>
      <c r="H331" s="47"/>
      <c r="I331" s="47"/>
      <c r="J331" s="47"/>
      <c r="K331" s="47"/>
      <c r="L331" s="47"/>
      <c r="M331" s="47"/>
      <c r="N331" s="47"/>
      <c r="O331" s="190"/>
      <c r="P331" s="190"/>
      <c r="Q331" s="190"/>
      <c r="R331" s="190"/>
      <c r="AA331" s="46"/>
      <c r="AB331" s="194"/>
      <c r="AC331" s="195"/>
      <c r="AD331" s="196"/>
    </row>
    <row r="332" spans="1:30">
      <c r="A332" s="788" t="s">
        <v>150</v>
      </c>
      <c r="B332" s="789">
        <v>13</v>
      </c>
      <c r="C332" s="790" t="s">
        <v>219</v>
      </c>
      <c r="D332" s="59" t="s">
        <v>223</v>
      </c>
      <c r="E332" s="788" t="s">
        <v>154</v>
      </c>
      <c r="F332" s="34"/>
      <c r="G332" s="826" t="s">
        <v>66</v>
      </c>
      <c r="H332" s="826"/>
      <c r="I332" s="826"/>
      <c r="J332" s="826"/>
      <c r="K332" s="826"/>
      <c r="L332" s="826"/>
      <c r="M332" s="826"/>
      <c r="N332" s="1242" t="s">
        <v>105</v>
      </c>
      <c r="O332" s="1242"/>
      <c r="P332" s="1242"/>
      <c r="Q332" s="1242"/>
      <c r="R332" s="1242"/>
      <c r="S332" s="1242"/>
      <c r="T332" s="1242"/>
      <c r="U332" s="1242"/>
      <c r="V332" s="1242"/>
      <c r="W332" s="47"/>
      <c r="X332" s="47"/>
      <c r="Y332" s="47"/>
      <c r="AA332" s="46"/>
      <c r="AB332" s="851" t="s">
        <v>530</v>
      </c>
      <c r="AC332" s="852"/>
      <c r="AD332" s="853"/>
    </row>
    <row r="333" spans="1:30">
      <c r="A333" s="788"/>
      <c r="B333" s="789"/>
      <c r="C333" s="790"/>
      <c r="D333" s="59"/>
      <c r="E333" s="788"/>
      <c r="F333" s="34"/>
      <c r="G333" s="826"/>
      <c r="H333" s="826"/>
      <c r="I333" s="826"/>
      <c r="J333" s="826"/>
      <c r="K333" s="826"/>
      <c r="L333" s="826"/>
      <c r="M333" s="826"/>
      <c r="N333" s="1242"/>
      <c r="O333" s="1242"/>
      <c r="P333" s="1242"/>
      <c r="Q333" s="1242"/>
      <c r="R333" s="1242"/>
      <c r="S333" s="1242"/>
      <c r="T333" s="1242"/>
      <c r="U333" s="1242"/>
      <c r="V333" s="1242"/>
      <c r="W333" s="47"/>
      <c r="X333" s="47"/>
      <c r="Y333" s="47"/>
      <c r="AA333" s="46"/>
      <c r="AB333" s="851"/>
      <c r="AC333" s="852"/>
      <c r="AD333" s="853"/>
    </row>
    <row r="334" spans="1:30">
      <c r="A334" s="788"/>
      <c r="B334" s="789"/>
      <c r="C334" s="790"/>
      <c r="D334" s="59"/>
      <c r="E334" s="788"/>
      <c r="F334" s="34"/>
      <c r="AB334" s="851"/>
      <c r="AC334" s="852"/>
      <c r="AD334" s="853"/>
    </row>
    <row r="335" spans="1:30">
      <c r="A335" s="788"/>
      <c r="B335" s="789"/>
      <c r="C335" s="790"/>
      <c r="D335" s="59"/>
      <c r="E335" s="788"/>
      <c r="F335" s="34"/>
      <c r="G335" s="895" t="s">
        <v>151</v>
      </c>
      <c r="H335" s="895"/>
      <c r="I335" s="895"/>
      <c r="J335" s="895"/>
      <c r="K335" s="895"/>
      <c r="L335" s="895"/>
      <c r="M335" s="895"/>
      <c r="N335" s="895"/>
      <c r="O335" s="895"/>
      <c r="P335" s="895"/>
      <c r="Q335" s="895"/>
      <c r="R335" s="895"/>
      <c r="S335" s="895"/>
      <c r="T335" s="895"/>
      <c r="U335" s="895"/>
      <c r="V335" s="895"/>
      <c r="W335" s="895"/>
      <c r="X335" s="895"/>
      <c r="Y335" s="895"/>
      <c r="Z335" s="895"/>
      <c r="AA335" s="1353"/>
      <c r="AB335" s="851"/>
      <c r="AC335" s="852"/>
      <c r="AD335" s="853"/>
    </row>
    <row r="336" spans="1:30">
      <c r="A336" s="788"/>
      <c r="B336" s="789"/>
      <c r="C336" s="790"/>
      <c r="D336" s="59"/>
      <c r="E336" s="788"/>
      <c r="F336" s="34"/>
      <c r="G336" s="1358"/>
      <c r="H336" s="1358"/>
      <c r="I336" s="1358"/>
      <c r="J336" s="1595" t="s">
        <v>157</v>
      </c>
      <c r="K336" s="1595"/>
      <c r="L336" s="1595"/>
      <c r="M336" s="1595"/>
      <c r="N336" s="1595"/>
      <c r="O336" s="1595"/>
      <c r="P336" s="1595"/>
      <c r="Q336" s="1595" t="s">
        <v>158</v>
      </c>
      <c r="R336" s="1595"/>
      <c r="S336" s="1595"/>
      <c r="T336" s="1595"/>
      <c r="U336" s="1595"/>
      <c r="V336" s="1595"/>
      <c r="W336" s="1595"/>
      <c r="AA336" s="46"/>
      <c r="AB336" s="851"/>
      <c r="AC336" s="852"/>
      <c r="AD336" s="853"/>
    </row>
    <row r="337" spans="1:30">
      <c r="A337" s="788"/>
      <c r="B337" s="789"/>
      <c r="C337" s="790"/>
      <c r="D337" s="59"/>
      <c r="E337" s="788"/>
      <c r="F337" s="34"/>
      <c r="G337" s="1354" t="s">
        <v>159</v>
      </c>
      <c r="H337" s="1355"/>
      <c r="I337" s="1356"/>
      <c r="J337" s="1357"/>
      <c r="K337" s="1357"/>
      <c r="L337" s="1357"/>
      <c r="M337" s="1357"/>
      <c r="N337" s="1357"/>
      <c r="O337" s="1357"/>
      <c r="P337" s="1357"/>
      <c r="Q337" s="1357"/>
      <c r="R337" s="1357"/>
      <c r="S337" s="1357"/>
      <c r="T337" s="1357"/>
      <c r="U337" s="1357"/>
      <c r="V337" s="1357"/>
      <c r="W337" s="1357"/>
      <c r="AA337" s="46"/>
      <c r="AB337" s="851"/>
      <c r="AC337" s="852"/>
      <c r="AD337" s="853"/>
    </row>
    <row r="338" spans="1:30">
      <c r="A338" s="788"/>
      <c r="B338" s="789"/>
      <c r="C338" s="790"/>
      <c r="D338" s="59"/>
      <c r="E338" s="788"/>
      <c r="F338" s="34"/>
      <c r="AA338" s="46"/>
      <c r="AB338" s="851"/>
      <c r="AC338" s="852"/>
      <c r="AD338" s="853"/>
    </row>
    <row r="339" spans="1:30">
      <c r="A339" s="50"/>
      <c r="B339" s="39"/>
      <c r="C339" s="38"/>
      <c r="D339" s="59"/>
      <c r="E339" s="50"/>
      <c r="F339" s="34"/>
      <c r="AA339" s="46"/>
      <c r="AB339" s="194"/>
      <c r="AC339" s="195"/>
      <c r="AD339" s="196"/>
    </row>
    <row r="340" spans="1:30" ht="13.5" customHeight="1">
      <c r="A340" s="788" t="s">
        <v>152</v>
      </c>
      <c r="B340" s="39">
        <v>14</v>
      </c>
      <c r="C340" s="839" t="s">
        <v>155</v>
      </c>
      <c r="D340" s="59" t="s">
        <v>223</v>
      </c>
      <c r="E340" s="788" t="s">
        <v>959</v>
      </c>
      <c r="F340" s="34"/>
      <c r="G340" s="826" t="s">
        <v>66</v>
      </c>
      <c r="H340" s="826"/>
      <c r="I340" s="826"/>
      <c r="J340" s="826"/>
      <c r="K340" s="826"/>
      <c r="L340" s="826"/>
      <c r="M340" s="826"/>
      <c r="N340" s="1325" t="s">
        <v>635</v>
      </c>
      <c r="O340" s="1326"/>
      <c r="P340" s="1326"/>
      <c r="Q340" s="1326"/>
      <c r="R340" s="1326"/>
      <c r="S340" s="1326"/>
      <c r="T340" s="1326"/>
      <c r="U340" s="1326"/>
      <c r="V340" s="1326"/>
      <c r="W340" s="1326"/>
      <c r="X340" s="1327"/>
      <c r="Y340" s="47"/>
      <c r="AA340" s="46"/>
      <c r="AB340" s="851" t="s">
        <v>530</v>
      </c>
      <c r="AC340" s="852"/>
      <c r="AD340" s="853"/>
    </row>
    <row r="341" spans="1:30" ht="13.5" customHeight="1">
      <c r="A341" s="788"/>
      <c r="B341" s="39"/>
      <c r="C341" s="839"/>
      <c r="D341" s="59"/>
      <c r="E341" s="788"/>
      <c r="F341" s="34"/>
      <c r="G341" s="826"/>
      <c r="H341" s="826"/>
      <c r="I341" s="826"/>
      <c r="J341" s="826"/>
      <c r="K341" s="826"/>
      <c r="L341" s="826"/>
      <c r="M341" s="826"/>
      <c r="N341" s="830"/>
      <c r="O341" s="831"/>
      <c r="P341" s="831"/>
      <c r="Q341" s="831"/>
      <c r="R341" s="831"/>
      <c r="S341" s="831"/>
      <c r="T341" s="831"/>
      <c r="U341" s="831"/>
      <c r="V341" s="831"/>
      <c r="W341" s="831"/>
      <c r="X341" s="832"/>
      <c r="Y341" s="47"/>
      <c r="AA341" s="46"/>
      <c r="AB341" s="851"/>
      <c r="AC341" s="852"/>
      <c r="AD341" s="853"/>
    </row>
    <row r="342" spans="1:30" ht="13.5" customHeight="1">
      <c r="A342" s="50"/>
      <c r="B342" s="39"/>
      <c r="C342" s="839"/>
      <c r="D342" s="59"/>
      <c r="E342" s="788"/>
      <c r="F342" s="34"/>
      <c r="G342" s="142"/>
      <c r="H342" s="758"/>
      <c r="I342" s="758"/>
      <c r="J342" s="758"/>
      <c r="K342" s="758"/>
      <c r="L342" s="758"/>
      <c r="M342" s="758"/>
      <c r="N342" s="758"/>
      <c r="O342" s="758"/>
      <c r="P342" s="758"/>
      <c r="Q342" s="758"/>
      <c r="R342" s="758"/>
      <c r="S342" s="758"/>
      <c r="T342" s="758"/>
      <c r="U342" s="758"/>
      <c r="V342" s="758"/>
      <c r="W342" s="758"/>
      <c r="X342" s="758"/>
      <c r="Y342" s="758"/>
      <c r="Z342" s="758"/>
      <c r="AA342" s="46"/>
      <c r="AB342" s="851"/>
      <c r="AC342" s="852"/>
      <c r="AD342" s="853"/>
    </row>
    <row r="343" spans="1:30">
      <c r="A343" s="50"/>
      <c r="B343" s="39"/>
      <c r="C343" s="839"/>
      <c r="D343" s="59"/>
      <c r="E343" s="788"/>
      <c r="F343" s="34"/>
      <c r="G343" s="1328" t="s">
        <v>851</v>
      </c>
      <c r="H343" s="1328"/>
      <c r="I343" s="1328"/>
      <c r="J343" s="1328"/>
      <c r="K343" s="1328"/>
      <c r="L343" s="1328"/>
      <c r="M343" s="1328"/>
      <c r="N343" s="1328"/>
      <c r="O343" s="1328"/>
      <c r="P343" s="1328"/>
      <c r="Q343" s="1328"/>
      <c r="R343" s="1328"/>
      <c r="S343" s="1328"/>
      <c r="T343" s="1328"/>
      <c r="U343" s="1328"/>
      <c r="V343" s="1328"/>
      <c r="W343" s="1328"/>
      <c r="X343" s="1328"/>
      <c r="Y343" s="1328"/>
      <c r="Z343" s="1328"/>
      <c r="AA343" s="46"/>
      <c r="AB343" s="851"/>
      <c r="AC343" s="852"/>
      <c r="AD343" s="853"/>
    </row>
    <row r="344" spans="1:30">
      <c r="A344" s="50"/>
      <c r="B344" s="39"/>
      <c r="C344" s="839"/>
      <c r="D344" s="59"/>
      <c r="E344" s="788"/>
      <c r="F344" s="34"/>
      <c r="G344" s="1328"/>
      <c r="H344" s="1328"/>
      <c r="I344" s="1328"/>
      <c r="J344" s="1328"/>
      <c r="K344" s="1328"/>
      <c r="L344" s="1328"/>
      <c r="M344" s="1328"/>
      <c r="N344" s="1328"/>
      <c r="O344" s="1328"/>
      <c r="P344" s="1328"/>
      <c r="Q344" s="1328"/>
      <c r="R344" s="1328"/>
      <c r="S344" s="1328"/>
      <c r="T344" s="1328"/>
      <c r="U344" s="1328"/>
      <c r="V344" s="1328"/>
      <c r="W344" s="1328"/>
      <c r="X344" s="1328"/>
      <c r="Y344" s="1328"/>
      <c r="Z344" s="1328"/>
      <c r="AA344" s="46"/>
      <c r="AB344" s="851"/>
      <c r="AC344" s="852"/>
      <c r="AD344" s="853"/>
    </row>
    <row r="345" spans="1:30">
      <c r="A345" s="50"/>
      <c r="B345" s="39"/>
      <c r="C345" s="839"/>
      <c r="D345" s="59"/>
      <c r="E345" s="788"/>
      <c r="F345" s="34"/>
      <c r="G345" s="1328"/>
      <c r="H345" s="1328"/>
      <c r="I345" s="1328"/>
      <c r="J345" s="1328"/>
      <c r="K345" s="1328"/>
      <c r="L345" s="1328"/>
      <c r="M345" s="1328"/>
      <c r="N345" s="1328"/>
      <c r="O345" s="1328"/>
      <c r="P345" s="1328"/>
      <c r="Q345" s="1328"/>
      <c r="R345" s="1328"/>
      <c r="S345" s="1328"/>
      <c r="T345" s="1328"/>
      <c r="U345" s="1328"/>
      <c r="V345" s="1328"/>
      <c r="W345" s="1328"/>
      <c r="X345" s="1328"/>
      <c r="Y345" s="1328"/>
      <c r="Z345" s="1328"/>
      <c r="AA345" s="46"/>
      <c r="AB345" s="851"/>
      <c r="AC345" s="852"/>
      <c r="AD345" s="853"/>
    </row>
    <row r="346" spans="1:30">
      <c r="A346" s="50"/>
      <c r="B346" s="39"/>
      <c r="C346" s="839"/>
      <c r="D346" s="59"/>
      <c r="E346" s="788"/>
      <c r="F346" s="34"/>
      <c r="G346" s="1328"/>
      <c r="H346" s="1328"/>
      <c r="I346" s="1328"/>
      <c r="J346" s="1328"/>
      <c r="K346" s="1328"/>
      <c r="L346" s="1328"/>
      <c r="M346" s="1328"/>
      <c r="N346" s="1328"/>
      <c r="O346" s="1328"/>
      <c r="P346" s="1328"/>
      <c r="Q346" s="1328"/>
      <c r="R346" s="1328"/>
      <c r="S346" s="1328"/>
      <c r="T346" s="1328"/>
      <c r="U346" s="1328"/>
      <c r="V346" s="1328"/>
      <c r="W346" s="1328"/>
      <c r="X346" s="1328"/>
      <c r="Y346" s="1328"/>
      <c r="Z346" s="1328"/>
      <c r="AA346" s="46"/>
      <c r="AB346" s="851"/>
      <c r="AC346" s="852"/>
      <c r="AD346" s="853"/>
    </row>
    <row r="347" spans="1:30" ht="13.5" customHeight="1">
      <c r="A347" s="50"/>
      <c r="B347" s="39"/>
      <c r="C347" s="839"/>
      <c r="D347" s="59"/>
      <c r="E347" s="788"/>
      <c r="F347" s="34"/>
      <c r="AA347" s="46"/>
      <c r="AB347" s="851"/>
      <c r="AC347" s="852"/>
      <c r="AD347" s="853"/>
    </row>
    <row r="348" spans="1:30" ht="13.5" customHeight="1">
      <c r="A348" s="50"/>
      <c r="B348" s="39"/>
      <c r="C348" s="49"/>
      <c r="D348" s="59"/>
      <c r="E348" s="788"/>
      <c r="F348" s="34"/>
      <c r="G348" s="33" t="s">
        <v>636</v>
      </c>
      <c r="AA348" s="46"/>
      <c r="AB348" s="194"/>
      <c r="AC348" s="195"/>
      <c r="AD348" s="196"/>
    </row>
    <row r="349" spans="1:30" ht="13.5" customHeight="1">
      <c r="A349" s="50"/>
      <c r="B349" s="39"/>
      <c r="C349" s="49"/>
      <c r="D349" s="59"/>
      <c r="E349" s="788"/>
      <c r="F349" s="34"/>
      <c r="H349" s="588"/>
      <c r="I349" s="33" t="s">
        <v>65</v>
      </c>
      <c r="AA349" s="46"/>
      <c r="AB349" s="194"/>
      <c r="AC349" s="195"/>
      <c r="AD349" s="196"/>
    </row>
    <row r="350" spans="1:30" ht="13.5" customHeight="1">
      <c r="A350" s="50"/>
      <c r="B350" s="39"/>
      <c r="C350" s="49"/>
      <c r="D350" s="59"/>
      <c r="E350" s="788"/>
      <c r="F350" s="34"/>
      <c r="H350" s="588"/>
      <c r="I350" s="33" t="s">
        <v>637</v>
      </c>
      <c r="AA350" s="46"/>
      <c r="AB350" s="194"/>
      <c r="AC350" s="195"/>
      <c r="AD350" s="196"/>
    </row>
    <row r="351" spans="1:30">
      <c r="A351" s="336"/>
      <c r="B351" s="341"/>
      <c r="C351" s="299"/>
      <c r="D351" s="155"/>
      <c r="E351" s="336"/>
      <c r="F351" s="60"/>
      <c r="G351" s="114"/>
      <c r="H351" s="114"/>
      <c r="I351" s="114"/>
      <c r="J351" s="114"/>
      <c r="K351" s="114"/>
      <c r="L351" s="114"/>
      <c r="M351" s="114"/>
      <c r="N351" s="114"/>
      <c r="O351" s="114"/>
      <c r="P351" s="114"/>
      <c r="Q351" s="114"/>
      <c r="R351" s="114"/>
      <c r="S351" s="114"/>
      <c r="T351" s="114"/>
      <c r="U351" s="114"/>
      <c r="V351" s="114"/>
      <c r="W351" s="114"/>
      <c r="X351" s="114"/>
      <c r="Y351" s="114"/>
      <c r="Z351" s="114"/>
      <c r="AA351" s="62"/>
      <c r="AB351" s="197"/>
      <c r="AC351" s="198"/>
      <c r="AD351" s="199"/>
    </row>
    <row r="352" spans="1:30" ht="7.5" customHeight="1">
      <c r="A352" s="50"/>
      <c r="B352" s="39"/>
      <c r="C352" s="49"/>
      <c r="D352" s="59"/>
      <c r="E352" s="50"/>
      <c r="F352" s="34"/>
      <c r="AA352" s="46"/>
      <c r="AB352" s="194"/>
      <c r="AC352" s="195"/>
      <c r="AD352" s="196"/>
    </row>
    <row r="353" spans="1:30" ht="13.5" customHeight="1">
      <c r="A353" s="1329" t="s">
        <v>523</v>
      </c>
      <c r="B353" s="789">
        <v>15</v>
      </c>
      <c r="C353" s="790" t="s">
        <v>383</v>
      </c>
      <c r="D353" s="59" t="s">
        <v>223</v>
      </c>
      <c r="E353" s="788" t="s">
        <v>382</v>
      </c>
      <c r="F353" s="34"/>
      <c r="G353" s="826" t="s">
        <v>66</v>
      </c>
      <c r="H353" s="826"/>
      <c r="I353" s="826"/>
      <c r="J353" s="826"/>
      <c r="K353" s="826"/>
      <c r="L353" s="826"/>
      <c r="M353" s="826"/>
      <c r="N353" s="1034" t="s">
        <v>105</v>
      </c>
      <c r="O353" s="1034"/>
      <c r="P353" s="1034"/>
      <c r="Q353" s="1034"/>
      <c r="R353" s="1034"/>
      <c r="S353" s="1034"/>
      <c r="T353" s="1034"/>
      <c r="U353" s="1034"/>
      <c r="V353" s="1034"/>
      <c r="W353" s="47"/>
      <c r="X353" s="47"/>
      <c r="Y353" s="47"/>
      <c r="AA353" s="46"/>
      <c r="AB353" s="1243" t="s">
        <v>530</v>
      </c>
      <c r="AC353" s="1244"/>
      <c r="AD353" s="1245"/>
    </row>
    <row r="354" spans="1:30" ht="13.5" customHeight="1">
      <c r="A354" s="1330"/>
      <c r="B354" s="789"/>
      <c r="C354" s="790"/>
      <c r="D354" s="59"/>
      <c r="E354" s="788"/>
      <c r="F354" s="34"/>
      <c r="G354" s="826"/>
      <c r="H354" s="826"/>
      <c r="I354" s="826"/>
      <c r="J354" s="826"/>
      <c r="K354" s="826"/>
      <c r="L354" s="826"/>
      <c r="M354" s="826"/>
      <c r="N354" s="1034"/>
      <c r="O354" s="1034"/>
      <c r="P354" s="1034"/>
      <c r="Q354" s="1034"/>
      <c r="R354" s="1034"/>
      <c r="S354" s="1034"/>
      <c r="T354" s="1034"/>
      <c r="U354" s="1034"/>
      <c r="V354" s="1034"/>
      <c r="W354" s="47"/>
      <c r="X354" s="47"/>
      <c r="Y354" s="47"/>
      <c r="AA354" s="46"/>
      <c r="AB354" s="1243"/>
      <c r="AC354" s="1244"/>
      <c r="AD354" s="1245"/>
    </row>
    <row r="355" spans="1:30">
      <c r="A355" s="1330"/>
      <c r="B355" s="789"/>
      <c r="C355" s="790"/>
      <c r="D355" s="59"/>
      <c r="E355" s="788"/>
      <c r="F355" s="34"/>
      <c r="G355" s="33" t="s">
        <v>156</v>
      </c>
      <c r="X355" s="209"/>
      <c r="Y355" s="209"/>
      <c r="Z355" s="209"/>
      <c r="AA355" s="46"/>
      <c r="AB355" s="1243"/>
      <c r="AC355" s="1244"/>
      <c r="AD355" s="1245"/>
    </row>
    <row r="356" spans="1:30">
      <c r="A356" s="1330"/>
      <c r="B356" s="789"/>
      <c r="C356" s="790"/>
      <c r="D356" s="59"/>
      <c r="E356" s="788"/>
      <c r="F356" s="34"/>
      <c r="G356" s="1331"/>
      <c r="H356" s="1331"/>
      <c r="I356" s="1331"/>
      <c r="J356" s="1331"/>
      <c r="K356" s="1331"/>
      <c r="L356" s="1331"/>
      <c r="M356" s="1331"/>
      <c r="N356" s="1331"/>
      <c r="O356" s="1331"/>
      <c r="P356" s="1331"/>
      <c r="Q356" s="1331"/>
      <c r="R356" s="1331"/>
      <c r="S356" s="1331"/>
      <c r="T356" s="1331"/>
      <c r="U356" s="1331"/>
      <c r="V356" s="1331"/>
      <c r="W356" s="1331"/>
      <c r="X356" s="1331"/>
      <c r="Y356" s="1331"/>
      <c r="Z356" s="1331"/>
      <c r="AA356" s="46"/>
      <c r="AB356" s="1243"/>
      <c r="AC356" s="1244"/>
      <c r="AD356" s="1245"/>
    </row>
    <row r="357" spans="1:30">
      <c r="A357" s="210"/>
      <c r="B357" s="789"/>
      <c r="C357" s="790"/>
      <c r="D357" s="59"/>
      <c r="E357" s="788"/>
      <c r="F357" s="34"/>
      <c r="G357" s="1331"/>
      <c r="H357" s="1331"/>
      <c r="I357" s="1331"/>
      <c r="J357" s="1331"/>
      <c r="K357" s="1331"/>
      <c r="L357" s="1331"/>
      <c r="M357" s="1331"/>
      <c r="N357" s="1331"/>
      <c r="O357" s="1331"/>
      <c r="P357" s="1331"/>
      <c r="Q357" s="1331"/>
      <c r="R357" s="1331"/>
      <c r="S357" s="1331"/>
      <c r="T357" s="1331"/>
      <c r="U357" s="1331"/>
      <c r="V357" s="1331"/>
      <c r="W357" s="1331"/>
      <c r="X357" s="1331"/>
      <c r="Y357" s="1331"/>
      <c r="Z357" s="1331"/>
      <c r="AA357" s="46"/>
      <c r="AB357" s="1243"/>
      <c r="AC357" s="1244"/>
      <c r="AD357" s="1245"/>
    </row>
    <row r="358" spans="1:30">
      <c r="A358" s="210"/>
      <c r="B358" s="789"/>
      <c r="C358" s="46"/>
      <c r="D358" s="211"/>
      <c r="E358" s="788"/>
      <c r="F358" s="34"/>
      <c r="Y358" s="141"/>
      <c r="Z358" s="141"/>
      <c r="AA358" s="46"/>
      <c r="AB358" s="1243"/>
      <c r="AC358" s="1244"/>
      <c r="AD358" s="1245"/>
    </row>
    <row r="359" spans="1:30">
      <c r="A359" s="210"/>
      <c r="B359" s="39"/>
      <c r="C359" s="46"/>
      <c r="D359" s="211"/>
      <c r="E359" s="50"/>
      <c r="F359" s="34"/>
      <c r="Y359" s="141"/>
      <c r="Z359" s="141"/>
      <c r="AA359" s="46"/>
      <c r="AB359" s="171"/>
      <c r="AC359" s="172"/>
      <c r="AD359" s="173"/>
    </row>
    <row r="360" spans="1:30" ht="13.5" customHeight="1">
      <c r="A360" s="788"/>
      <c r="B360" s="789">
        <v>16</v>
      </c>
      <c r="C360" s="839" t="s">
        <v>385</v>
      </c>
      <c r="D360" s="59" t="s">
        <v>223</v>
      </c>
      <c r="E360" s="788" t="s">
        <v>384</v>
      </c>
      <c r="F360" s="34"/>
      <c r="G360" s="826" t="s">
        <v>66</v>
      </c>
      <c r="H360" s="826"/>
      <c r="I360" s="826"/>
      <c r="J360" s="826"/>
      <c r="K360" s="826"/>
      <c r="L360" s="826"/>
      <c r="M360" s="826"/>
      <c r="N360" s="1034" t="s">
        <v>105</v>
      </c>
      <c r="O360" s="1034"/>
      <c r="P360" s="1034"/>
      <c r="Q360" s="1034"/>
      <c r="R360" s="1034"/>
      <c r="S360" s="1034"/>
      <c r="T360" s="1034"/>
      <c r="U360" s="1034"/>
      <c r="V360" s="1034"/>
      <c r="W360" s="47"/>
      <c r="X360" s="47"/>
      <c r="Y360" s="47"/>
      <c r="AA360" s="46"/>
      <c r="AB360" s="1243" t="s">
        <v>530</v>
      </c>
      <c r="AC360" s="1244"/>
      <c r="AD360" s="1245"/>
    </row>
    <row r="361" spans="1:30">
      <c r="A361" s="788"/>
      <c r="B361" s="789"/>
      <c r="C361" s="839"/>
      <c r="D361" s="211"/>
      <c r="E361" s="788"/>
      <c r="F361" s="34"/>
      <c r="G361" s="826"/>
      <c r="H361" s="826"/>
      <c r="I361" s="826"/>
      <c r="J361" s="826"/>
      <c r="K361" s="826"/>
      <c r="L361" s="826"/>
      <c r="M361" s="826"/>
      <c r="N361" s="1034"/>
      <c r="O361" s="1034"/>
      <c r="P361" s="1034"/>
      <c r="Q361" s="1034"/>
      <c r="R361" s="1034"/>
      <c r="S361" s="1034"/>
      <c r="T361" s="1034"/>
      <c r="U361" s="1034"/>
      <c r="V361" s="1034"/>
      <c r="W361" s="47"/>
      <c r="X361" s="47"/>
      <c r="Y361" s="47"/>
      <c r="AA361" s="46"/>
      <c r="AB361" s="1243"/>
      <c r="AC361" s="1244"/>
      <c r="AD361" s="1245"/>
    </row>
    <row r="362" spans="1:30">
      <c r="A362" s="788"/>
      <c r="B362" s="789"/>
      <c r="C362" s="839"/>
      <c r="D362" s="211"/>
      <c r="E362" s="788"/>
      <c r="F362" s="34"/>
      <c r="G362" s="33" t="s">
        <v>32</v>
      </c>
      <c r="X362" s="209"/>
      <c r="Y362" s="209"/>
      <c r="Z362" s="209"/>
      <c r="AA362" s="46"/>
      <c r="AB362" s="1243"/>
      <c r="AC362" s="1244"/>
      <c r="AD362" s="1245"/>
    </row>
    <row r="363" spans="1:30">
      <c r="A363" s="788"/>
      <c r="B363" s="789"/>
      <c r="C363" s="46"/>
      <c r="D363" s="211"/>
      <c r="E363" s="788"/>
      <c r="F363" s="34"/>
      <c r="G363" s="1358"/>
      <c r="H363" s="1358"/>
      <c r="I363" s="1358"/>
      <c r="J363" s="1358"/>
      <c r="K363" s="818" t="s">
        <v>33</v>
      </c>
      <c r="L363" s="818"/>
      <c r="M363" s="818"/>
      <c r="N363" s="818"/>
      <c r="O363" s="818"/>
      <c r="P363" s="818"/>
      <c r="Q363" s="818"/>
      <c r="R363" s="818"/>
      <c r="S363" s="1166" t="s">
        <v>90</v>
      </c>
      <c r="T363" s="1167"/>
      <c r="U363" s="1167"/>
      <c r="V363" s="1170"/>
      <c r="X363" s="208"/>
      <c r="Y363" s="208"/>
      <c r="Z363" s="208"/>
      <c r="AA363" s="46"/>
      <c r="AB363" s="1243"/>
      <c r="AC363" s="1244"/>
      <c r="AD363" s="1245"/>
    </row>
    <row r="364" spans="1:30">
      <c r="A364" s="788"/>
      <c r="B364" s="789"/>
      <c r="C364" s="46"/>
      <c r="D364" s="211"/>
      <c r="E364" s="788"/>
      <c r="F364" s="34"/>
      <c r="G364" s="818" t="s">
        <v>4</v>
      </c>
      <c r="H364" s="818"/>
      <c r="I364" s="818"/>
      <c r="J364" s="818"/>
      <c r="K364" s="56"/>
      <c r="L364" s="212" t="s">
        <v>37</v>
      </c>
      <c r="M364" s="57"/>
      <c r="N364" s="213" t="s">
        <v>27</v>
      </c>
      <c r="O364" s="56"/>
      <c r="P364" s="212" t="s">
        <v>37</v>
      </c>
      <c r="Q364" s="57"/>
      <c r="R364" s="213" t="s">
        <v>27</v>
      </c>
      <c r="S364" s="56"/>
      <c r="T364" s="212" t="s">
        <v>37</v>
      </c>
      <c r="U364" s="57"/>
      <c r="V364" s="213" t="s">
        <v>27</v>
      </c>
      <c r="Y364" s="208"/>
      <c r="Z364" s="208"/>
      <c r="AA364" s="46"/>
      <c r="AB364" s="1243"/>
      <c r="AC364" s="1244"/>
      <c r="AD364" s="1245"/>
    </row>
    <row r="365" spans="1:30">
      <c r="A365" s="788"/>
      <c r="B365" s="789"/>
      <c r="C365" s="46"/>
      <c r="D365" s="211"/>
      <c r="E365" s="788"/>
      <c r="F365" s="34"/>
      <c r="G365" s="818" t="s">
        <v>5</v>
      </c>
      <c r="H365" s="818"/>
      <c r="I365" s="818"/>
      <c r="J365" s="818"/>
      <c r="K365" s="56"/>
      <c r="L365" s="212" t="s">
        <v>37</v>
      </c>
      <c r="M365" s="57"/>
      <c r="N365" s="213" t="s">
        <v>27</v>
      </c>
      <c r="O365" s="56"/>
      <c r="P365" s="212" t="s">
        <v>37</v>
      </c>
      <c r="Q365" s="57"/>
      <c r="R365" s="213" t="s">
        <v>27</v>
      </c>
      <c r="S365" s="56"/>
      <c r="T365" s="212" t="s">
        <v>37</v>
      </c>
      <c r="U365" s="57"/>
      <c r="V365" s="213" t="s">
        <v>27</v>
      </c>
      <c r="Y365" s="141"/>
      <c r="Z365" s="141"/>
      <c r="AA365" s="46"/>
      <c r="AB365" s="1243"/>
      <c r="AC365" s="1244"/>
      <c r="AD365" s="1245"/>
    </row>
    <row r="366" spans="1:30">
      <c r="A366" s="50"/>
      <c r="B366" s="39"/>
      <c r="C366" s="46"/>
      <c r="D366" s="211"/>
      <c r="E366" s="50"/>
      <c r="F366" s="34"/>
      <c r="H366" s="47"/>
      <c r="I366" s="47"/>
      <c r="J366" s="47"/>
      <c r="K366" s="47"/>
      <c r="Y366" s="141"/>
      <c r="Z366" s="141"/>
      <c r="AA366" s="46"/>
      <c r="AB366" s="171"/>
      <c r="AC366" s="172"/>
      <c r="AD366" s="173"/>
    </row>
    <row r="367" spans="1:30">
      <c r="A367" s="50"/>
      <c r="B367" s="39"/>
      <c r="C367" s="46"/>
      <c r="D367" s="211"/>
      <c r="E367" s="50"/>
      <c r="F367" s="34"/>
      <c r="H367" s="47"/>
      <c r="I367" s="47"/>
      <c r="J367" s="47"/>
      <c r="K367" s="47"/>
      <c r="Y367" s="141"/>
      <c r="Z367" s="141"/>
      <c r="AA367" s="46"/>
      <c r="AB367" s="171"/>
      <c r="AC367" s="172"/>
      <c r="AD367" s="173"/>
    </row>
    <row r="368" spans="1:30" ht="6" customHeight="1">
      <c r="A368" s="50"/>
      <c r="B368" s="39"/>
      <c r="C368" s="38"/>
      <c r="D368" s="59"/>
      <c r="E368" s="48"/>
      <c r="F368" s="34"/>
      <c r="G368" s="47"/>
      <c r="H368" s="47"/>
      <c r="I368" s="47"/>
      <c r="J368" s="47"/>
      <c r="K368" s="47"/>
      <c r="L368" s="47"/>
      <c r="M368" s="47"/>
      <c r="N368" s="47"/>
      <c r="O368" s="47"/>
      <c r="P368" s="47"/>
      <c r="Q368" s="47"/>
      <c r="R368" s="47"/>
      <c r="S368" s="47"/>
      <c r="T368" s="47"/>
      <c r="U368" s="47"/>
      <c r="V368" s="47"/>
      <c r="W368" s="47"/>
      <c r="X368" s="47"/>
      <c r="Y368" s="47"/>
      <c r="AA368" s="46"/>
      <c r="AB368" s="214"/>
      <c r="AC368" s="215"/>
      <c r="AD368" s="216"/>
    </row>
    <row r="369" spans="1:30">
      <c r="A369" s="48"/>
      <c r="B369" s="39">
        <v>17</v>
      </c>
      <c r="C369" s="839" t="s">
        <v>325</v>
      </c>
      <c r="D369" s="59" t="s">
        <v>223</v>
      </c>
      <c r="E369" s="788" t="s">
        <v>386</v>
      </c>
      <c r="F369" s="34"/>
      <c r="G369" s="826" t="s">
        <v>66</v>
      </c>
      <c r="H369" s="826"/>
      <c r="I369" s="826"/>
      <c r="J369" s="826"/>
      <c r="K369" s="826"/>
      <c r="L369" s="826"/>
      <c r="M369" s="826"/>
      <c r="N369" s="1034" t="s">
        <v>105</v>
      </c>
      <c r="O369" s="1034"/>
      <c r="P369" s="1034"/>
      <c r="Q369" s="1034"/>
      <c r="R369" s="1034"/>
      <c r="S369" s="1034"/>
      <c r="T369" s="1034"/>
      <c r="U369" s="1034"/>
      <c r="V369" s="1034"/>
      <c r="W369" s="47"/>
      <c r="X369" s="47"/>
      <c r="Y369" s="47"/>
      <c r="AA369" s="46"/>
      <c r="AB369" s="1243" t="s">
        <v>530</v>
      </c>
      <c r="AC369" s="1244"/>
      <c r="AD369" s="1245"/>
    </row>
    <row r="370" spans="1:30">
      <c r="A370" s="48"/>
      <c r="B370" s="39"/>
      <c r="C370" s="839"/>
      <c r="D370" s="59"/>
      <c r="E370" s="788"/>
      <c r="F370" s="34"/>
      <c r="G370" s="826"/>
      <c r="H370" s="826"/>
      <c r="I370" s="826"/>
      <c r="J370" s="826"/>
      <c r="K370" s="826"/>
      <c r="L370" s="826"/>
      <c r="M370" s="826"/>
      <c r="N370" s="1034"/>
      <c r="O370" s="1034"/>
      <c r="P370" s="1034"/>
      <c r="Q370" s="1034"/>
      <c r="R370" s="1034"/>
      <c r="S370" s="1034"/>
      <c r="T370" s="1034"/>
      <c r="U370" s="1034"/>
      <c r="V370" s="1034"/>
      <c r="W370" s="47"/>
      <c r="X370" s="47"/>
      <c r="Y370" s="47"/>
      <c r="AA370" s="46"/>
      <c r="AB370" s="1243"/>
      <c r="AC370" s="1244"/>
      <c r="AD370" s="1245"/>
    </row>
    <row r="371" spans="1:30" ht="13.5" customHeight="1">
      <c r="A371" s="48"/>
      <c r="B371" s="39"/>
      <c r="C371" s="839"/>
      <c r="D371" s="59"/>
      <c r="E371" s="788"/>
      <c r="F371" s="34"/>
      <c r="G371" s="40"/>
      <c r="H371" s="40"/>
      <c r="I371" s="40"/>
      <c r="J371" s="40"/>
      <c r="K371" s="40"/>
      <c r="L371" s="40"/>
      <c r="M371" s="40"/>
      <c r="N371" s="217"/>
      <c r="O371" s="217"/>
      <c r="P371" s="217"/>
      <c r="Q371" s="217"/>
      <c r="R371" s="217"/>
      <c r="S371" s="217"/>
      <c r="T371" s="217"/>
      <c r="U371" s="217"/>
      <c r="V371" s="160"/>
      <c r="W371" s="47"/>
      <c r="X371" s="47"/>
      <c r="Y371" s="47"/>
      <c r="AA371" s="46"/>
      <c r="AB371" s="1243"/>
      <c r="AC371" s="1244"/>
      <c r="AD371" s="1245"/>
    </row>
    <row r="372" spans="1:30">
      <c r="A372" s="48"/>
      <c r="B372" s="39"/>
      <c r="C372" s="839"/>
      <c r="D372" s="59"/>
      <c r="E372" s="788"/>
      <c r="F372" s="34"/>
      <c r="G372" s="33" t="s">
        <v>42</v>
      </c>
      <c r="H372" s="47"/>
      <c r="I372" s="47"/>
      <c r="J372" s="47"/>
      <c r="K372" s="47"/>
      <c r="L372" s="47"/>
      <c r="V372" s="1142" t="s">
        <v>93</v>
      </c>
      <c r="W372" s="1147"/>
      <c r="X372" s="1147"/>
      <c r="Y372" s="1147"/>
      <c r="Z372" s="1143"/>
      <c r="AA372" s="46"/>
      <c r="AB372" s="1243"/>
      <c r="AC372" s="1244"/>
      <c r="AD372" s="1245"/>
    </row>
    <row r="373" spans="1:30" ht="13.5" customHeight="1">
      <c r="A373" s="48"/>
      <c r="B373" s="39"/>
      <c r="C373" s="839"/>
      <c r="D373" s="59"/>
      <c r="E373" s="788"/>
      <c r="F373" s="34"/>
      <c r="G373" s="33" t="s">
        <v>43</v>
      </c>
      <c r="H373" s="47"/>
      <c r="I373" s="47"/>
      <c r="J373" s="47"/>
      <c r="K373" s="47"/>
      <c r="L373" s="47"/>
      <c r="AA373" s="46"/>
      <c r="AB373" s="1243"/>
      <c r="AC373" s="1244"/>
      <c r="AD373" s="1245"/>
    </row>
    <row r="374" spans="1:30" ht="13.5" customHeight="1">
      <c r="A374" s="48"/>
      <c r="B374" s="39"/>
      <c r="C374" s="839"/>
      <c r="D374" s="59"/>
      <c r="E374" s="788"/>
      <c r="F374" s="34"/>
      <c r="G374" s="1286" t="s">
        <v>44</v>
      </c>
      <c r="H374" s="1287"/>
      <c r="I374" s="1287"/>
      <c r="J374" s="1287"/>
      <c r="K374" s="1287"/>
      <c r="L374" s="1287"/>
      <c r="M374" s="1287"/>
      <c r="N374" s="55"/>
      <c r="O374" s="218" t="s">
        <v>153</v>
      </c>
      <c r="P374" s="218"/>
      <c r="Q374" s="218"/>
      <c r="R374" s="218"/>
      <c r="S374" s="218"/>
      <c r="T374" s="55"/>
      <c r="U374" s="1292" t="s">
        <v>45</v>
      </c>
      <c r="V374" s="1293"/>
      <c r="W374" s="1293"/>
      <c r="X374" s="1294"/>
      <c r="Y374" s="34"/>
      <c r="AA374" s="46"/>
      <c r="AB374" s="1243"/>
      <c r="AC374" s="1244"/>
      <c r="AD374" s="1245"/>
    </row>
    <row r="375" spans="1:30">
      <c r="A375" s="59"/>
      <c r="B375" s="39"/>
      <c r="C375" s="839"/>
      <c r="D375" s="59"/>
      <c r="E375" s="788"/>
      <c r="F375" s="34"/>
      <c r="G375" s="1288"/>
      <c r="H375" s="1289"/>
      <c r="I375" s="1289"/>
      <c r="J375" s="1289"/>
      <c r="K375" s="1289"/>
      <c r="L375" s="1289"/>
      <c r="M375" s="1289"/>
      <c r="N375" s="55"/>
      <c r="O375" s="33" t="s">
        <v>46</v>
      </c>
      <c r="U375" s="102"/>
      <c r="V375" s="102"/>
      <c r="W375" s="102"/>
      <c r="X375" s="219"/>
      <c r="Y375" s="220"/>
      <c r="Z375" s="102"/>
      <c r="AA375" s="46"/>
      <c r="AB375" s="1243"/>
      <c r="AC375" s="1244"/>
      <c r="AD375" s="1245"/>
    </row>
    <row r="376" spans="1:30">
      <c r="A376" s="59"/>
      <c r="B376" s="39"/>
      <c r="C376" s="839"/>
      <c r="D376" s="59"/>
      <c r="E376" s="788"/>
      <c r="F376" s="34"/>
      <c r="G376" s="1290"/>
      <c r="H376" s="1291"/>
      <c r="I376" s="1291"/>
      <c r="J376" s="1291"/>
      <c r="K376" s="1291"/>
      <c r="L376" s="1291"/>
      <c r="M376" s="1291"/>
      <c r="N376" s="55"/>
      <c r="O376" s="114" t="s">
        <v>147</v>
      </c>
      <c r="P376" s="114"/>
      <c r="Q376" s="114"/>
      <c r="R376" s="1295"/>
      <c r="S376" s="1295"/>
      <c r="T376" s="1295"/>
      <c r="U376" s="1295"/>
      <c r="V376" s="1295"/>
      <c r="W376" s="1295"/>
      <c r="X376" s="221" t="s">
        <v>200</v>
      </c>
      <c r="Y376" s="220"/>
      <c r="Z376" s="102"/>
      <c r="AA376" s="46"/>
      <c r="AB376" s="1243"/>
      <c r="AC376" s="1244"/>
      <c r="AD376" s="1245"/>
    </row>
    <row r="377" spans="1:30">
      <c r="A377" s="59"/>
      <c r="B377" s="39"/>
      <c r="C377" s="839"/>
      <c r="D377" s="59"/>
      <c r="E377" s="788"/>
      <c r="F377" s="34"/>
      <c r="AA377" s="46"/>
      <c r="AB377" s="214"/>
      <c r="AC377" s="215"/>
      <c r="AD377" s="216"/>
    </row>
    <row r="378" spans="1:30" ht="13.5" customHeight="1">
      <c r="A378" s="59"/>
      <c r="B378" s="39"/>
      <c r="C378" s="839"/>
      <c r="D378" s="59"/>
      <c r="E378" s="788"/>
      <c r="F378" s="34"/>
      <c r="G378" s="33" t="s">
        <v>47</v>
      </c>
      <c r="AA378" s="46"/>
      <c r="AB378" s="214"/>
      <c r="AC378" s="215"/>
      <c r="AD378" s="216"/>
    </row>
    <row r="379" spans="1:30" ht="13.5" customHeight="1">
      <c r="A379" s="59"/>
      <c r="B379" s="39"/>
      <c r="C379" s="839"/>
      <c r="D379" s="59"/>
      <c r="E379" s="788"/>
      <c r="F379" s="34"/>
      <c r="G379" s="1547"/>
      <c r="H379" s="1548"/>
      <c r="I379" s="1548"/>
      <c r="J379" s="1548"/>
      <c r="K379" s="1548"/>
      <c r="L379" s="1549"/>
      <c r="M379" s="1302" t="s">
        <v>587</v>
      </c>
      <c r="N379" s="1303"/>
      <c r="O379" s="1303"/>
      <c r="P379" s="1304"/>
      <c r="Q379" s="1302" t="s">
        <v>326</v>
      </c>
      <c r="R379" s="1303"/>
      <c r="S379" s="1304"/>
      <c r="T379" s="147"/>
      <c r="U379" s="147"/>
      <c r="V379" s="147"/>
      <c r="W379" s="147"/>
      <c r="X379" s="147"/>
      <c r="Y379" s="147"/>
      <c r="Z379" s="147"/>
      <c r="AA379" s="46"/>
      <c r="AB379" s="214"/>
      <c r="AC379" s="215"/>
      <c r="AD379" s="216"/>
    </row>
    <row r="380" spans="1:30" ht="13.5" customHeight="1">
      <c r="A380" s="59"/>
      <c r="B380" s="39"/>
      <c r="C380" s="839"/>
      <c r="D380" s="59"/>
      <c r="E380" s="788"/>
      <c r="F380" s="34"/>
      <c r="G380" s="1302" t="s">
        <v>41</v>
      </c>
      <c r="H380" s="1303"/>
      <c r="I380" s="1303"/>
      <c r="J380" s="1303"/>
      <c r="K380" s="1303"/>
      <c r="L380" s="1304"/>
      <c r="M380" s="1296" t="s">
        <v>94</v>
      </c>
      <c r="N380" s="1297"/>
      <c r="O380" s="1297"/>
      <c r="P380" s="1298"/>
      <c r="Q380" s="1299"/>
      <c r="R380" s="1300"/>
      <c r="S380" s="1301"/>
      <c r="T380" s="147"/>
      <c r="U380" s="147"/>
      <c r="V380" s="147"/>
      <c r="W380" s="147"/>
      <c r="X380" s="147"/>
      <c r="Y380" s="147"/>
      <c r="Z380" s="147"/>
      <c r="AA380" s="46"/>
      <c r="AB380" s="214"/>
      <c r="AC380" s="215"/>
      <c r="AD380" s="216"/>
    </row>
    <row r="381" spans="1:30">
      <c r="A381" s="59"/>
      <c r="B381" s="39"/>
      <c r="C381" s="839"/>
      <c r="D381" s="59"/>
      <c r="E381" s="788"/>
      <c r="F381" s="34"/>
      <c r="G381" s="1302" t="s">
        <v>327</v>
      </c>
      <c r="H381" s="1303"/>
      <c r="I381" s="1303"/>
      <c r="J381" s="1303"/>
      <c r="K381" s="1303"/>
      <c r="L381" s="1304"/>
      <c r="M381" s="1305"/>
      <c r="N381" s="1306"/>
      <c r="O381" s="1306"/>
      <c r="P381" s="1306"/>
      <c r="Q381" s="1306"/>
      <c r="R381" s="1306"/>
      <c r="S381" s="1307"/>
      <c r="T381" s="147"/>
      <c r="U381" s="147"/>
      <c r="V381" s="147"/>
      <c r="W381" s="147"/>
      <c r="X381" s="147"/>
      <c r="Y381" s="147"/>
      <c r="Z381" s="147"/>
      <c r="AA381" s="46"/>
      <c r="AB381" s="214"/>
      <c r="AC381" s="215"/>
      <c r="AD381" s="216"/>
    </row>
    <row r="382" spans="1:30" ht="13.5" customHeight="1">
      <c r="A382" s="59"/>
      <c r="B382" s="39"/>
      <c r="C382" s="839"/>
      <c r="D382" s="59"/>
      <c r="E382" s="788"/>
      <c r="F382" s="34"/>
      <c r="G382" s="1308" t="s">
        <v>527</v>
      </c>
      <c r="H382" s="1309"/>
      <c r="I382" s="1495" t="s">
        <v>48</v>
      </c>
      <c r="J382" s="1496"/>
      <c r="K382" s="1496"/>
      <c r="L382" s="1497"/>
      <c r="M382" s="1492" t="s">
        <v>94</v>
      </c>
      <c r="N382" s="1493"/>
      <c r="O382" s="1493"/>
      <c r="P382" s="1494"/>
      <c r="Q382" s="1596"/>
      <c r="R382" s="1597"/>
      <c r="S382" s="1598"/>
      <c r="T382" s="147"/>
      <c r="U382" s="147"/>
      <c r="V382" s="147"/>
      <c r="W382" s="147"/>
      <c r="X382" s="147"/>
      <c r="Y382" s="147"/>
      <c r="Z382" s="147"/>
      <c r="AA382" s="46"/>
      <c r="AB382" s="214"/>
      <c r="AC382" s="215"/>
      <c r="AD382" s="216"/>
    </row>
    <row r="383" spans="1:30">
      <c r="A383" s="59"/>
      <c r="B383" s="39"/>
      <c r="C383" s="839"/>
      <c r="D383" s="59"/>
      <c r="E383" s="788"/>
      <c r="F383" s="34"/>
      <c r="G383" s="1310"/>
      <c r="H383" s="1311"/>
      <c r="I383" s="1592" t="s">
        <v>550</v>
      </c>
      <c r="J383" s="1593"/>
      <c r="K383" s="1593"/>
      <c r="L383" s="1594"/>
      <c r="M383" s="1599" t="s">
        <v>94</v>
      </c>
      <c r="N383" s="1600"/>
      <c r="O383" s="1600"/>
      <c r="P383" s="1601"/>
      <c r="Q383" s="1322" t="str">
        <f>IF(COUNTA($N$374:$N$376,$T$374)&gt;0,"該当","")</f>
        <v/>
      </c>
      <c r="R383" s="1323"/>
      <c r="S383" s="1324"/>
      <c r="T383" s="147"/>
      <c r="U383" s="147"/>
      <c r="V383" s="147"/>
      <c r="W383" s="147"/>
      <c r="X383" s="147"/>
      <c r="Y383" s="147"/>
      <c r="Z383" s="147"/>
      <c r="AA383" s="46"/>
      <c r="AB383" s="214"/>
      <c r="AC383" s="215"/>
      <c r="AD383" s="216"/>
    </row>
    <row r="384" spans="1:30">
      <c r="A384" s="59"/>
      <c r="B384" s="39"/>
      <c r="C384" s="49"/>
      <c r="D384" s="59"/>
      <c r="E384" s="788"/>
      <c r="F384" s="34"/>
      <c r="G384" s="1312"/>
      <c r="H384" s="1313"/>
      <c r="I384" s="1270" t="s">
        <v>551</v>
      </c>
      <c r="J384" s="1314"/>
      <c r="K384" s="1314"/>
      <c r="L384" s="1271"/>
      <c r="M384" s="1315" t="s">
        <v>94</v>
      </c>
      <c r="N384" s="1316"/>
      <c r="O384" s="1316"/>
      <c r="P384" s="1317"/>
      <c r="Q384" s="1318" t="str">
        <f>IF(COUNT($M$452:$M$453,$R$452:$R$453)&gt;0,"〇","")</f>
        <v/>
      </c>
      <c r="R384" s="1319"/>
      <c r="S384" s="1320"/>
      <c r="T384" s="147"/>
      <c r="U384" s="147"/>
      <c r="V384" s="147"/>
      <c r="W384" s="147"/>
      <c r="X384" s="147"/>
      <c r="Y384" s="147"/>
      <c r="Z384" s="147"/>
      <c r="AA384" s="46"/>
      <c r="AB384" s="214"/>
      <c r="AC384" s="215"/>
      <c r="AD384" s="216"/>
    </row>
    <row r="385" spans="1:30" ht="13.5" customHeight="1">
      <c r="A385" s="59"/>
      <c r="B385" s="39"/>
      <c r="C385" s="49"/>
      <c r="D385" s="59"/>
      <c r="E385" s="788"/>
      <c r="F385" s="34"/>
      <c r="G385" s="33" t="s">
        <v>51</v>
      </c>
      <c r="H385" s="1321" t="s">
        <v>52</v>
      </c>
      <c r="I385" s="1321"/>
      <c r="J385" s="1321"/>
      <c r="K385" s="1321"/>
      <c r="L385" s="1321"/>
      <c r="M385" s="1321"/>
      <c r="N385" s="1321"/>
      <c r="O385" s="1321"/>
      <c r="P385" s="1321"/>
      <c r="Q385" s="1321"/>
      <c r="R385" s="1321"/>
      <c r="S385" s="1321"/>
      <c r="T385" s="1321"/>
      <c r="U385" s="1321"/>
      <c r="V385" s="1321"/>
      <c r="W385" s="1321"/>
      <c r="X385" s="1321"/>
      <c r="Y385" s="1321"/>
      <c r="Z385" s="1321"/>
      <c r="AA385" s="222"/>
      <c r="AB385" s="214"/>
      <c r="AC385" s="215"/>
      <c r="AD385" s="216"/>
    </row>
    <row r="386" spans="1:30">
      <c r="A386" s="59"/>
      <c r="B386" s="39"/>
      <c r="C386" s="49"/>
      <c r="D386" s="59"/>
      <c r="E386" s="788"/>
      <c r="F386" s="34"/>
      <c r="G386" s="120"/>
      <c r="H386" s="1321"/>
      <c r="I386" s="1321"/>
      <c r="J386" s="1321"/>
      <c r="K386" s="1321"/>
      <c r="L386" s="1321"/>
      <c r="M386" s="1321"/>
      <c r="N386" s="1321"/>
      <c r="O386" s="1321"/>
      <c r="P386" s="1321"/>
      <c r="Q386" s="1321"/>
      <c r="R386" s="1321"/>
      <c r="S386" s="1321"/>
      <c r="T386" s="1321"/>
      <c r="U386" s="1321"/>
      <c r="V386" s="1321"/>
      <c r="W386" s="1321"/>
      <c r="X386" s="1321"/>
      <c r="Y386" s="1321"/>
      <c r="Z386" s="1321"/>
      <c r="AA386" s="222"/>
      <c r="AB386" s="214"/>
      <c r="AC386" s="215"/>
      <c r="AD386" s="216"/>
    </row>
    <row r="387" spans="1:30">
      <c r="A387" s="59"/>
      <c r="B387" s="39"/>
      <c r="C387" s="49"/>
      <c r="D387" s="59"/>
      <c r="E387" s="788"/>
      <c r="F387" s="34"/>
      <c r="G387" s="120"/>
      <c r="H387" s="42"/>
      <c r="I387" s="42"/>
      <c r="J387" s="42"/>
      <c r="K387" s="42"/>
      <c r="L387" s="42"/>
      <c r="M387" s="42"/>
      <c r="N387" s="42"/>
      <c r="O387" s="42"/>
      <c r="P387" s="42"/>
      <c r="Q387" s="42"/>
      <c r="R387" s="42"/>
      <c r="S387" s="42"/>
      <c r="T387" s="42"/>
      <c r="U387" s="42"/>
      <c r="V387" s="42"/>
      <c r="W387" s="42"/>
      <c r="X387" s="42"/>
      <c r="Y387" s="42"/>
      <c r="Z387" s="42"/>
      <c r="AA387" s="222"/>
      <c r="AB387" s="214"/>
      <c r="AC387" s="215"/>
      <c r="AD387" s="216"/>
    </row>
    <row r="388" spans="1:30">
      <c r="A388" s="59"/>
      <c r="B388" s="39"/>
      <c r="C388" s="49"/>
      <c r="D388" s="59"/>
      <c r="E388" s="788"/>
      <c r="F388" s="34"/>
      <c r="G388" s="120"/>
      <c r="H388" s="42"/>
      <c r="I388" s="42"/>
      <c r="J388" s="42"/>
      <c r="K388" s="42"/>
      <c r="L388" s="42"/>
      <c r="M388" s="42"/>
      <c r="N388" s="42"/>
      <c r="O388" s="42"/>
      <c r="P388" s="42"/>
      <c r="Q388" s="42"/>
      <c r="R388" s="42"/>
      <c r="S388" s="42"/>
      <c r="T388" s="42"/>
      <c r="U388" s="42"/>
      <c r="V388" s="42"/>
      <c r="W388" s="42"/>
      <c r="X388" s="42"/>
      <c r="Y388" s="42"/>
      <c r="Z388" s="42"/>
      <c r="AA388" s="222"/>
      <c r="AB388" s="214"/>
      <c r="AC388" s="215"/>
      <c r="AD388" s="216"/>
    </row>
    <row r="389" spans="1:30">
      <c r="A389" s="59"/>
      <c r="B389" s="39"/>
      <c r="C389" s="49"/>
      <c r="D389" s="59"/>
      <c r="E389" s="788"/>
      <c r="F389" s="34"/>
      <c r="G389" s="120"/>
      <c r="H389" s="42"/>
      <c r="I389" s="42"/>
      <c r="J389" s="42"/>
      <c r="K389" s="42"/>
      <c r="L389" s="42"/>
      <c r="M389" s="42"/>
      <c r="N389" s="42"/>
      <c r="O389" s="42"/>
      <c r="P389" s="42"/>
      <c r="Q389" s="42"/>
      <c r="R389" s="42"/>
      <c r="S389" s="42"/>
      <c r="T389" s="42"/>
      <c r="U389" s="42"/>
      <c r="V389" s="42"/>
      <c r="W389" s="42"/>
      <c r="X389" s="42"/>
      <c r="Y389" s="42"/>
      <c r="Z389" s="42"/>
      <c r="AA389" s="222"/>
      <c r="AB389" s="214"/>
      <c r="AC389" s="215"/>
      <c r="AD389" s="216"/>
    </row>
    <row r="390" spans="1:30">
      <c r="A390" s="59"/>
      <c r="B390" s="39"/>
      <c r="C390" s="49"/>
      <c r="D390" s="59"/>
      <c r="E390" s="788"/>
      <c r="F390" s="34"/>
      <c r="G390" s="120"/>
      <c r="H390" s="42"/>
      <c r="I390" s="42"/>
      <c r="J390" s="42"/>
      <c r="K390" s="42"/>
      <c r="L390" s="42"/>
      <c r="M390" s="42"/>
      <c r="N390" s="42"/>
      <c r="O390" s="42"/>
      <c r="P390" s="42"/>
      <c r="Q390" s="42"/>
      <c r="R390" s="42"/>
      <c r="S390" s="42"/>
      <c r="T390" s="42"/>
      <c r="U390" s="42"/>
      <c r="V390" s="42"/>
      <c r="W390" s="42"/>
      <c r="X390" s="42"/>
      <c r="Y390" s="42"/>
      <c r="Z390" s="42"/>
      <c r="AA390" s="222"/>
      <c r="AB390" s="214"/>
      <c r="AC390" s="215"/>
      <c r="AD390" s="216"/>
    </row>
    <row r="391" spans="1:30">
      <c r="A391" s="59"/>
      <c r="B391" s="39"/>
      <c r="C391" s="49"/>
      <c r="D391" s="59"/>
      <c r="E391" s="50"/>
      <c r="F391" s="34"/>
      <c r="G391" s="120"/>
      <c r="H391" s="42"/>
      <c r="I391" s="42"/>
      <c r="J391" s="42"/>
      <c r="K391" s="42"/>
      <c r="L391" s="42"/>
      <c r="M391" s="42"/>
      <c r="N391" s="42"/>
      <c r="O391" s="42"/>
      <c r="P391" s="42"/>
      <c r="Q391" s="42"/>
      <c r="R391" s="42"/>
      <c r="S391" s="42"/>
      <c r="T391" s="42"/>
      <c r="U391" s="42"/>
      <c r="V391" s="42"/>
      <c r="W391" s="42"/>
      <c r="X391" s="42"/>
      <c r="Y391" s="42"/>
      <c r="Z391" s="42"/>
      <c r="AA391" s="222"/>
      <c r="AB391" s="214"/>
      <c r="AC391" s="215"/>
      <c r="AD391" s="216"/>
    </row>
    <row r="392" spans="1:30">
      <c r="A392" s="59"/>
      <c r="B392" s="39"/>
      <c r="C392" s="49"/>
      <c r="D392" s="59"/>
      <c r="E392" s="50"/>
      <c r="F392" s="34"/>
      <c r="G392" s="120"/>
      <c r="H392" s="42"/>
      <c r="I392" s="42"/>
      <c r="J392" s="42"/>
      <c r="K392" s="42"/>
      <c r="L392" s="42"/>
      <c r="M392" s="42"/>
      <c r="N392" s="42"/>
      <c r="O392" s="42"/>
      <c r="P392" s="42"/>
      <c r="Q392" s="42"/>
      <c r="R392" s="42"/>
      <c r="S392" s="42"/>
      <c r="T392" s="42"/>
      <c r="U392" s="42"/>
      <c r="V392" s="42"/>
      <c r="W392" s="42"/>
      <c r="X392" s="42"/>
      <c r="Y392" s="42"/>
      <c r="Z392" s="42"/>
      <c r="AA392" s="222"/>
      <c r="AB392" s="214"/>
      <c r="AC392" s="215"/>
      <c r="AD392" s="216"/>
    </row>
    <row r="393" spans="1:30">
      <c r="A393" s="59"/>
      <c r="B393" s="39"/>
      <c r="C393" s="49"/>
      <c r="D393" s="59"/>
      <c r="E393" s="50"/>
      <c r="F393" s="34"/>
      <c r="G393" s="120"/>
      <c r="H393" s="42"/>
      <c r="I393" s="42"/>
      <c r="J393" s="42"/>
      <c r="K393" s="42"/>
      <c r="L393" s="42"/>
      <c r="M393" s="42"/>
      <c r="N393" s="42"/>
      <c r="O393" s="42"/>
      <c r="P393" s="42"/>
      <c r="Q393" s="42"/>
      <c r="R393" s="42"/>
      <c r="S393" s="42"/>
      <c r="T393" s="42"/>
      <c r="U393" s="42"/>
      <c r="V393" s="42"/>
      <c r="W393" s="42"/>
      <c r="X393" s="42"/>
      <c r="Y393" s="42"/>
      <c r="Z393" s="42"/>
      <c r="AA393" s="222"/>
      <c r="AB393" s="214"/>
      <c r="AC393" s="215"/>
      <c r="AD393" s="216"/>
    </row>
    <row r="394" spans="1:30" ht="7.8" customHeight="1">
      <c r="A394" s="155"/>
      <c r="B394" s="341"/>
      <c r="C394" s="299"/>
      <c r="D394" s="155"/>
      <c r="E394" s="336"/>
      <c r="F394" s="60"/>
      <c r="G394" s="340"/>
      <c r="H394" s="355"/>
      <c r="I394" s="355"/>
      <c r="J394" s="355"/>
      <c r="K394" s="355"/>
      <c r="L394" s="355"/>
      <c r="M394" s="355"/>
      <c r="N394" s="355"/>
      <c r="O394" s="355"/>
      <c r="P394" s="355"/>
      <c r="Q394" s="355"/>
      <c r="R394" s="355"/>
      <c r="S394" s="355"/>
      <c r="T394" s="355"/>
      <c r="U394" s="355"/>
      <c r="V394" s="355"/>
      <c r="W394" s="355"/>
      <c r="X394" s="355"/>
      <c r="Y394" s="355"/>
      <c r="Z394" s="355"/>
      <c r="AA394" s="44"/>
      <c r="AB394" s="230"/>
      <c r="AC394" s="231"/>
      <c r="AD394" s="232"/>
    </row>
    <row r="395" spans="1:30" ht="3" customHeight="1">
      <c r="A395" s="589"/>
      <c r="B395" s="590"/>
      <c r="C395" s="591"/>
      <c r="D395" s="589"/>
      <c r="E395" s="592"/>
      <c r="F395" s="593"/>
      <c r="G395" s="594"/>
      <c r="H395" s="595"/>
      <c r="I395" s="595"/>
      <c r="J395" s="595"/>
      <c r="K395" s="595"/>
      <c r="L395" s="595"/>
      <c r="M395" s="595"/>
      <c r="N395" s="595"/>
      <c r="O395" s="595"/>
      <c r="P395" s="595"/>
      <c r="Q395" s="595"/>
      <c r="R395" s="595"/>
      <c r="S395" s="595"/>
      <c r="T395" s="595"/>
      <c r="U395" s="595"/>
      <c r="V395" s="595"/>
      <c r="W395" s="595"/>
      <c r="X395" s="595"/>
      <c r="Y395" s="595"/>
      <c r="Z395" s="595"/>
      <c r="AA395" s="596"/>
      <c r="AB395" s="597"/>
      <c r="AC395" s="598"/>
      <c r="AD395" s="599"/>
    </row>
    <row r="396" spans="1:30">
      <c r="A396" s="824"/>
      <c r="B396" s="39">
        <v>18</v>
      </c>
      <c r="C396" s="839" t="s">
        <v>160</v>
      </c>
      <c r="D396" s="59" t="s">
        <v>223</v>
      </c>
      <c r="E396" s="824" t="s">
        <v>387</v>
      </c>
      <c r="F396" s="34"/>
      <c r="G396" s="826" t="s">
        <v>66</v>
      </c>
      <c r="H396" s="826"/>
      <c r="I396" s="826"/>
      <c r="J396" s="826"/>
      <c r="K396" s="826"/>
      <c r="L396" s="826"/>
      <c r="M396" s="826"/>
      <c r="N396" s="1242" t="s">
        <v>105</v>
      </c>
      <c r="O396" s="1242"/>
      <c r="P396" s="1242"/>
      <c r="Q396" s="1242"/>
      <c r="R396" s="1242"/>
      <c r="S396" s="1242"/>
      <c r="T396" s="1242"/>
      <c r="U396" s="1242"/>
      <c r="V396" s="1242"/>
      <c r="AA396" s="46"/>
      <c r="AB396" s="1243" t="s">
        <v>459</v>
      </c>
      <c r="AC396" s="1244"/>
      <c r="AD396" s="1245"/>
    </row>
    <row r="397" spans="1:30">
      <c r="A397" s="824"/>
      <c r="B397" s="39"/>
      <c r="C397" s="839"/>
      <c r="D397" s="59"/>
      <c r="E397" s="824"/>
      <c r="F397" s="34"/>
      <c r="G397" s="826"/>
      <c r="H397" s="826"/>
      <c r="I397" s="826"/>
      <c r="J397" s="826"/>
      <c r="K397" s="826"/>
      <c r="L397" s="826"/>
      <c r="M397" s="826"/>
      <c r="N397" s="1242"/>
      <c r="O397" s="1242"/>
      <c r="P397" s="1242"/>
      <c r="Q397" s="1242"/>
      <c r="R397" s="1242"/>
      <c r="S397" s="1242"/>
      <c r="T397" s="1242"/>
      <c r="U397" s="1242"/>
      <c r="V397" s="1242"/>
      <c r="AA397" s="46"/>
      <c r="AB397" s="1243"/>
      <c r="AC397" s="1244"/>
      <c r="AD397" s="1245"/>
    </row>
    <row r="398" spans="1:30" ht="5.4" customHeight="1">
      <c r="A398" s="824"/>
      <c r="B398" s="39"/>
      <c r="C398" s="839"/>
      <c r="D398" s="59"/>
      <c r="E398" s="824"/>
      <c r="F398" s="34"/>
      <c r="AA398" s="46"/>
      <c r="AB398" s="1243"/>
      <c r="AC398" s="1244"/>
      <c r="AD398" s="1245"/>
    </row>
    <row r="399" spans="1:30">
      <c r="A399" s="824"/>
      <c r="B399" s="39"/>
      <c r="C399" s="839"/>
      <c r="D399" s="59"/>
      <c r="E399" s="824"/>
      <c r="F399" s="34"/>
      <c r="G399" s="895" t="s">
        <v>328</v>
      </c>
      <c r="H399" s="895"/>
      <c r="I399" s="895"/>
      <c r="J399" s="895"/>
      <c r="K399" s="895"/>
      <c r="L399" s="895"/>
      <c r="M399" s="895"/>
      <c r="N399" s="895"/>
      <c r="O399" s="895"/>
      <c r="P399" s="895"/>
      <c r="Q399" s="895"/>
      <c r="R399" s="895"/>
      <c r="S399" s="895"/>
      <c r="T399" s="895"/>
      <c r="U399" s="895"/>
      <c r="V399" s="895"/>
      <c r="W399" s="895"/>
      <c r="X399" s="895"/>
      <c r="Y399" s="895"/>
      <c r="Z399" s="895"/>
      <c r="AA399" s="46"/>
      <c r="AB399" s="171"/>
      <c r="AC399" s="172"/>
      <c r="AD399" s="173"/>
    </row>
    <row r="400" spans="1:30">
      <c r="A400" s="824"/>
      <c r="B400" s="39"/>
      <c r="C400" s="839"/>
      <c r="D400" s="59"/>
      <c r="E400" s="824"/>
      <c r="F400" s="34"/>
      <c r="G400" s="1277"/>
      <c r="H400" s="1278"/>
      <c r="I400" s="1278"/>
      <c r="J400" s="1278"/>
      <c r="K400" s="1278"/>
      <c r="L400" s="1278"/>
      <c r="M400" s="1278"/>
      <c r="N400" s="1278"/>
      <c r="O400" s="1278"/>
      <c r="P400" s="1278"/>
      <c r="Q400" s="1278"/>
      <c r="R400" s="1278"/>
      <c r="S400" s="1278"/>
      <c r="T400" s="1278"/>
      <c r="U400" s="1278"/>
      <c r="V400" s="1278"/>
      <c r="W400" s="1278"/>
      <c r="X400" s="1278"/>
      <c r="Y400" s="1278"/>
      <c r="Z400" s="1279"/>
      <c r="AA400" s="46"/>
      <c r="AB400" s="171"/>
      <c r="AC400" s="172"/>
      <c r="AD400" s="173"/>
    </row>
    <row r="401" spans="1:30">
      <c r="A401" s="824"/>
      <c r="B401" s="39"/>
      <c r="C401" s="839"/>
      <c r="D401" s="59"/>
      <c r="E401" s="824"/>
      <c r="F401" s="34"/>
      <c r="G401" s="1250"/>
      <c r="H401" s="1251"/>
      <c r="I401" s="1251"/>
      <c r="J401" s="1251"/>
      <c r="K401" s="1251"/>
      <c r="L401" s="1251"/>
      <c r="M401" s="1251"/>
      <c r="N401" s="1251"/>
      <c r="O401" s="1251"/>
      <c r="P401" s="1251"/>
      <c r="Q401" s="1251"/>
      <c r="R401" s="1251"/>
      <c r="S401" s="1251"/>
      <c r="T401" s="1251"/>
      <c r="U401" s="1251"/>
      <c r="V401" s="1251"/>
      <c r="W401" s="1251"/>
      <c r="X401" s="1251"/>
      <c r="Y401" s="1251"/>
      <c r="Z401" s="1252"/>
      <c r="AA401" s="46"/>
      <c r="AB401" s="171"/>
      <c r="AC401" s="172"/>
      <c r="AD401" s="173"/>
    </row>
    <row r="402" spans="1:30">
      <c r="A402" s="824"/>
      <c r="B402" s="39"/>
      <c r="C402" s="839"/>
      <c r="D402" s="59"/>
      <c r="E402" s="824"/>
      <c r="F402" s="34"/>
      <c r="G402" s="1250"/>
      <c r="H402" s="1251"/>
      <c r="I402" s="1251"/>
      <c r="J402" s="1251"/>
      <c r="K402" s="1251"/>
      <c r="L402" s="1251"/>
      <c r="M402" s="1251"/>
      <c r="N402" s="1251"/>
      <c r="O402" s="1251"/>
      <c r="P402" s="1251"/>
      <c r="Q402" s="1251"/>
      <c r="R402" s="1251"/>
      <c r="S402" s="1251"/>
      <c r="T402" s="1251"/>
      <c r="U402" s="1251"/>
      <c r="V402" s="1251"/>
      <c r="W402" s="1251"/>
      <c r="X402" s="1251"/>
      <c r="Y402" s="1251"/>
      <c r="Z402" s="1252"/>
      <c r="AA402" s="46"/>
      <c r="AB402" s="171"/>
      <c r="AC402" s="172"/>
      <c r="AD402" s="173"/>
    </row>
    <row r="403" spans="1:30">
      <c r="A403" s="824"/>
      <c r="B403" s="39"/>
      <c r="C403" s="839"/>
      <c r="D403" s="59"/>
      <c r="E403" s="824"/>
      <c r="F403" s="34"/>
      <c r="G403" s="1253"/>
      <c r="H403" s="1136"/>
      <c r="I403" s="1136"/>
      <c r="J403" s="1136"/>
      <c r="K403" s="1136"/>
      <c r="L403" s="1136"/>
      <c r="M403" s="1136"/>
      <c r="N403" s="1136"/>
      <c r="O403" s="1136"/>
      <c r="P403" s="1136"/>
      <c r="Q403" s="1136"/>
      <c r="R403" s="1136"/>
      <c r="S403" s="1136"/>
      <c r="T403" s="1136"/>
      <c r="U403" s="1136"/>
      <c r="V403" s="1136"/>
      <c r="W403" s="1136"/>
      <c r="X403" s="1136"/>
      <c r="Y403" s="1136"/>
      <c r="Z403" s="1254"/>
      <c r="AA403" s="46"/>
      <c r="AB403" s="171"/>
      <c r="AC403" s="172"/>
      <c r="AD403" s="173"/>
    </row>
    <row r="404" spans="1:30" ht="9.75" customHeight="1">
      <c r="A404" s="824"/>
      <c r="B404" s="39"/>
      <c r="C404" s="839"/>
      <c r="D404" s="59"/>
      <c r="E404" s="824"/>
      <c r="F404" s="34"/>
      <c r="G404" s="142"/>
      <c r="AA404" s="46"/>
      <c r="AB404" s="214"/>
      <c r="AC404" s="215"/>
      <c r="AD404" s="216"/>
    </row>
    <row r="405" spans="1:30">
      <c r="A405" s="824"/>
      <c r="B405" s="39">
        <v>19</v>
      </c>
      <c r="C405" s="839" t="s">
        <v>329</v>
      </c>
      <c r="D405" s="59" t="s">
        <v>223</v>
      </c>
      <c r="E405" s="824" t="s">
        <v>388</v>
      </c>
      <c r="F405" s="34"/>
      <c r="G405" s="826" t="s">
        <v>66</v>
      </c>
      <c r="H405" s="826"/>
      <c r="I405" s="826"/>
      <c r="J405" s="826"/>
      <c r="K405" s="826"/>
      <c r="L405" s="826"/>
      <c r="M405" s="826"/>
      <c r="N405" s="1242" t="s">
        <v>105</v>
      </c>
      <c r="O405" s="1242"/>
      <c r="P405" s="1242"/>
      <c r="Q405" s="1242"/>
      <c r="R405" s="1242"/>
      <c r="S405" s="1242"/>
      <c r="T405" s="1242"/>
      <c r="U405" s="1242"/>
      <c r="V405" s="1242"/>
      <c r="AA405" s="46"/>
      <c r="AB405" s="1243" t="s">
        <v>459</v>
      </c>
      <c r="AC405" s="1244"/>
      <c r="AD405" s="1245"/>
    </row>
    <row r="406" spans="1:30">
      <c r="A406" s="824"/>
      <c r="B406" s="39"/>
      <c r="C406" s="839"/>
      <c r="D406" s="59"/>
      <c r="E406" s="824"/>
      <c r="F406" s="34"/>
      <c r="G406" s="826"/>
      <c r="H406" s="826"/>
      <c r="I406" s="826"/>
      <c r="J406" s="826"/>
      <c r="K406" s="826"/>
      <c r="L406" s="826"/>
      <c r="M406" s="826"/>
      <c r="N406" s="1242"/>
      <c r="O406" s="1242"/>
      <c r="P406" s="1242"/>
      <c r="Q406" s="1242"/>
      <c r="R406" s="1242"/>
      <c r="S406" s="1242"/>
      <c r="T406" s="1242"/>
      <c r="U406" s="1242"/>
      <c r="V406" s="1242"/>
      <c r="AA406" s="46"/>
      <c r="AB406" s="1243"/>
      <c r="AC406" s="1244"/>
      <c r="AD406" s="1245"/>
    </row>
    <row r="407" spans="1:30">
      <c r="A407" s="824"/>
      <c r="B407" s="39"/>
      <c r="C407" s="839"/>
      <c r="D407" s="59"/>
      <c r="E407" s="824"/>
      <c r="F407" s="34"/>
      <c r="AA407" s="46"/>
      <c r="AB407" s="1243"/>
      <c r="AC407" s="1244"/>
      <c r="AD407" s="1245"/>
    </row>
    <row r="408" spans="1:30">
      <c r="A408" s="48"/>
      <c r="B408" s="39"/>
      <c r="C408" s="839"/>
      <c r="D408" s="59"/>
      <c r="E408" s="824"/>
      <c r="F408" s="34"/>
      <c r="G408" s="168" t="s">
        <v>330</v>
      </c>
      <c r="H408" s="114"/>
      <c r="I408" s="114"/>
      <c r="J408" s="114"/>
      <c r="K408" s="1280" t="s">
        <v>93</v>
      </c>
      <c r="L408" s="1281"/>
      <c r="M408" s="1281"/>
      <c r="N408" s="1281"/>
      <c r="O408" s="1282"/>
      <c r="P408" s="601" t="s">
        <v>963</v>
      </c>
      <c r="Q408" s="602"/>
      <c r="R408" s="602"/>
      <c r="S408" s="602"/>
      <c r="T408" s="603"/>
      <c r="U408" s="1283"/>
      <c r="V408" s="1284"/>
      <c r="W408" s="1284"/>
      <c r="X408" s="1284"/>
      <c r="Y408" s="1284"/>
      <c r="Z408" s="1285"/>
      <c r="AA408" s="46"/>
      <c r="AB408" s="171"/>
      <c r="AC408" s="172"/>
      <c r="AD408" s="173"/>
    </row>
    <row r="409" spans="1:30">
      <c r="A409" s="48"/>
      <c r="B409" s="39"/>
      <c r="C409" s="839"/>
      <c r="D409" s="59"/>
      <c r="E409" s="824"/>
      <c r="F409" s="34"/>
      <c r="G409" s="120" t="s">
        <v>331</v>
      </c>
      <c r="H409" s="120"/>
      <c r="I409" s="120"/>
      <c r="J409" s="120"/>
      <c r="K409" s="120"/>
      <c r="L409" s="120"/>
      <c r="M409" s="120"/>
      <c r="N409" s="120"/>
      <c r="O409" s="120"/>
      <c r="P409" s="120"/>
      <c r="Q409" s="120"/>
      <c r="R409" s="120"/>
      <c r="S409" s="120"/>
      <c r="T409" s="120"/>
      <c r="U409" s="120"/>
      <c r="AA409" s="46"/>
      <c r="AB409" s="171"/>
      <c r="AC409" s="172"/>
      <c r="AD409" s="173"/>
    </row>
    <row r="410" spans="1:30">
      <c r="A410" s="48"/>
      <c r="B410" s="39"/>
      <c r="C410" s="839"/>
      <c r="D410" s="59"/>
      <c r="E410" s="824"/>
      <c r="F410" s="34"/>
      <c r="G410" s="1277"/>
      <c r="H410" s="1278"/>
      <c r="I410" s="1278"/>
      <c r="J410" s="1278"/>
      <c r="K410" s="1278"/>
      <c r="L410" s="1278"/>
      <c r="M410" s="1278"/>
      <c r="N410" s="1278"/>
      <c r="O410" s="1278"/>
      <c r="P410" s="1278"/>
      <c r="Q410" s="1278"/>
      <c r="R410" s="1278"/>
      <c r="S410" s="1278"/>
      <c r="T410" s="1278"/>
      <c r="U410" s="1278"/>
      <c r="V410" s="1278"/>
      <c r="W410" s="1278"/>
      <c r="X410" s="1278"/>
      <c r="Y410" s="1278"/>
      <c r="Z410" s="1279"/>
      <c r="AA410" s="46"/>
      <c r="AB410" s="171"/>
      <c r="AC410" s="172"/>
      <c r="AD410" s="173"/>
    </row>
    <row r="411" spans="1:30">
      <c r="A411" s="48"/>
      <c r="B411" s="39"/>
      <c r="C411" s="839"/>
      <c r="D411" s="59"/>
      <c r="E411" s="824"/>
      <c r="F411" s="34"/>
      <c r="G411" s="1253"/>
      <c r="H411" s="1136"/>
      <c r="I411" s="1136"/>
      <c r="J411" s="1136"/>
      <c r="K411" s="1136"/>
      <c r="L411" s="1136"/>
      <c r="M411" s="1136"/>
      <c r="N411" s="1136"/>
      <c r="O411" s="1136"/>
      <c r="P411" s="1136"/>
      <c r="Q411" s="1136"/>
      <c r="R411" s="1136"/>
      <c r="S411" s="1136"/>
      <c r="T411" s="1136"/>
      <c r="U411" s="1136"/>
      <c r="V411" s="1136"/>
      <c r="W411" s="1136"/>
      <c r="X411" s="1136"/>
      <c r="Y411" s="1136"/>
      <c r="Z411" s="1254"/>
      <c r="AA411" s="46"/>
      <c r="AB411" s="171"/>
      <c r="AC411" s="172"/>
      <c r="AD411" s="173"/>
    </row>
    <row r="412" spans="1:30" ht="2.25" customHeight="1">
      <c r="A412" s="48"/>
      <c r="B412" s="39"/>
      <c r="C412" s="839"/>
      <c r="D412" s="59"/>
      <c r="E412" s="824"/>
      <c r="F412" s="34"/>
      <c r="G412" s="600"/>
      <c r="H412" s="600"/>
      <c r="I412" s="600"/>
      <c r="J412" s="600"/>
      <c r="K412" s="600"/>
      <c r="L412" s="600"/>
      <c r="M412" s="600"/>
      <c r="N412" s="600"/>
      <c r="O412" s="600"/>
      <c r="P412" s="600"/>
      <c r="Q412" s="600"/>
      <c r="R412" s="600"/>
      <c r="S412" s="600"/>
      <c r="T412" s="600"/>
      <c r="U412" s="600"/>
      <c r="V412" s="600"/>
      <c r="W412" s="600"/>
      <c r="X412" s="600"/>
      <c r="Y412" s="600"/>
      <c r="Z412" s="600"/>
      <c r="AA412" s="46"/>
      <c r="AB412" s="171"/>
      <c r="AC412" s="172"/>
      <c r="AD412" s="173"/>
    </row>
    <row r="413" spans="1:30" ht="5.25" customHeight="1">
      <c r="A413" s="59"/>
      <c r="B413" s="39"/>
      <c r="C413" s="49"/>
      <c r="D413" s="59"/>
      <c r="E413" s="48"/>
      <c r="F413" s="34"/>
      <c r="G413" s="120"/>
      <c r="H413" s="42"/>
      <c r="I413" s="42"/>
      <c r="J413" s="42"/>
      <c r="K413" s="42"/>
      <c r="L413" s="42"/>
      <c r="M413" s="42"/>
      <c r="N413" s="42"/>
      <c r="O413" s="42"/>
      <c r="P413" s="42"/>
      <c r="Q413" s="42"/>
      <c r="R413" s="42"/>
      <c r="S413" s="42"/>
      <c r="T413" s="42"/>
      <c r="U413" s="42"/>
      <c r="V413" s="42"/>
      <c r="W413" s="42"/>
      <c r="X413" s="42"/>
      <c r="Y413" s="42"/>
      <c r="Z413" s="42"/>
      <c r="AA413" s="222"/>
      <c r="AB413" s="214"/>
      <c r="AC413" s="215"/>
      <c r="AD413" s="216"/>
    </row>
    <row r="414" spans="1:30">
      <c r="A414" s="788"/>
      <c r="B414" s="789">
        <v>20</v>
      </c>
      <c r="C414" s="790" t="s">
        <v>389</v>
      </c>
      <c r="D414" s="59" t="s">
        <v>223</v>
      </c>
      <c r="E414" s="788" t="s">
        <v>390</v>
      </c>
      <c r="F414" s="34"/>
      <c r="G414" s="826" t="s">
        <v>66</v>
      </c>
      <c r="H414" s="826"/>
      <c r="I414" s="826"/>
      <c r="J414" s="826"/>
      <c r="K414" s="826"/>
      <c r="L414" s="826"/>
      <c r="M414" s="826"/>
      <c r="N414" s="1242" t="s">
        <v>105</v>
      </c>
      <c r="O414" s="1242"/>
      <c r="P414" s="1242"/>
      <c r="Q414" s="1242"/>
      <c r="R414" s="1242"/>
      <c r="S414" s="1242"/>
      <c r="T414" s="1242"/>
      <c r="U414" s="1242"/>
      <c r="V414" s="1242"/>
      <c r="AA414" s="46"/>
      <c r="AB414" s="1243" t="s">
        <v>530</v>
      </c>
      <c r="AC414" s="1244"/>
      <c r="AD414" s="1245"/>
    </row>
    <row r="415" spans="1:30">
      <c r="A415" s="788"/>
      <c r="B415" s="789"/>
      <c r="C415" s="790"/>
      <c r="D415" s="59"/>
      <c r="E415" s="788"/>
      <c r="F415" s="34"/>
      <c r="G415" s="826"/>
      <c r="H415" s="826"/>
      <c r="I415" s="826"/>
      <c r="J415" s="826"/>
      <c r="K415" s="826"/>
      <c r="L415" s="826"/>
      <c r="M415" s="826"/>
      <c r="N415" s="1242"/>
      <c r="O415" s="1242"/>
      <c r="P415" s="1242"/>
      <c r="Q415" s="1242"/>
      <c r="R415" s="1242"/>
      <c r="S415" s="1242"/>
      <c r="T415" s="1242"/>
      <c r="U415" s="1242"/>
      <c r="V415" s="1242"/>
      <c r="AA415" s="46"/>
      <c r="AB415" s="1243"/>
      <c r="AC415" s="1244"/>
      <c r="AD415" s="1245"/>
    </row>
    <row r="416" spans="1:30" ht="8.25" customHeight="1">
      <c r="A416" s="788"/>
      <c r="B416" s="789"/>
      <c r="C416" s="790"/>
      <c r="D416" s="59"/>
      <c r="E416" s="788"/>
      <c r="F416" s="34"/>
      <c r="AA416" s="46"/>
      <c r="AB416" s="1243"/>
      <c r="AC416" s="1244"/>
      <c r="AD416" s="1245"/>
    </row>
    <row r="417" spans="1:30">
      <c r="A417" s="788"/>
      <c r="B417" s="789"/>
      <c r="C417" s="790"/>
      <c r="D417" s="59"/>
      <c r="E417" s="788"/>
      <c r="F417" s="34"/>
      <c r="G417" s="1265" t="s">
        <v>332</v>
      </c>
      <c r="H417" s="1265"/>
      <c r="I417" s="1265"/>
      <c r="J417" s="1265"/>
      <c r="K417" s="1265"/>
      <c r="L417" s="1265"/>
      <c r="M417" s="1265"/>
      <c r="N417" s="1265"/>
      <c r="O417" s="1265"/>
      <c r="P417" s="1265"/>
      <c r="Q417" s="1006" t="s">
        <v>528</v>
      </c>
      <c r="R417" s="1006"/>
      <c r="S417" s="1006"/>
      <c r="T417" s="1006"/>
      <c r="U417" s="1006"/>
      <c r="V417" s="1006"/>
      <c r="W417" s="1006"/>
      <c r="X417" s="1006"/>
      <c r="Y417" s="1006"/>
      <c r="Z417" s="1006"/>
      <c r="AA417" s="46"/>
      <c r="AB417" s="1243"/>
      <c r="AC417" s="1244"/>
      <c r="AD417" s="1245"/>
    </row>
    <row r="418" spans="1:30">
      <c r="A418" s="788"/>
      <c r="B418" s="789"/>
      <c r="C418" s="790"/>
      <c r="D418" s="59"/>
      <c r="E418" s="788"/>
      <c r="F418" s="34"/>
      <c r="G418" s="1266" t="s">
        <v>37</v>
      </c>
      <c r="H418" s="1267"/>
      <c r="I418" s="1267"/>
      <c r="J418" s="1268"/>
      <c r="K418" s="604" t="str">
        <f>IF($L$64="","",MOD($L$64-11,12)+1)</f>
        <v/>
      </c>
      <c r="L418" s="605" t="s">
        <v>37</v>
      </c>
      <c r="M418" s="604" t="str">
        <f>IF($L$64="","",MOD($L$64-10,12)+1)</f>
        <v/>
      </c>
      <c r="N418" s="605" t="s">
        <v>37</v>
      </c>
      <c r="O418" s="604" t="str">
        <f>IF($L$64="","",MOD($L$64-9,12)+1)</f>
        <v/>
      </c>
      <c r="P418" s="605" t="s">
        <v>37</v>
      </c>
      <c r="Q418" s="604" t="str">
        <f>IF($L$64="","",MOD($L$64-8,12)+1)</f>
        <v/>
      </c>
      <c r="R418" s="605" t="s">
        <v>37</v>
      </c>
      <c r="S418" s="604" t="str">
        <f>IF($L$64="","",MOD($L$64-7,12)+1)</f>
        <v/>
      </c>
      <c r="T418" s="605" t="s">
        <v>37</v>
      </c>
      <c r="U418" s="604" t="str">
        <f>IF($L$64="","",MOD($L$64-6,12)+1)</f>
        <v/>
      </c>
      <c r="V418" s="605" t="s">
        <v>37</v>
      </c>
      <c r="AA418" s="46"/>
      <c r="AB418" s="1243"/>
      <c r="AC418" s="1244"/>
      <c r="AD418" s="1245"/>
    </row>
    <row r="419" spans="1:30">
      <c r="A419" s="788"/>
      <c r="B419" s="789"/>
      <c r="C419" s="790"/>
      <c r="D419" s="59"/>
      <c r="E419" s="788"/>
      <c r="F419" s="34"/>
      <c r="G419" s="1269" t="s">
        <v>276</v>
      </c>
      <c r="H419" s="1269"/>
      <c r="I419" s="1488" t="s">
        <v>31</v>
      </c>
      <c r="J419" s="1489"/>
      <c r="K419" s="1490"/>
      <c r="L419" s="1491"/>
      <c r="M419" s="1490"/>
      <c r="N419" s="1491"/>
      <c r="O419" s="1490"/>
      <c r="P419" s="1491"/>
      <c r="Q419" s="1490"/>
      <c r="R419" s="1491"/>
      <c r="S419" s="1490"/>
      <c r="T419" s="1491"/>
      <c r="U419" s="1490"/>
      <c r="V419" s="1491"/>
      <c r="X419" s="190"/>
      <c r="Z419" s="190"/>
      <c r="AA419" s="46"/>
      <c r="AB419" s="1243"/>
      <c r="AC419" s="1244"/>
      <c r="AD419" s="1245"/>
    </row>
    <row r="420" spans="1:30">
      <c r="A420" s="788"/>
      <c r="B420" s="789"/>
      <c r="C420" s="790"/>
      <c r="D420" s="59"/>
      <c r="E420" s="788"/>
      <c r="F420" s="34"/>
      <c r="G420" s="1269"/>
      <c r="H420" s="1269"/>
      <c r="I420" s="1270" t="s">
        <v>30</v>
      </c>
      <c r="J420" s="1271"/>
      <c r="K420" s="1272"/>
      <c r="L420" s="1273"/>
      <c r="M420" s="1272"/>
      <c r="N420" s="1273"/>
      <c r="O420" s="1272"/>
      <c r="P420" s="1273"/>
      <c r="Q420" s="1272"/>
      <c r="R420" s="1273"/>
      <c r="S420" s="1272"/>
      <c r="T420" s="1273"/>
      <c r="U420" s="1272"/>
      <c r="V420" s="1273"/>
      <c r="AA420" s="46"/>
      <c r="AB420" s="1243"/>
      <c r="AC420" s="1244"/>
      <c r="AD420" s="1245"/>
    </row>
    <row r="421" spans="1:30" ht="13.5" customHeight="1">
      <c r="A421" s="788"/>
      <c r="B421" s="789"/>
      <c r="C421" s="790"/>
      <c r="D421" s="59"/>
      <c r="E421" s="788"/>
      <c r="F421" s="34"/>
      <c r="G421" s="1266" t="s">
        <v>37</v>
      </c>
      <c r="H421" s="1267"/>
      <c r="I421" s="1267"/>
      <c r="J421" s="1268"/>
      <c r="K421" s="604" t="str">
        <f>IF($L$64="","",MOD($L$64-5,12)+1)</f>
        <v/>
      </c>
      <c r="L421" s="605" t="s">
        <v>37</v>
      </c>
      <c r="M421" s="604" t="str">
        <f>IF($L$64="","",MOD($L$64-4,12)+1)</f>
        <v/>
      </c>
      <c r="N421" s="605" t="s">
        <v>37</v>
      </c>
      <c r="O421" s="604" t="str">
        <f>IF($L$64="","",MOD($L$64-3,12)+1)</f>
        <v/>
      </c>
      <c r="P421" s="605" t="s">
        <v>37</v>
      </c>
      <c r="Q421" s="604" t="str">
        <f>IF($L$64="","",MOD($L$64-2,12)+1)</f>
        <v/>
      </c>
      <c r="R421" s="605" t="s">
        <v>37</v>
      </c>
      <c r="S421" s="604" t="str">
        <f>IF($L$64="","",MOD($L$64-1,12)+1)</f>
        <v/>
      </c>
      <c r="T421" s="605" t="s">
        <v>37</v>
      </c>
      <c r="U421" s="604" t="str">
        <f>IF($L$64="","",MOD($L$64,12)+1)</f>
        <v/>
      </c>
      <c r="V421" s="605" t="s">
        <v>37</v>
      </c>
      <c r="W421" s="33" t="s">
        <v>333</v>
      </c>
      <c r="X421" s="801" t="s">
        <v>334</v>
      </c>
      <c r="Y421" s="801"/>
      <c r="Z421" s="801"/>
      <c r="AA421" s="790"/>
      <c r="AB421" s="1243"/>
      <c r="AC421" s="1244"/>
      <c r="AD421" s="1245"/>
    </row>
    <row r="422" spans="1:30">
      <c r="A422" s="788"/>
      <c r="B422" s="789"/>
      <c r="C422" s="790"/>
      <c r="D422" s="59"/>
      <c r="E422" s="788"/>
      <c r="F422" s="34"/>
      <c r="G422" s="1269" t="s">
        <v>276</v>
      </c>
      <c r="H422" s="1269"/>
      <c r="I422" s="1488" t="s">
        <v>31</v>
      </c>
      <c r="J422" s="1489"/>
      <c r="K422" s="1490"/>
      <c r="L422" s="1491"/>
      <c r="M422" s="1490"/>
      <c r="N422" s="1491"/>
      <c r="O422" s="1490"/>
      <c r="P422" s="1491"/>
      <c r="Q422" s="1490"/>
      <c r="R422" s="1491"/>
      <c r="S422" s="1490"/>
      <c r="T422" s="1491"/>
      <c r="U422" s="1490"/>
      <c r="V422" s="1491"/>
      <c r="W422" s="190"/>
      <c r="X422" s="801"/>
      <c r="Y422" s="801"/>
      <c r="Z422" s="801"/>
      <c r="AA422" s="790"/>
      <c r="AB422" s="1243"/>
      <c r="AC422" s="1244"/>
      <c r="AD422" s="1245"/>
    </row>
    <row r="423" spans="1:30">
      <c r="A423" s="788"/>
      <c r="B423" s="789"/>
      <c r="C423" s="790"/>
      <c r="D423" s="59"/>
      <c r="E423" s="788"/>
      <c r="F423" s="34"/>
      <c r="G423" s="1269"/>
      <c r="H423" s="1269"/>
      <c r="I423" s="1270" t="s">
        <v>30</v>
      </c>
      <c r="J423" s="1271"/>
      <c r="K423" s="1272"/>
      <c r="L423" s="1273"/>
      <c r="M423" s="1272"/>
      <c r="N423" s="1273"/>
      <c r="O423" s="1272"/>
      <c r="P423" s="1273"/>
      <c r="Q423" s="1272"/>
      <c r="R423" s="1273"/>
      <c r="S423" s="1272"/>
      <c r="T423" s="1273"/>
      <c r="U423" s="1272"/>
      <c r="V423" s="1273"/>
      <c r="X423" s="801"/>
      <c r="Y423" s="801"/>
      <c r="Z423" s="801"/>
      <c r="AA423" s="790"/>
      <c r="AB423" s="1243"/>
      <c r="AC423" s="1244"/>
      <c r="AD423" s="1245"/>
    </row>
    <row r="424" spans="1:30" ht="3.75" customHeight="1">
      <c r="A424" s="788"/>
      <c r="B424" s="789"/>
      <c r="C424" s="790"/>
      <c r="D424" s="59"/>
      <c r="E424" s="788"/>
      <c r="F424" s="34"/>
      <c r="H424" s="47"/>
      <c r="K424" s="47"/>
      <c r="L424" s="47"/>
      <c r="M424" s="47"/>
      <c r="N424" s="47"/>
      <c r="O424" s="47"/>
      <c r="P424" s="47"/>
      <c r="Q424" s="47"/>
      <c r="R424" s="47"/>
      <c r="S424" s="47"/>
      <c r="T424" s="47"/>
      <c r="U424" s="47"/>
      <c r="V424" s="47"/>
      <c r="X424" s="801"/>
      <c r="Y424" s="801"/>
      <c r="Z424" s="801"/>
      <c r="AA424" s="790"/>
      <c r="AB424" s="1243"/>
      <c r="AC424" s="1244"/>
      <c r="AD424" s="1245"/>
    </row>
    <row r="425" spans="1:30" ht="3.75" customHeight="1">
      <c r="A425" s="788"/>
      <c r="B425" s="789"/>
      <c r="C425" s="790"/>
      <c r="D425" s="59"/>
      <c r="E425" s="788"/>
      <c r="F425" s="34"/>
      <c r="G425" s="223"/>
      <c r="H425" s="223"/>
      <c r="I425" s="223"/>
      <c r="J425" s="223"/>
      <c r="K425" s="223"/>
      <c r="L425" s="223"/>
      <c r="M425" s="223"/>
      <c r="N425" s="223"/>
      <c r="O425" s="223"/>
      <c r="P425" s="223"/>
      <c r="Q425" s="223"/>
      <c r="R425" s="223"/>
      <c r="S425" s="223"/>
      <c r="T425" s="223"/>
      <c r="U425" s="223"/>
      <c r="V425" s="223"/>
      <c r="W425" s="223"/>
      <c r="X425" s="801"/>
      <c r="Y425" s="801"/>
      <c r="Z425" s="801"/>
      <c r="AA425" s="790"/>
      <c r="AB425" s="1243"/>
      <c r="AC425" s="1244"/>
      <c r="AD425" s="1245"/>
    </row>
    <row r="426" spans="1:30">
      <c r="A426" s="788"/>
      <c r="B426" s="789"/>
      <c r="C426" s="790"/>
      <c r="D426" s="59"/>
      <c r="E426" s="788"/>
      <c r="F426" s="34"/>
      <c r="G426" s="120" t="s">
        <v>91</v>
      </c>
      <c r="H426" s="47"/>
      <c r="I426" s="47"/>
      <c r="J426" s="47"/>
      <c r="K426" s="47"/>
      <c r="L426" s="47"/>
      <c r="M426" s="224"/>
      <c r="N426" s="47"/>
      <c r="O426" s="47"/>
      <c r="P426" s="224"/>
      <c r="Q426" s="47"/>
      <c r="R426" s="47"/>
      <c r="S426" s="47"/>
      <c r="T426" s="47"/>
      <c r="U426" s="190"/>
      <c r="V426" s="190"/>
      <c r="W426" s="190"/>
      <c r="X426" s="801"/>
      <c r="Y426" s="801"/>
      <c r="Z426" s="801"/>
      <c r="AA426" s="790"/>
      <c r="AB426" s="1243"/>
      <c r="AC426" s="1244"/>
      <c r="AD426" s="1245"/>
    </row>
    <row r="427" spans="1:30">
      <c r="A427" s="788"/>
      <c r="B427" s="789"/>
      <c r="C427" s="790"/>
      <c r="D427" s="59"/>
      <c r="E427" s="788"/>
      <c r="F427" s="34"/>
      <c r="G427" s="1358"/>
      <c r="H427" s="1358"/>
      <c r="I427" s="1358"/>
      <c r="J427" s="1358"/>
      <c r="K427" s="1358"/>
      <c r="L427" s="1358"/>
      <c r="M427" s="1595" t="s">
        <v>588</v>
      </c>
      <c r="N427" s="1595"/>
      <c r="O427" s="1595"/>
      <c r="P427" s="1595"/>
      <c r="Q427" s="1269" t="s">
        <v>326</v>
      </c>
      <c r="R427" s="1269"/>
      <c r="S427" s="1269"/>
      <c r="T427" s="225"/>
      <c r="U427" s="225"/>
      <c r="V427" s="225"/>
      <c r="W427" s="225"/>
      <c r="X427" s="801"/>
      <c r="Y427" s="801"/>
      <c r="Z427" s="801"/>
      <c r="AA427" s="790"/>
      <c r="AB427" s="1243"/>
      <c r="AC427" s="1244"/>
      <c r="AD427" s="1245"/>
    </row>
    <row r="428" spans="1:30">
      <c r="A428" s="788"/>
      <c r="B428" s="789"/>
      <c r="C428" s="790"/>
      <c r="D428" s="59"/>
      <c r="E428" s="788"/>
      <c r="F428" s="34"/>
      <c r="G428" s="1269" t="s">
        <v>48</v>
      </c>
      <c r="H428" s="1269"/>
      <c r="I428" s="1269"/>
      <c r="J428" s="1269"/>
      <c r="K428" s="1269"/>
      <c r="L428" s="1269"/>
      <c r="M428" s="1246" t="s">
        <v>94</v>
      </c>
      <c r="N428" s="1246"/>
      <c r="O428" s="1246"/>
      <c r="P428" s="1246"/>
      <c r="Q428" s="1274"/>
      <c r="R428" s="1274"/>
      <c r="S428" s="1274"/>
      <c r="T428" s="225"/>
      <c r="U428" s="225"/>
      <c r="V428" s="225"/>
      <c r="W428" s="225"/>
      <c r="X428" s="225"/>
      <c r="Y428" s="225"/>
      <c r="Z428" s="225"/>
      <c r="AA428" s="46"/>
      <c r="AB428" s="1243"/>
      <c r="AC428" s="1244"/>
      <c r="AD428" s="1245"/>
    </row>
    <row r="429" spans="1:30">
      <c r="A429" s="788"/>
      <c r="B429" s="789"/>
      <c r="C429" s="790"/>
      <c r="D429" s="59"/>
      <c r="E429" s="788"/>
      <c r="F429" s="34"/>
      <c r="G429" s="1269" t="s">
        <v>49</v>
      </c>
      <c r="H429" s="1269"/>
      <c r="I429" s="1269"/>
      <c r="J429" s="1269"/>
      <c r="K429" s="1269"/>
      <c r="L429" s="1269"/>
      <c r="M429" s="1246" t="s">
        <v>94</v>
      </c>
      <c r="N429" s="1246"/>
      <c r="O429" s="1246"/>
      <c r="P429" s="1246"/>
      <c r="Q429" s="1602" t="str">
        <f>IF(Q383="","",Q383)</f>
        <v/>
      </c>
      <c r="R429" s="1602"/>
      <c r="S429" s="1602"/>
      <c r="T429" s="225"/>
      <c r="U429" s="225"/>
      <c r="V429" s="225"/>
      <c r="W429" s="225"/>
      <c r="X429" s="225"/>
      <c r="Y429" s="225"/>
      <c r="Z429" s="225"/>
      <c r="AA429" s="226"/>
      <c r="AB429" s="1243"/>
      <c r="AC429" s="1244"/>
      <c r="AD429" s="1245"/>
    </row>
    <row r="430" spans="1:30">
      <c r="A430" s="788"/>
      <c r="B430" s="789"/>
      <c r="C430" s="790"/>
      <c r="D430" s="59"/>
      <c r="E430" s="788"/>
      <c r="F430" s="34"/>
      <c r="G430" s="1269" t="s">
        <v>50</v>
      </c>
      <c r="H430" s="1269"/>
      <c r="I430" s="1269"/>
      <c r="J430" s="1269"/>
      <c r="K430" s="1269"/>
      <c r="L430" s="1269"/>
      <c r="M430" s="1246" t="s">
        <v>94</v>
      </c>
      <c r="N430" s="1246"/>
      <c r="O430" s="1246"/>
      <c r="P430" s="1246"/>
      <c r="Q430" s="1274" t="str">
        <f>IF(COUNT(#REF!,#REF!)&gt;0,"〇","")</f>
        <v/>
      </c>
      <c r="R430" s="1274"/>
      <c r="S430" s="1274"/>
      <c r="T430" s="225"/>
      <c r="U430" s="225"/>
      <c r="V430" s="225"/>
      <c r="W430" s="225"/>
      <c r="X430" s="225"/>
      <c r="Y430" s="225"/>
      <c r="Z430" s="225"/>
      <c r="AA430" s="46"/>
      <c r="AB430" s="1243"/>
      <c r="AC430" s="1244"/>
      <c r="AD430" s="1245"/>
    </row>
    <row r="431" spans="1:30">
      <c r="A431" s="788"/>
      <c r="B431" s="789"/>
      <c r="C431" s="790"/>
      <c r="D431" s="59"/>
      <c r="E431" s="788"/>
      <c r="F431" s="34"/>
      <c r="G431" s="33" t="s">
        <v>51</v>
      </c>
      <c r="H431" s="1275" t="s">
        <v>52</v>
      </c>
      <c r="I431" s="1275"/>
      <c r="J431" s="1275"/>
      <c r="K431" s="1275"/>
      <c r="L431" s="1275"/>
      <c r="M431" s="1275"/>
      <c r="N431" s="1275"/>
      <c r="O431" s="1275"/>
      <c r="P431" s="1275"/>
      <c r="Q431" s="1275"/>
      <c r="R431" s="1275"/>
      <c r="S431" s="1275"/>
      <c r="T431" s="1275"/>
      <c r="U431" s="1275"/>
      <c r="V431" s="1275"/>
      <c r="W431" s="1275"/>
      <c r="X431" s="1275"/>
      <c r="Y431" s="1275"/>
      <c r="Z431" s="1275"/>
      <c r="AA431" s="1276"/>
      <c r="AB431" s="1243"/>
      <c r="AC431" s="1244"/>
      <c r="AD431" s="1245"/>
    </row>
    <row r="432" spans="1:30" ht="5.25" customHeight="1">
      <c r="A432" s="50"/>
      <c r="B432" s="39"/>
      <c r="C432" s="38"/>
      <c r="D432" s="59"/>
      <c r="E432" s="50"/>
      <c r="F432" s="34"/>
      <c r="AA432" s="46"/>
      <c r="AB432" s="171"/>
      <c r="AC432" s="172"/>
      <c r="AD432" s="173"/>
    </row>
    <row r="433" spans="1:30" ht="13.5" customHeight="1">
      <c r="A433" s="824" t="s">
        <v>524</v>
      </c>
      <c r="B433" s="950">
        <v>21</v>
      </c>
      <c r="C433" s="839" t="s">
        <v>391</v>
      </c>
      <c r="D433" s="59" t="s">
        <v>223</v>
      </c>
      <c r="E433" s="824" t="s">
        <v>335</v>
      </c>
      <c r="F433" s="34"/>
      <c r="G433" s="826" t="s">
        <v>66</v>
      </c>
      <c r="H433" s="826"/>
      <c r="I433" s="826"/>
      <c r="J433" s="826"/>
      <c r="K433" s="826"/>
      <c r="L433" s="826"/>
      <c r="M433" s="826"/>
      <c r="N433" s="1242" t="s">
        <v>105</v>
      </c>
      <c r="O433" s="1242"/>
      <c r="P433" s="1242"/>
      <c r="Q433" s="1242"/>
      <c r="R433" s="1242"/>
      <c r="S433" s="1242"/>
      <c r="T433" s="1242"/>
      <c r="U433" s="1242"/>
      <c r="V433" s="1242"/>
      <c r="AA433" s="46"/>
      <c r="AB433" s="1243" t="s">
        <v>530</v>
      </c>
      <c r="AC433" s="1244"/>
      <c r="AD433" s="1245"/>
    </row>
    <row r="434" spans="1:30" ht="13.5" customHeight="1">
      <c r="A434" s="824"/>
      <c r="B434" s="950"/>
      <c r="C434" s="839"/>
      <c r="D434" s="59"/>
      <c r="E434" s="824"/>
      <c r="F434" s="34"/>
      <c r="G434" s="826"/>
      <c r="H434" s="826"/>
      <c r="I434" s="826"/>
      <c r="J434" s="826"/>
      <c r="K434" s="826"/>
      <c r="L434" s="826"/>
      <c r="M434" s="826"/>
      <c r="N434" s="1242"/>
      <c r="O434" s="1242"/>
      <c r="P434" s="1242"/>
      <c r="Q434" s="1242"/>
      <c r="R434" s="1242"/>
      <c r="S434" s="1242"/>
      <c r="T434" s="1242"/>
      <c r="U434" s="1242"/>
      <c r="V434" s="1242"/>
      <c r="AA434" s="46"/>
      <c r="AB434" s="1243"/>
      <c r="AC434" s="1244"/>
      <c r="AD434" s="1245"/>
    </row>
    <row r="435" spans="1:30" ht="8.25" customHeight="1">
      <c r="A435" s="824"/>
      <c r="B435" s="950"/>
      <c r="C435" s="839"/>
      <c r="D435" s="59"/>
      <c r="E435" s="824"/>
      <c r="F435" s="34"/>
      <c r="G435" s="40"/>
      <c r="H435" s="40"/>
      <c r="I435" s="40"/>
      <c r="J435" s="40"/>
      <c r="K435" s="40"/>
      <c r="L435" s="40"/>
      <c r="M435" s="40"/>
      <c r="N435" s="606"/>
      <c r="O435" s="606"/>
      <c r="P435" s="606"/>
      <c r="Q435" s="606"/>
      <c r="R435" s="606"/>
      <c r="S435" s="607"/>
      <c r="T435" s="607"/>
      <c r="U435" s="607"/>
      <c r="V435" s="607"/>
      <c r="AA435" s="46"/>
      <c r="AB435" s="1243"/>
      <c r="AC435" s="1244"/>
      <c r="AD435" s="1245"/>
    </row>
    <row r="436" spans="1:30">
      <c r="A436" s="824"/>
      <c r="B436" s="950"/>
      <c r="C436" s="839"/>
      <c r="D436" s="59"/>
      <c r="E436" s="824"/>
      <c r="F436" s="34"/>
      <c r="G436" s="33" t="s">
        <v>71</v>
      </c>
      <c r="H436" s="142"/>
      <c r="I436" s="142"/>
      <c r="J436" s="142"/>
      <c r="K436" s="142"/>
      <c r="L436" s="142"/>
      <c r="M436" s="142"/>
      <c r="N436" s="1246" t="s">
        <v>93</v>
      </c>
      <c r="O436" s="1246"/>
      <c r="P436" s="1246"/>
      <c r="Q436" s="1246"/>
      <c r="R436" s="1246"/>
      <c r="S436" s="142"/>
      <c r="T436" s="142"/>
      <c r="U436" s="142"/>
      <c r="V436" s="142"/>
      <c r="W436" s="142"/>
      <c r="X436" s="142"/>
      <c r="Y436" s="142"/>
      <c r="Z436" s="142"/>
      <c r="AA436" s="46"/>
      <c r="AB436" s="214"/>
      <c r="AC436" s="215"/>
      <c r="AD436" s="216"/>
    </row>
    <row r="437" spans="1:30">
      <c r="A437" s="824"/>
      <c r="B437" s="950"/>
      <c r="C437" s="839"/>
      <c r="D437" s="59"/>
      <c r="E437" s="824"/>
      <c r="F437" s="34"/>
      <c r="G437" s="33" t="s">
        <v>106</v>
      </c>
      <c r="H437" s="142"/>
      <c r="I437" s="142"/>
      <c r="J437" s="142"/>
      <c r="K437" s="142"/>
      <c r="L437" s="142"/>
      <c r="M437" s="142"/>
      <c r="N437" s="227"/>
      <c r="O437" s="228"/>
      <c r="P437" s="228"/>
      <c r="Q437" s="228"/>
      <c r="R437" s="228"/>
      <c r="S437" s="142"/>
      <c r="T437" s="142"/>
      <c r="U437" s="142"/>
      <c r="V437" s="142"/>
      <c r="W437" s="142"/>
      <c r="X437" s="142"/>
      <c r="Y437" s="142"/>
      <c r="Z437" s="142"/>
      <c r="AA437" s="46"/>
      <c r="AB437" s="214"/>
      <c r="AC437" s="215"/>
      <c r="AD437" s="216"/>
    </row>
    <row r="438" spans="1:30">
      <c r="A438" s="824"/>
      <c r="B438" s="950"/>
      <c r="C438" s="839"/>
      <c r="D438" s="59"/>
      <c r="E438" s="824"/>
      <c r="F438" s="34"/>
      <c r="G438" s="1247"/>
      <c r="H438" s="1248"/>
      <c r="I438" s="1248"/>
      <c r="J438" s="1248"/>
      <c r="K438" s="1248"/>
      <c r="L438" s="1248"/>
      <c r="M438" s="1248"/>
      <c r="N438" s="1248"/>
      <c r="O438" s="1248"/>
      <c r="P438" s="1248"/>
      <c r="Q438" s="1248"/>
      <c r="R438" s="1248"/>
      <c r="S438" s="1248"/>
      <c r="T438" s="1248"/>
      <c r="U438" s="1248"/>
      <c r="V438" s="1248"/>
      <c r="W438" s="1248"/>
      <c r="X438" s="1248"/>
      <c r="Y438" s="1248"/>
      <c r="Z438" s="1249"/>
      <c r="AA438" s="46"/>
      <c r="AB438" s="214"/>
      <c r="AC438" s="215"/>
      <c r="AD438" s="216"/>
    </row>
    <row r="439" spans="1:30">
      <c r="A439" s="824"/>
      <c r="B439" s="950"/>
      <c r="C439" s="839"/>
      <c r="D439" s="59"/>
      <c r="E439" s="824"/>
      <c r="F439" s="34"/>
      <c r="G439" s="1250"/>
      <c r="H439" s="1251"/>
      <c r="I439" s="1251"/>
      <c r="J439" s="1251"/>
      <c r="K439" s="1251"/>
      <c r="L439" s="1251"/>
      <c r="M439" s="1251"/>
      <c r="N439" s="1251"/>
      <c r="O439" s="1251"/>
      <c r="P439" s="1251"/>
      <c r="Q439" s="1251"/>
      <c r="R439" s="1251"/>
      <c r="S439" s="1251"/>
      <c r="T439" s="1251"/>
      <c r="U439" s="1251"/>
      <c r="V439" s="1251"/>
      <c r="W439" s="1251"/>
      <c r="X439" s="1251"/>
      <c r="Y439" s="1251"/>
      <c r="Z439" s="1252"/>
      <c r="AA439" s="46"/>
      <c r="AB439" s="214"/>
      <c r="AC439" s="215"/>
      <c r="AD439" s="216"/>
    </row>
    <row r="440" spans="1:30" ht="12.75" customHeight="1">
      <c r="A440" s="824"/>
      <c r="B440" s="950"/>
      <c r="C440" s="839"/>
      <c r="D440" s="59"/>
      <c r="E440" s="824"/>
      <c r="F440" s="34"/>
      <c r="G440" s="1250"/>
      <c r="H440" s="1251"/>
      <c r="I440" s="1251"/>
      <c r="J440" s="1251"/>
      <c r="K440" s="1251"/>
      <c r="L440" s="1251"/>
      <c r="M440" s="1251"/>
      <c r="N440" s="1251"/>
      <c r="O440" s="1251"/>
      <c r="P440" s="1251"/>
      <c r="Q440" s="1251"/>
      <c r="R440" s="1251"/>
      <c r="S440" s="1251"/>
      <c r="T440" s="1251"/>
      <c r="U440" s="1251"/>
      <c r="V440" s="1251"/>
      <c r="W440" s="1251"/>
      <c r="X440" s="1251"/>
      <c r="Y440" s="1251"/>
      <c r="Z440" s="1252"/>
      <c r="AA440" s="46"/>
      <c r="AB440" s="214"/>
      <c r="AC440" s="215"/>
      <c r="AD440" s="216"/>
    </row>
    <row r="441" spans="1:30" ht="13.8" customHeight="1">
      <c r="A441" s="824"/>
      <c r="B441" s="950"/>
      <c r="C441" s="839"/>
      <c r="D441" s="59"/>
      <c r="E441" s="824"/>
      <c r="F441" s="34"/>
      <c r="G441" s="1253"/>
      <c r="H441" s="1136"/>
      <c r="I441" s="1136"/>
      <c r="J441" s="1136"/>
      <c r="K441" s="1136"/>
      <c r="L441" s="1136"/>
      <c r="M441" s="1136"/>
      <c r="N441" s="1136"/>
      <c r="O441" s="1136"/>
      <c r="P441" s="1136"/>
      <c r="Q441" s="1136"/>
      <c r="R441" s="1136"/>
      <c r="S441" s="1136"/>
      <c r="T441" s="1136"/>
      <c r="U441" s="1136"/>
      <c r="V441" s="1136"/>
      <c r="W441" s="1136"/>
      <c r="X441" s="1136"/>
      <c r="Y441" s="1136"/>
      <c r="Z441" s="1254"/>
      <c r="AA441" s="46"/>
      <c r="AB441" s="214"/>
      <c r="AC441" s="215"/>
      <c r="AD441" s="216"/>
    </row>
    <row r="442" spans="1:30" ht="4.8" customHeight="1">
      <c r="A442" s="335"/>
      <c r="B442" s="343"/>
      <c r="C442" s="299"/>
      <c r="D442" s="155"/>
      <c r="E442" s="335"/>
      <c r="F442" s="60"/>
      <c r="G442" s="229"/>
      <c r="H442" s="229"/>
      <c r="I442" s="229"/>
      <c r="J442" s="229"/>
      <c r="K442" s="229"/>
      <c r="L442" s="229"/>
      <c r="M442" s="229"/>
      <c r="N442" s="229"/>
      <c r="O442" s="229"/>
      <c r="P442" s="229"/>
      <c r="Q442" s="229"/>
      <c r="R442" s="229"/>
      <c r="S442" s="229"/>
      <c r="T442" s="229"/>
      <c r="U442" s="229"/>
      <c r="V442" s="229"/>
      <c r="W442" s="229"/>
      <c r="X442" s="229"/>
      <c r="Y442" s="229"/>
      <c r="Z442" s="229"/>
      <c r="AA442" s="62"/>
      <c r="AB442" s="230"/>
      <c r="AC442" s="231"/>
      <c r="AD442" s="232"/>
    </row>
    <row r="443" spans="1:30" ht="7.2" customHeight="1">
      <c r="A443" s="48"/>
      <c r="B443" s="58"/>
      <c r="C443" s="49"/>
      <c r="D443" s="59"/>
      <c r="E443" s="48"/>
      <c r="F443" s="34"/>
      <c r="G443" s="209"/>
      <c r="H443" s="209"/>
      <c r="I443" s="209"/>
      <c r="J443" s="209"/>
      <c r="K443" s="209"/>
      <c r="L443" s="209"/>
      <c r="M443" s="209"/>
      <c r="N443" s="209"/>
      <c r="O443" s="209"/>
      <c r="P443" s="209"/>
      <c r="Q443" s="209"/>
      <c r="R443" s="209"/>
      <c r="S443" s="209"/>
      <c r="T443" s="209"/>
      <c r="U443" s="209"/>
      <c r="V443" s="209"/>
      <c r="W443" s="209"/>
      <c r="X443" s="209"/>
      <c r="Y443" s="209"/>
      <c r="Z443" s="209"/>
      <c r="AA443" s="46"/>
      <c r="AB443" s="214"/>
      <c r="AC443" s="215"/>
      <c r="AD443" s="216"/>
    </row>
    <row r="444" spans="1:30" ht="13.5" customHeight="1">
      <c r="A444" s="788" t="s">
        <v>392</v>
      </c>
      <c r="B444" s="58">
        <v>22</v>
      </c>
      <c r="C444" s="790" t="s">
        <v>393</v>
      </c>
      <c r="D444" s="59" t="s">
        <v>224</v>
      </c>
      <c r="E444" s="788" t="s">
        <v>456</v>
      </c>
      <c r="F444" s="34"/>
      <c r="G444" s="826" t="s">
        <v>66</v>
      </c>
      <c r="H444" s="826"/>
      <c r="I444" s="826"/>
      <c r="J444" s="826"/>
      <c r="K444" s="826"/>
      <c r="L444" s="826"/>
      <c r="M444" s="826"/>
      <c r="N444" s="1044" t="s">
        <v>105</v>
      </c>
      <c r="O444" s="1044"/>
      <c r="P444" s="1044"/>
      <c r="Q444" s="1044"/>
      <c r="R444" s="1044"/>
      <c r="S444" s="1044"/>
      <c r="T444" s="1044"/>
      <c r="U444" s="1044"/>
      <c r="V444" s="1044"/>
      <c r="AA444" s="46"/>
      <c r="AB444" s="851" t="s">
        <v>459</v>
      </c>
      <c r="AC444" s="1184"/>
      <c r="AD444" s="1185"/>
    </row>
    <row r="445" spans="1:30">
      <c r="A445" s="788"/>
      <c r="B445" s="58"/>
      <c r="C445" s="790"/>
      <c r="D445" s="59"/>
      <c r="E445" s="788"/>
      <c r="F445" s="34"/>
      <c r="G445" s="826"/>
      <c r="H445" s="826"/>
      <c r="I445" s="826"/>
      <c r="J445" s="826"/>
      <c r="K445" s="826"/>
      <c r="L445" s="826"/>
      <c r="M445" s="826"/>
      <c r="N445" s="1044"/>
      <c r="O445" s="1044"/>
      <c r="P445" s="1044"/>
      <c r="Q445" s="1044"/>
      <c r="R445" s="1044"/>
      <c r="S445" s="1044"/>
      <c r="T445" s="1044"/>
      <c r="U445" s="1044"/>
      <c r="V445" s="1044"/>
      <c r="AA445" s="46"/>
      <c r="AB445" s="1186"/>
      <c r="AC445" s="1184"/>
      <c r="AD445" s="1185"/>
    </row>
    <row r="446" spans="1:30" ht="3" customHeight="1">
      <c r="A446" s="48"/>
      <c r="B446" s="58"/>
      <c r="C446" s="790"/>
      <c r="D446" s="59"/>
      <c r="E446" s="788"/>
      <c r="F446" s="34"/>
      <c r="G446" s="233"/>
      <c r="H446" s="233"/>
      <c r="I446" s="233"/>
      <c r="J446" s="233"/>
      <c r="K446" s="233"/>
      <c r="L446" s="233"/>
      <c r="M446" s="233"/>
      <c r="N446" s="217"/>
      <c r="O446" s="217"/>
      <c r="P446" s="217"/>
      <c r="Q446" s="217"/>
      <c r="R446" s="217"/>
      <c r="S446" s="217"/>
      <c r="T446" s="217"/>
      <c r="U446" s="217"/>
      <c r="V446" s="217"/>
      <c r="AA446" s="46"/>
      <c r="AB446" s="1186"/>
      <c r="AC446" s="1184"/>
      <c r="AD446" s="1185"/>
    </row>
    <row r="447" spans="1:30" ht="12.6" customHeight="1">
      <c r="A447" s="48"/>
      <c r="B447" s="58"/>
      <c r="C447" s="790"/>
      <c r="D447" s="59"/>
      <c r="E447" s="788"/>
      <c r="F447" s="34"/>
      <c r="G447" s="866" t="s">
        <v>11</v>
      </c>
      <c r="H447" s="866"/>
      <c r="I447" s="866"/>
      <c r="J447" s="866"/>
      <c r="K447" s="866"/>
      <c r="L447" s="866"/>
      <c r="M447" s="866"/>
      <c r="N447" s="866"/>
      <c r="O447" s="866"/>
      <c r="AA447" s="46"/>
      <c r="AB447" s="214"/>
      <c r="AC447" s="215"/>
      <c r="AD447" s="216"/>
    </row>
    <row r="448" spans="1:30" ht="5.25" customHeight="1">
      <c r="A448" s="48"/>
      <c r="B448" s="58"/>
      <c r="C448" s="49"/>
      <c r="D448" s="59"/>
      <c r="E448" s="788"/>
      <c r="F448" s="34"/>
      <c r="G448" s="142"/>
      <c r="AA448" s="46"/>
      <c r="AB448" s="214"/>
      <c r="AC448" s="215"/>
      <c r="AD448" s="216"/>
    </row>
    <row r="449" spans="1:30">
      <c r="A449" s="48"/>
      <c r="B449" s="58"/>
      <c r="C449" s="49"/>
      <c r="D449" s="59"/>
      <c r="E449" s="788"/>
      <c r="F449" s="34"/>
      <c r="G449" s="1255" t="s">
        <v>291</v>
      </c>
      <c r="H449" s="1256"/>
      <c r="I449" s="1256"/>
      <c r="J449" s="1256"/>
      <c r="K449" s="1256"/>
      <c r="L449" s="1256"/>
      <c r="M449" s="1256"/>
      <c r="N449" s="1257"/>
      <c r="O449" s="1258"/>
      <c r="P449" s="1258"/>
      <c r="Q449" s="1258"/>
      <c r="R449" s="1258"/>
      <c r="S449" s="1258"/>
      <c r="T449" s="1258"/>
      <c r="U449" s="1258"/>
      <c r="V449" s="1258"/>
      <c r="AA449" s="46"/>
      <c r="AB449" s="214"/>
      <c r="AC449" s="215"/>
      <c r="AD449" s="216"/>
    </row>
    <row r="450" spans="1:30" ht="4.5" customHeight="1">
      <c r="A450" s="48"/>
      <c r="B450" s="58"/>
      <c r="C450" s="49"/>
      <c r="D450" s="59"/>
      <c r="E450" s="788"/>
      <c r="F450" s="34"/>
      <c r="AA450" s="46"/>
      <c r="AB450" s="214"/>
      <c r="AC450" s="215"/>
      <c r="AD450" s="216"/>
    </row>
    <row r="451" spans="1:30">
      <c r="A451" s="48"/>
      <c r="B451" s="58"/>
      <c r="C451" s="49"/>
      <c r="D451" s="59"/>
      <c r="E451" s="788"/>
      <c r="F451" s="34"/>
      <c r="G451" s="1259" t="s">
        <v>292</v>
      </c>
      <c r="H451" s="1260"/>
      <c r="I451" s="1260"/>
      <c r="J451" s="1260"/>
      <c r="K451" s="1260"/>
      <c r="L451" s="1260"/>
      <c r="M451" s="1260"/>
      <c r="N451" s="1260"/>
      <c r="O451" s="1260"/>
      <c r="P451" s="1260"/>
      <c r="Q451" s="1261"/>
      <c r="R451" s="1262" t="s">
        <v>293</v>
      </c>
      <c r="S451" s="1263"/>
      <c r="T451" s="1263"/>
      <c r="U451" s="1263"/>
      <c r="V451" s="1263"/>
      <c r="W451" s="1263"/>
      <c r="X451" s="1264" t="s">
        <v>294</v>
      </c>
      <c r="Y451" s="1256"/>
      <c r="Z451" s="1257"/>
      <c r="AA451" s="46"/>
      <c r="AB451" s="214"/>
      <c r="AC451" s="215"/>
      <c r="AD451" s="216"/>
    </row>
    <row r="452" spans="1:30" ht="12.6" customHeight="1">
      <c r="A452" s="48"/>
      <c r="B452" s="58"/>
      <c r="C452" s="49"/>
      <c r="D452" s="59"/>
      <c r="E452" s="788"/>
      <c r="F452" s="34"/>
      <c r="G452" s="1208" t="s">
        <v>192</v>
      </c>
      <c r="H452" s="1209"/>
      <c r="I452" s="1210" t="s">
        <v>295</v>
      </c>
      <c r="J452" s="1211"/>
      <c r="K452" s="1211"/>
      <c r="L452" s="1211"/>
      <c r="M452" s="1211"/>
      <c r="N452" s="1211"/>
      <c r="O452" s="1211"/>
      <c r="P452" s="1211"/>
      <c r="Q452" s="1212"/>
      <c r="R452" s="1216"/>
      <c r="S452" s="1217"/>
      <c r="T452" s="1217"/>
      <c r="U452" s="1217"/>
      <c r="V452" s="1217"/>
      <c r="W452" s="1217"/>
      <c r="X452" s="1222"/>
      <c r="Y452" s="1217"/>
      <c r="Z452" s="537"/>
      <c r="AA452" s="46"/>
      <c r="AB452" s="214"/>
      <c r="AC452" s="215"/>
      <c r="AD452" s="216"/>
    </row>
    <row r="453" spans="1:30" ht="12.6" customHeight="1">
      <c r="A453" s="48"/>
      <c r="B453" s="58"/>
      <c r="C453" s="49"/>
      <c r="D453" s="59"/>
      <c r="E453" s="788"/>
      <c r="F453" s="34"/>
      <c r="G453" s="957"/>
      <c r="H453" s="959"/>
      <c r="I453" s="1213"/>
      <c r="J453" s="1214"/>
      <c r="K453" s="1214"/>
      <c r="L453" s="1214"/>
      <c r="M453" s="1214"/>
      <c r="N453" s="1214"/>
      <c r="O453" s="1214"/>
      <c r="P453" s="1214"/>
      <c r="Q453" s="1215"/>
      <c r="R453" s="1219"/>
      <c r="S453" s="1220"/>
      <c r="T453" s="1220"/>
      <c r="U453" s="1220"/>
      <c r="V453" s="1220"/>
      <c r="W453" s="1220"/>
      <c r="X453" s="1223"/>
      <c r="Y453" s="1220"/>
      <c r="Z453" s="234" t="s">
        <v>162</v>
      </c>
      <c r="AA453" s="46"/>
      <c r="AB453" s="214"/>
      <c r="AC453" s="215"/>
      <c r="AD453" s="216"/>
    </row>
    <row r="454" spans="1:30" ht="12.6" customHeight="1">
      <c r="A454" s="48"/>
      <c r="B454" s="58"/>
      <c r="C454" s="49"/>
      <c r="D454" s="59"/>
      <c r="E454" s="788"/>
      <c r="F454" s="34"/>
      <c r="G454" s="1208" t="s">
        <v>193</v>
      </c>
      <c r="H454" s="1209"/>
      <c r="I454" s="1210" t="s">
        <v>964</v>
      </c>
      <c r="J454" s="1211"/>
      <c r="K454" s="1211"/>
      <c r="L454" s="1211"/>
      <c r="M454" s="1211"/>
      <c r="N454" s="1211"/>
      <c r="O454" s="1211"/>
      <c r="P454" s="1211"/>
      <c r="Q454" s="1212"/>
      <c r="R454" s="1216"/>
      <c r="S454" s="1217"/>
      <c r="T454" s="1217"/>
      <c r="U454" s="1217"/>
      <c r="V454" s="1217"/>
      <c r="W454" s="1217"/>
      <c r="X454" s="1222"/>
      <c r="Y454" s="1217"/>
      <c r="Z454" s="537"/>
      <c r="AA454" s="46"/>
      <c r="AB454" s="214"/>
      <c r="AC454" s="215"/>
      <c r="AD454" s="216"/>
    </row>
    <row r="455" spans="1:30" ht="12.6" customHeight="1">
      <c r="A455" s="48"/>
      <c r="B455" s="58"/>
      <c r="C455" s="49"/>
      <c r="D455" s="59"/>
      <c r="E455" s="788"/>
      <c r="F455" s="34"/>
      <c r="G455" s="957"/>
      <c r="H455" s="959"/>
      <c r="I455" s="1213"/>
      <c r="J455" s="1214"/>
      <c r="K455" s="1214"/>
      <c r="L455" s="1214"/>
      <c r="M455" s="1214"/>
      <c r="N455" s="1214"/>
      <c r="O455" s="1214"/>
      <c r="P455" s="1214"/>
      <c r="Q455" s="1215"/>
      <c r="R455" s="1219"/>
      <c r="S455" s="1220"/>
      <c r="T455" s="1220"/>
      <c r="U455" s="1220"/>
      <c r="V455" s="1220"/>
      <c r="W455" s="1220"/>
      <c r="X455" s="1223"/>
      <c r="Y455" s="1220"/>
      <c r="Z455" s="234" t="s">
        <v>162</v>
      </c>
      <c r="AA455" s="46"/>
      <c r="AB455" s="214"/>
      <c r="AC455" s="215"/>
      <c r="AD455" s="216"/>
    </row>
    <row r="456" spans="1:30" ht="12.6" customHeight="1">
      <c r="A456" s="48"/>
      <c r="B456" s="58"/>
      <c r="C456" s="49"/>
      <c r="D456" s="59"/>
      <c r="E456" s="788"/>
      <c r="F456" s="34"/>
      <c r="G456" s="1208" t="s">
        <v>296</v>
      </c>
      <c r="H456" s="1209"/>
      <c r="I456" s="1210" t="s">
        <v>965</v>
      </c>
      <c r="J456" s="1211"/>
      <c r="K456" s="1211"/>
      <c r="L456" s="1211"/>
      <c r="M456" s="1211"/>
      <c r="N456" s="1211"/>
      <c r="O456" s="1211"/>
      <c r="P456" s="1211"/>
      <c r="Q456" s="1212"/>
      <c r="R456" s="1216"/>
      <c r="S456" s="1217"/>
      <c r="T456" s="1217"/>
      <c r="U456" s="1217"/>
      <c r="V456" s="1217"/>
      <c r="W456" s="1218"/>
      <c r="X456" s="1222"/>
      <c r="Y456" s="1217"/>
      <c r="Z456" s="537"/>
      <c r="AA456" s="46"/>
      <c r="AB456" s="214"/>
      <c r="AC456" s="215"/>
      <c r="AD456" s="216"/>
    </row>
    <row r="457" spans="1:30" ht="12.6" customHeight="1">
      <c r="A457" s="48"/>
      <c r="B457" s="58"/>
      <c r="C457" s="49"/>
      <c r="D457" s="59"/>
      <c r="E457" s="788"/>
      <c r="F457" s="34"/>
      <c r="G457" s="954"/>
      <c r="H457" s="956"/>
      <c r="I457" s="1213"/>
      <c r="J457" s="1214"/>
      <c r="K457" s="1214"/>
      <c r="L457" s="1214"/>
      <c r="M457" s="1214"/>
      <c r="N457" s="1214"/>
      <c r="O457" s="1214"/>
      <c r="P457" s="1214"/>
      <c r="Q457" s="1215"/>
      <c r="R457" s="1219"/>
      <c r="S457" s="1220"/>
      <c r="T457" s="1220"/>
      <c r="U457" s="1220"/>
      <c r="V457" s="1220"/>
      <c r="W457" s="1221"/>
      <c r="X457" s="1223"/>
      <c r="Y457" s="1220"/>
      <c r="Z457" s="234" t="s">
        <v>162</v>
      </c>
      <c r="AA457" s="46"/>
      <c r="AB457" s="214"/>
      <c r="AC457" s="215"/>
      <c r="AD457" s="216"/>
    </row>
    <row r="458" spans="1:30" ht="12.6" customHeight="1">
      <c r="A458" s="48"/>
      <c r="B458" s="58"/>
      <c r="C458" s="49"/>
      <c r="D458" s="59"/>
      <c r="E458" s="788"/>
      <c r="F458" s="34"/>
      <c r="G458" s="532"/>
      <c r="H458" s="533"/>
      <c r="I458" s="1210" t="s">
        <v>966</v>
      </c>
      <c r="J458" s="1211"/>
      <c r="K458" s="1211"/>
      <c r="L458" s="1211"/>
      <c r="M458" s="1211"/>
      <c r="N458" s="1211"/>
      <c r="O458" s="1211"/>
      <c r="P458" s="1211"/>
      <c r="Q458" s="1212"/>
      <c r="R458" s="1216"/>
      <c r="S458" s="1217"/>
      <c r="T458" s="1217"/>
      <c r="U458" s="1217"/>
      <c r="V458" s="1217"/>
      <c r="W458" s="1218"/>
      <c r="X458" s="1222"/>
      <c r="Y458" s="1217"/>
      <c r="Z458" s="537"/>
      <c r="AA458" s="46"/>
      <c r="AB458" s="214"/>
      <c r="AC458" s="215"/>
      <c r="AD458" s="216"/>
    </row>
    <row r="459" spans="1:30" ht="12.6" customHeight="1">
      <c r="A459" s="48"/>
      <c r="B459" s="58"/>
      <c r="C459" s="49"/>
      <c r="D459" s="59"/>
      <c r="E459" s="788"/>
      <c r="F459" s="34"/>
      <c r="G459" s="532"/>
      <c r="H459" s="533"/>
      <c r="I459" s="1213"/>
      <c r="J459" s="1214"/>
      <c r="K459" s="1214"/>
      <c r="L459" s="1214"/>
      <c r="M459" s="1214"/>
      <c r="N459" s="1214"/>
      <c r="O459" s="1214"/>
      <c r="P459" s="1214"/>
      <c r="Q459" s="1215"/>
      <c r="R459" s="1219"/>
      <c r="S459" s="1220"/>
      <c r="T459" s="1220"/>
      <c r="U459" s="1220"/>
      <c r="V459" s="1220"/>
      <c r="W459" s="1221"/>
      <c r="X459" s="1223"/>
      <c r="Y459" s="1220"/>
      <c r="Z459" s="234" t="s">
        <v>162</v>
      </c>
      <c r="AA459" s="46"/>
      <c r="AB459" s="214"/>
      <c r="AC459" s="215"/>
      <c r="AD459" s="216"/>
    </row>
    <row r="460" spans="1:30" ht="12.6" customHeight="1">
      <c r="A460" s="48"/>
      <c r="B460" s="58"/>
      <c r="C460" s="49"/>
      <c r="D460" s="59"/>
      <c r="E460" s="788"/>
      <c r="F460" s="34"/>
      <c r="G460" s="532"/>
      <c r="H460" s="533"/>
      <c r="I460" s="1210" t="s">
        <v>967</v>
      </c>
      <c r="J460" s="1211"/>
      <c r="K460" s="1211"/>
      <c r="L460" s="1211"/>
      <c r="M460" s="1211"/>
      <c r="N460" s="1211"/>
      <c r="O460" s="1211"/>
      <c r="P460" s="1211"/>
      <c r="Q460" s="1212"/>
      <c r="R460" s="1216"/>
      <c r="S460" s="1217"/>
      <c r="T460" s="1217"/>
      <c r="U460" s="1217"/>
      <c r="V460" s="1217"/>
      <c r="W460" s="1218"/>
      <c r="X460" s="1222"/>
      <c r="Y460" s="1217"/>
      <c r="Z460" s="537"/>
      <c r="AA460" s="46"/>
      <c r="AB460" s="214"/>
      <c r="AC460" s="215"/>
      <c r="AD460" s="216"/>
    </row>
    <row r="461" spans="1:30" ht="12.6" customHeight="1">
      <c r="A461" s="48"/>
      <c r="B461" s="58"/>
      <c r="C461" s="49"/>
      <c r="D461" s="59"/>
      <c r="E461" s="788"/>
      <c r="F461" s="34"/>
      <c r="G461" s="532"/>
      <c r="H461" s="533"/>
      <c r="I461" s="1213"/>
      <c r="J461" s="1214"/>
      <c r="K461" s="1214"/>
      <c r="L461" s="1214"/>
      <c r="M461" s="1214"/>
      <c r="N461" s="1214"/>
      <c r="O461" s="1214"/>
      <c r="P461" s="1214"/>
      <c r="Q461" s="1215"/>
      <c r="R461" s="1219"/>
      <c r="S461" s="1220"/>
      <c r="T461" s="1220"/>
      <c r="U461" s="1220"/>
      <c r="V461" s="1220"/>
      <c r="W461" s="1221"/>
      <c r="X461" s="1223"/>
      <c r="Y461" s="1220"/>
      <c r="Z461" s="234" t="s">
        <v>162</v>
      </c>
      <c r="AA461" s="46"/>
      <c r="AB461" s="214"/>
      <c r="AC461" s="215"/>
      <c r="AD461" s="216"/>
    </row>
    <row r="462" spans="1:30" ht="12.6" customHeight="1">
      <c r="A462" s="48"/>
      <c r="B462" s="58"/>
      <c r="C462" s="49"/>
      <c r="D462" s="59"/>
      <c r="E462" s="788"/>
      <c r="F462" s="34"/>
      <c r="G462" s="1208" t="s">
        <v>297</v>
      </c>
      <c r="H462" s="1209"/>
      <c r="I462" s="1210" t="s">
        <v>968</v>
      </c>
      <c r="J462" s="1211"/>
      <c r="K462" s="1211"/>
      <c r="L462" s="1211"/>
      <c r="M462" s="1211"/>
      <c r="N462" s="1211"/>
      <c r="O462" s="1211"/>
      <c r="P462" s="1211"/>
      <c r="Q462" s="1212"/>
      <c r="R462" s="1216"/>
      <c r="S462" s="1217"/>
      <c r="T462" s="1217"/>
      <c r="U462" s="1217"/>
      <c r="V462" s="1217"/>
      <c r="W462" s="1218"/>
      <c r="X462" s="1222"/>
      <c r="Y462" s="1217"/>
      <c r="Z462" s="537"/>
      <c r="AA462" s="46"/>
      <c r="AB462" s="214"/>
      <c r="AC462" s="215"/>
      <c r="AD462" s="216"/>
    </row>
    <row r="463" spans="1:30" ht="12.6" customHeight="1">
      <c r="A463" s="48"/>
      <c r="B463" s="58"/>
      <c r="C463" s="49"/>
      <c r="D463" s="59"/>
      <c r="E463" s="788"/>
      <c r="F463" s="34"/>
      <c r="G463" s="954"/>
      <c r="H463" s="956"/>
      <c r="I463" s="1213"/>
      <c r="J463" s="1214"/>
      <c r="K463" s="1214"/>
      <c r="L463" s="1214"/>
      <c r="M463" s="1214"/>
      <c r="N463" s="1214"/>
      <c r="O463" s="1214"/>
      <c r="P463" s="1214"/>
      <c r="Q463" s="1215"/>
      <c r="R463" s="1219"/>
      <c r="S463" s="1220"/>
      <c r="T463" s="1220"/>
      <c r="U463" s="1220"/>
      <c r="V463" s="1220"/>
      <c r="W463" s="1221"/>
      <c r="X463" s="1223"/>
      <c r="Y463" s="1220"/>
      <c r="Z463" s="234" t="s">
        <v>162</v>
      </c>
      <c r="AA463" s="46"/>
      <c r="AB463" s="214"/>
      <c r="AC463" s="215"/>
      <c r="AD463" s="216"/>
    </row>
    <row r="464" spans="1:30" ht="12.6" customHeight="1">
      <c r="A464" s="48"/>
      <c r="B464" s="58"/>
      <c r="C464" s="49"/>
      <c r="D464" s="59"/>
      <c r="E464" s="788"/>
      <c r="F464" s="34"/>
      <c r="G464" s="532"/>
      <c r="H464" s="533"/>
      <c r="I464" s="1210" t="s">
        <v>969</v>
      </c>
      <c r="J464" s="1211"/>
      <c r="K464" s="1211"/>
      <c r="L464" s="1211"/>
      <c r="M464" s="1211"/>
      <c r="N464" s="1211"/>
      <c r="O464" s="1211"/>
      <c r="P464" s="1211"/>
      <c r="Q464" s="1212"/>
      <c r="R464" s="1216"/>
      <c r="S464" s="1217"/>
      <c r="T464" s="1217"/>
      <c r="U464" s="1217"/>
      <c r="V464" s="1217"/>
      <c r="W464" s="1218"/>
      <c r="X464" s="1222"/>
      <c r="Y464" s="1217"/>
      <c r="Z464" s="537"/>
      <c r="AA464" s="46"/>
      <c r="AB464" s="214"/>
      <c r="AC464" s="215"/>
      <c r="AD464" s="216"/>
    </row>
    <row r="465" spans="1:30" ht="12.6" customHeight="1">
      <c r="A465" s="48"/>
      <c r="B465" s="58"/>
      <c r="C465" s="49"/>
      <c r="D465" s="59"/>
      <c r="E465" s="788"/>
      <c r="F465" s="34"/>
      <c r="G465" s="532"/>
      <c r="H465" s="533"/>
      <c r="I465" s="1213"/>
      <c r="J465" s="1214"/>
      <c r="K465" s="1214"/>
      <c r="L465" s="1214"/>
      <c r="M465" s="1214"/>
      <c r="N465" s="1214"/>
      <c r="O465" s="1214"/>
      <c r="P465" s="1214"/>
      <c r="Q465" s="1215"/>
      <c r="R465" s="1219"/>
      <c r="S465" s="1220"/>
      <c r="T465" s="1220"/>
      <c r="U465" s="1220"/>
      <c r="V465" s="1220"/>
      <c r="W465" s="1221"/>
      <c r="X465" s="1223"/>
      <c r="Y465" s="1220"/>
      <c r="Z465" s="234" t="s">
        <v>162</v>
      </c>
      <c r="AA465" s="46"/>
      <c r="AB465" s="214"/>
      <c r="AC465" s="215"/>
      <c r="AD465" s="216"/>
    </row>
    <row r="466" spans="1:30" ht="12.6" customHeight="1">
      <c r="A466" s="48"/>
      <c r="B466" s="58"/>
      <c r="C466" s="49"/>
      <c r="D466" s="59"/>
      <c r="E466" s="788"/>
      <c r="F466" s="34"/>
      <c r="G466" s="532"/>
      <c r="H466" s="533"/>
      <c r="I466" s="1210" t="s">
        <v>970</v>
      </c>
      <c r="J466" s="1211"/>
      <c r="K466" s="1211"/>
      <c r="L466" s="1211"/>
      <c r="M466" s="1211"/>
      <c r="N466" s="1211"/>
      <c r="O466" s="1211"/>
      <c r="P466" s="1211"/>
      <c r="Q466" s="1212"/>
      <c r="R466" s="1216"/>
      <c r="S466" s="1217"/>
      <c r="T466" s="1217"/>
      <c r="U466" s="1217"/>
      <c r="V466" s="1217"/>
      <c r="W466" s="1218"/>
      <c r="X466" s="1222"/>
      <c r="Y466" s="1217"/>
      <c r="Z466" s="537"/>
      <c r="AA466" s="46"/>
      <c r="AB466" s="214"/>
      <c r="AC466" s="215"/>
      <c r="AD466" s="216"/>
    </row>
    <row r="467" spans="1:30" ht="12.6" customHeight="1">
      <c r="A467" s="48"/>
      <c r="B467" s="58"/>
      <c r="C467" s="49"/>
      <c r="D467" s="59"/>
      <c r="E467" s="788"/>
      <c r="F467" s="34"/>
      <c r="G467" s="532"/>
      <c r="H467" s="533"/>
      <c r="I467" s="1213"/>
      <c r="J467" s="1214"/>
      <c r="K467" s="1214"/>
      <c r="L467" s="1214"/>
      <c r="M467" s="1214"/>
      <c r="N467" s="1214"/>
      <c r="O467" s="1214"/>
      <c r="P467" s="1214"/>
      <c r="Q467" s="1215"/>
      <c r="R467" s="1219"/>
      <c r="S467" s="1220"/>
      <c r="T467" s="1220"/>
      <c r="U467" s="1220"/>
      <c r="V467" s="1220"/>
      <c r="W467" s="1221"/>
      <c r="X467" s="1223"/>
      <c r="Y467" s="1220"/>
      <c r="Z467" s="234" t="s">
        <v>162</v>
      </c>
      <c r="AA467" s="46"/>
      <c r="AB467" s="214"/>
      <c r="AC467" s="215"/>
      <c r="AD467" s="216"/>
    </row>
    <row r="468" spans="1:30" ht="13.5" customHeight="1">
      <c r="A468" s="48"/>
      <c r="B468" s="58"/>
      <c r="C468" s="49"/>
      <c r="D468" s="59"/>
      <c r="E468" s="788"/>
      <c r="F468" s="34"/>
      <c r="G468" s="1208" t="s">
        <v>298</v>
      </c>
      <c r="H468" s="1209"/>
      <c r="I468" s="1228" t="s">
        <v>971</v>
      </c>
      <c r="J468" s="1229"/>
      <c r="K468" s="1237"/>
      <c r="L468" s="1234" t="s">
        <v>972</v>
      </c>
      <c r="M468" s="1235"/>
      <c r="N468" s="1235"/>
      <c r="O468" s="1235"/>
      <c r="P468" s="1235"/>
      <c r="Q468" s="1236"/>
      <c r="R468" s="1216"/>
      <c r="S468" s="1217"/>
      <c r="T468" s="1217"/>
      <c r="U468" s="1217"/>
      <c r="V468" s="1217"/>
      <c r="W468" s="1218"/>
      <c r="X468" s="1222"/>
      <c r="Y468" s="1217"/>
      <c r="Z468" s="537"/>
      <c r="AA468" s="46"/>
      <c r="AB468" s="214"/>
      <c r="AC468" s="215"/>
      <c r="AD468" s="216"/>
    </row>
    <row r="469" spans="1:30">
      <c r="A469" s="48"/>
      <c r="B469" s="58"/>
      <c r="C469" s="49"/>
      <c r="D469" s="59"/>
      <c r="E469" s="788"/>
      <c r="F469" s="34"/>
      <c r="G469" s="954"/>
      <c r="H469" s="956"/>
      <c r="I469" s="1231"/>
      <c r="J469" s="1232"/>
      <c r="K469" s="1238"/>
      <c r="L469" s="922"/>
      <c r="M469" s="923"/>
      <c r="N469" s="923"/>
      <c r="O469" s="923"/>
      <c r="P469" s="923"/>
      <c r="Q469" s="924"/>
      <c r="R469" s="1219"/>
      <c r="S469" s="1220"/>
      <c r="T469" s="1220"/>
      <c r="U469" s="1220"/>
      <c r="V469" s="1220"/>
      <c r="W469" s="1221"/>
      <c r="X469" s="1223"/>
      <c r="Y469" s="1220"/>
      <c r="Z469" s="234" t="s">
        <v>162</v>
      </c>
      <c r="AA469" s="46"/>
      <c r="AB469" s="214"/>
      <c r="AC469" s="215"/>
      <c r="AD469" s="216"/>
    </row>
    <row r="470" spans="1:30" ht="13.5" customHeight="1">
      <c r="A470" s="48"/>
      <c r="B470" s="58"/>
      <c r="C470" s="49"/>
      <c r="D470" s="59"/>
      <c r="E470" s="788"/>
      <c r="F470" s="34"/>
      <c r="G470" s="532"/>
      <c r="H470" s="533"/>
      <c r="I470" s="1231"/>
      <c r="J470" s="1232"/>
      <c r="K470" s="1238"/>
      <c r="L470" s="1234" t="s">
        <v>973</v>
      </c>
      <c r="M470" s="1235"/>
      <c r="N470" s="1235"/>
      <c r="O470" s="1235"/>
      <c r="P470" s="1235"/>
      <c r="Q470" s="1236"/>
      <c r="R470" s="1216"/>
      <c r="S470" s="1217"/>
      <c r="T470" s="1217"/>
      <c r="U470" s="1217"/>
      <c r="V470" s="1217"/>
      <c r="W470" s="1218"/>
      <c r="X470" s="1222"/>
      <c r="Y470" s="1217"/>
      <c r="Z470" s="537"/>
      <c r="AA470" s="46"/>
      <c r="AB470" s="214"/>
      <c r="AC470" s="215"/>
      <c r="AD470" s="216"/>
    </row>
    <row r="471" spans="1:30">
      <c r="A471" s="48"/>
      <c r="B471" s="58"/>
      <c r="C471" s="49"/>
      <c r="D471" s="59"/>
      <c r="E471" s="788"/>
      <c r="F471" s="34"/>
      <c r="G471" s="532"/>
      <c r="H471" s="533"/>
      <c r="I471" s="1231"/>
      <c r="J471" s="1232"/>
      <c r="K471" s="1238"/>
      <c r="L471" s="922"/>
      <c r="M471" s="923"/>
      <c r="N471" s="923"/>
      <c r="O471" s="923"/>
      <c r="P471" s="923"/>
      <c r="Q471" s="924"/>
      <c r="R471" s="1219"/>
      <c r="S471" s="1220"/>
      <c r="T471" s="1220"/>
      <c r="U471" s="1220"/>
      <c r="V471" s="1220"/>
      <c r="W471" s="1221"/>
      <c r="X471" s="1223"/>
      <c r="Y471" s="1220"/>
      <c r="Z471" s="234" t="s">
        <v>162</v>
      </c>
      <c r="AA471" s="46"/>
      <c r="AB471" s="214"/>
      <c r="AC471" s="215"/>
      <c r="AD471" s="216"/>
    </row>
    <row r="472" spans="1:30" ht="13.5" customHeight="1">
      <c r="A472" s="48"/>
      <c r="B472" s="58"/>
      <c r="C472" s="49"/>
      <c r="D472" s="59"/>
      <c r="E472" s="788"/>
      <c r="F472" s="34"/>
      <c r="G472" s="532"/>
      <c r="H472" s="533"/>
      <c r="I472" s="1231"/>
      <c r="J472" s="1232"/>
      <c r="K472" s="1238"/>
      <c r="L472" s="1234" t="s">
        <v>974</v>
      </c>
      <c r="M472" s="1235"/>
      <c r="N472" s="1235"/>
      <c r="O472" s="1235"/>
      <c r="P472" s="1235"/>
      <c r="Q472" s="1236"/>
      <c r="R472" s="1216"/>
      <c r="S472" s="1217"/>
      <c r="T472" s="1217"/>
      <c r="U472" s="1217"/>
      <c r="V472" s="1217"/>
      <c r="W472" s="1218"/>
      <c r="X472" s="1222"/>
      <c r="Y472" s="1217"/>
      <c r="Z472" s="537"/>
      <c r="AA472" s="46"/>
      <c r="AB472" s="214"/>
      <c r="AC472" s="215"/>
      <c r="AD472" s="216"/>
    </row>
    <row r="473" spans="1:30">
      <c r="A473" s="48"/>
      <c r="B473" s="58"/>
      <c r="C473" s="49"/>
      <c r="D473" s="59"/>
      <c r="E473" s="788"/>
      <c r="F473" s="34"/>
      <c r="G473" s="532"/>
      <c r="H473" s="533"/>
      <c r="I473" s="1239"/>
      <c r="J473" s="1240"/>
      <c r="K473" s="1241"/>
      <c r="L473" s="922"/>
      <c r="M473" s="923"/>
      <c r="N473" s="923"/>
      <c r="O473" s="923"/>
      <c r="P473" s="923"/>
      <c r="Q473" s="924"/>
      <c r="R473" s="1219"/>
      <c r="S473" s="1220"/>
      <c r="T473" s="1220"/>
      <c r="U473" s="1220"/>
      <c r="V473" s="1220"/>
      <c r="W473" s="1221"/>
      <c r="X473" s="1223"/>
      <c r="Y473" s="1220"/>
      <c r="Z473" s="234" t="s">
        <v>162</v>
      </c>
      <c r="AA473" s="46"/>
      <c r="AB473" s="214"/>
      <c r="AC473" s="215"/>
      <c r="AD473" s="216"/>
    </row>
    <row r="474" spans="1:30">
      <c r="A474" s="48"/>
      <c r="B474" s="58"/>
      <c r="C474" s="49"/>
      <c r="D474" s="59"/>
      <c r="E474" s="788"/>
      <c r="F474" s="34"/>
      <c r="G474" s="1224" t="s">
        <v>975</v>
      </c>
      <c r="H474" s="1225"/>
      <c r="I474" s="1228" t="s">
        <v>976</v>
      </c>
      <c r="J474" s="1229"/>
      <c r="K474" s="1230"/>
      <c r="L474" s="1234" t="s">
        <v>977</v>
      </c>
      <c r="M474" s="1235"/>
      <c r="N474" s="1235"/>
      <c r="O474" s="1235"/>
      <c r="P474" s="1235"/>
      <c r="Q474" s="1236"/>
      <c r="R474" s="1216"/>
      <c r="S474" s="1217"/>
      <c r="T474" s="1217"/>
      <c r="U474" s="1217"/>
      <c r="V474" s="1217"/>
      <c r="W474" s="1218"/>
      <c r="X474" s="1222"/>
      <c r="Y474" s="1217"/>
      <c r="Z474" s="537"/>
      <c r="AA474" s="46"/>
      <c r="AB474" s="214"/>
      <c r="AC474" s="215"/>
      <c r="AD474" s="216"/>
    </row>
    <row r="475" spans="1:30">
      <c r="A475" s="48"/>
      <c r="B475" s="58"/>
      <c r="C475" s="49"/>
      <c r="D475" s="59"/>
      <c r="E475" s="788"/>
      <c r="F475" s="34"/>
      <c r="G475" s="1226"/>
      <c r="H475" s="1227"/>
      <c r="I475" s="1231"/>
      <c r="J475" s="1232"/>
      <c r="K475" s="1233"/>
      <c r="L475" s="922"/>
      <c r="M475" s="923"/>
      <c r="N475" s="923"/>
      <c r="O475" s="923"/>
      <c r="P475" s="923"/>
      <c r="Q475" s="924"/>
      <c r="R475" s="1219"/>
      <c r="S475" s="1220"/>
      <c r="T475" s="1220"/>
      <c r="U475" s="1220"/>
      <c r="V475" s="1220"/>
      <c r="W475" s="1221"/>
      <c r="X475" s="1223"/>
      <c r="Y475" s="1220"/>
      <c r="Z475" s="234" t="s">
        <v>162</v>
      </c>
      <c r="AA475" s="46"/>
      <c r="AB475" s="214"/>
      <c r="AC475" s="215"/>
      <c r="AD475" s="216"/>
    </row>
    <row r="476" spans="1:30">
      <c r="A476" s="48"/>
      <c r="B476" s="58"/>
      <c r="C476" s="49"/>
      <c r="D476" s="59"/>
      <c r="E476" s="788"/>
      <c r="F476" s="34"/>
      <c r="G476" s="532"/>
      <c r="H476" s="533"/>
      <c r="I476" s="1231"/>
      <c r="J476" s="1232"/>
      <c r="K476" s="1233"/>
      <c r="L476" s="1234" t="s">
        <v>978</v>
      </c>
      <c r="M476" s="1235"/>
      <c r="N476" s="1235"/>
      <c r="O476" s="1235"/>
      <c r="P476" s="1235"/>
      <c r="Q476" s="1236"/>
      <c r="R476" s="1216"/>
      <c r="S476" s="1217"/>
      <c r="T476" s="1217"/>
      <c r="U476" s="1217"/>
      <c r="V476" s="1217"/>
      <c r="W476" s="1218"/>
      <c r="X476" s="1222"/>
      <c r="Y476" s="1217"/>
      <c r="Z476" s="537"/>
      <c r="AA476" s="46"/>
      <c r="AB476" s="214"/>
      <c r="AC476" s="215"/>
      <c r="AD476" s="216"/>
    </row>
    <row r="477" spans="1:30">
      <c r="A477" s="48"/>
      <c r="B477" s="58"/>
      <c r="C477" s="49"/>
      <c r="D477" s="59"/>
      <c r="E477" s="788"/>
      <c r="F477" s="34"/>
      <c r="G477" s="532"/>
      <c r="H477" s="533"/>
      <c r="I477" s="1231"/>
      <c r="J477" s="1232"/>
      <c r="K477" s="1233"/>
      <c r="L477" s="922"/>
      <c r="M477" s="923"/>
      <c r="N477" s="923"/>
      <c r="O477" s="923"/>
      <c r="P477" s="923"/>
      <c r="Q477" s="924"/>
      <c r="R477" s="1219"/>
      <c r="S477" s="1220"/>
      <c r="T477" s="1220"/>
      <c r="U477" s="1220"/>
      <c r="V477" s="1220"/>
      <c r="W477" s="1221"/>
      <c r="X477" s="1223"/>
      <c r="Y477" s="1220"/>
      <c r="Z477" s="234" t="s">
        <v>162</v>
      </c>
      <c r="AA477" s="46"/>
      <c r="AB477" s="214"/>
      <c r="AC477" s="215"/>
      <c r="AD477" s="216"/>
    </row>
    <row r="478" spans="1:30" ht="12.6" customHeight="1">
      <c r="A478" s="48"/>
      <c r="B478" s="58"/>
      <c r="C478" s="49"/>
      <c r="D478" s="59"/>
      <c r="E478" s="788"/>
      <c r="F478" s="34"/>
      <c r="G478" s="1208" t="s">
        <v>299</v>
      </c>
      <c r="H478" s="1209"/>
      <c r="I478" s="1210" t="s">
        <v>300</v>
      </c>
      <c r="J478" s="1211"/>
      <c r="K478" s="1211"/>
      <c r="L478" s="1211"/>
      <c r="M478" s="1211"/>
      <c r="N478" s="1211"/>
      <c r="O478" s="1211"/>
      <c r="P478" s="1211"/>
      <c r="Q478" s="1212"/>
      <c r="R478" s="1216"/>
      <c r="S478" s="1217"/>
      <c r="T478" s="1217"/>
      <c r="U478" s="1217"/>
      <c r="V478" s="1217"/>
      <c r="W478" s="1218"/>
      <c r="X478" s="1222"/>
      <c r="Y478" s="1217"/>
      <c r="Z478" s="537"/>
      <c r="AA478" s="46"/>
      <c r="AB478" s="214"/>
      <c r="AC478" s="215"/>
      <c r="AD478" s="216"/>
    </row>
    <row r="479" spans="1:30" ht="12.6" customHeight="1">
      <c r="A479" s="48"/>
      <c r="B479" s="58"/>
      <c r="C479" s="49"/>
      <c r="D479" s="59"/>
      <c r="E479" s="788"/>
      <c r="F479" s="34"/>
      <c r="G479" s="957"/>
      <c r="H479" s="959"/>
      <c r="I479" s="1213"/>
      <c r="J479" s="1214"/>
      <c r="K479" s="1214"/>
      <c r="L479" s="1214"/>
      <c r="M479" s="1214"/>
      <c r="N479" s="1214"/>
      <c r="O479" s="1214"/>
      <c r="P479" s="1214"/>
      <c r="Q479" s="1215"/>
      <c r="R479" s="1219"/>
      <c r="S479" s="1220"/>
      <c r="T479" s="1220"/>
      <c r="U479" s="1220"/>
      <c r="V479" s="1220"/>
      <c r="W479" s="1221"/>
      <c r="X479" s="1223"/>
      <c r="Y479" s="1220"/>
      <c r="Z479" s="234" t="s">
        <v>162</v>
      </c>
      <c r="AA479" s="46"/>
      <c r="AB479" s="214"/>
      <c r="AC479" s="215"/>
      <c r="AD479" s="216"/>
    </row>
    <row r="480" spans="1:30" ht="12.6" customHeight="1">
      <c r="A480" s="48"/>
      <c r="B480" s="58"/>
      <c r="C480" s="49"/>
      <c r="D480" s="59"/>
      <c r="E480" s="788"/>
      <c r="F480" s="34"/>
      <c r="G480" s="1208" t="s">
        <v>301</v>
      </c>
      <c r="H480" s="1209"/>
      <c r="I480" s="1210" t="s">
        <v>302</v>
      </c>
      <c r="J480" s="1211"/>
      <c r="K480" s="1211"/>
      <c r="L480" s="1211"/>
      <c r="M480" s="1211"/>
      <c r="N480" s="1211"/>
      <c r="O480" s="1211"/>
      <c r="P480" s="1211"/>
      <c r="Q480" s="1212"/>
      <c r="R480" s="1216"/>
      <c r="S480" s="1217"/>
      <c r="T480" s="1217"/>
      <c r="U480" s="1217"/>
      <c r="V480" s="1217"/>
      <c r="W480" s="1218"/>
      <c r="X480" s="1222"/>
      <c r="Y480" s="1217"/>
      <c r="Z480" s="537"/>
      <c r="AA480" s="46"/>
      <c r="AB480" s="214"/>
      <c r="AC480" s="215"/>
      <c r="AD480" s="216"/>
    </row>
    <row r="481" spans="1:30" ht="12.6" customHeight="1">
      <c r="A481" s="48"/>
      <c r="B481" s="58"/>
      <c r="C481" s="49"/>
      <c r="D481" s="59"/>
      <c r="E481" s="788"/>
      <c r="F481" s="34"/>
      <c r="G481" s="957"/>
      <c r="H481" s="959"/>
      <c r="I481" s="1213"/>
      <c r="J481" s="1214"/>
      <c r="K481" s="1214"/>
      <c r="L481" s="1214"/>
      <c r="M481" s="1214"/>
      <c r="N481" s="1214"/>
      <c r="O481" s="1214"/>
      <c r="P481" s="1214"/>
      <c r="Q481" s="1215"/>
      <c r="R481" s="1219"/>
      <c r="S481" s="1220"/>
      <c r="T481" s="1220"/>
      <c r="U481" s="1220"/>
      <c r="V481" s="1220"/>
      <c r="W481" s="1221"/>
      <c r="X481" s="1223"/>
      <c r="Y481" s="1220"/>
      <c r="Z481" s="234" t="s">
        <v>162</v>
      </c>
      <c r="AA481" s="46"/>
      <c r="AB481" s="214"/>
      <c r="AC481" s="215"/>
      <c r="AD481" s="216"/>
    </row>
    <row r="482" spans="1:30" ht="12.6" customHeight="1">
      <c r="A482" s="48"/>
      <c r="B482" s="58"/>
      <c r="C482" s="49"/>
      <c r="D482" s="59"/>
      <c r="E482" s="788"/>
      <c r="F482" s="34"/>
      <c r="G482" s="1208" t="s">
        <v>303</v>
      </c>
      <c r="H482" s="1209"/>
      <c r="I482" s="1210" t="s">
        <v>304</v>
      </c>
      <c r="J482" s="1211"/>
      <c r="K482" s="1211"/>
      <c r="L482" s="1211"/>
      <c r="M482" s="1211"/>
      <c r="N482" s="1211"/>
      <c r="O482" s="1211"/>
      <c r="P482" s="1211"/>
      <c r="Q482" s="1212"/>
      <c r="R482" s="1216"/>
      <c r="S482" s="1217"/>
      <c r="T482" s="1217"/>
      <c r="U482" s="1217"/>
      <c r="V482" s="1217"/>
      <c r="W482" s="1218"/>
      <c r="X482" s="1222"/>
      <c r="Y482" s="1217"/>
      <c r="Z482" s="537"/>
      <c r="AA482" s="46"/>
      <c r="AB482" s="214"/>
      <c r="AC482" s="215"/>
      <c r="AD482" s="216"/>
    </row>
    <row r="483" spans="1:30" ht="12.6" customHeight="1">
      <c r="A483" s="48"/>
      <c r="B483" s="58"/>
      <c r="C483" s="49"/>
      <c r="D483" s="59"/>
      <c r="E483" s="788"/>
      <c r="F483" s="34"/>
      <c r="G483" s="957"/>
      <c r="H483" s="959"/>
      <c r="I483" s="1213"/>
      <c r="J483" s="1214"/>
      <c r="K483" s="1214"/>
      <c r="L483" s="1214"/>
      <c r="M483" s="1214"/>
      <c r="N483" s="1214"/>
      <c r="O483" s="1214"/>
      <c r="P483" s="1214"/>
      <c r="Q483" s="1215"/>
      <c r="R483" s="1219"/>
      <c r="S483" s="1220"/>
      <c r="T483" s="1220"/>
      <c r="U483" s="1220"/>
      <c r="V483" s="1220"/>
      <c r="W483" s="1221"/>
      <c r="X483" s="1223"/>
      <c r="Y483" s="1220"/>
      <c r="Z483" s="234" t="s">
        <v>162</v>
      </c>
      <c r="AA483" s="46"/>
      <c r="AB483" s="214"/>
      <c r="AC483" s="215"/>
      <c r="AD483" s="216"/>
    </row>
    <row r="484" spans="1:30" ht="12.6" customHeight="1">
      <c r="A484" s="48"/>
      <c r="B484" s="58"/>
      <c r="C484" s="49"/>
      <c r="D484" s="59"/>
      <c r="E484" s="788"/>
      <c r="F484" s="34"/>
      <c r="G484" s="1208" t="s">
        <v>305</v>
      </c>
      <c r="H484" s="1209"/>
      <c r="I484" s="1210" t="s">
        <v>306</v>
      </c>
      <c r="J484" s="1211"/>
      <c r="K484" s="1211"/>
      <c r="L484" s="1211"/>
      <c r="M484" s="1211"/>
      <c r="N484" s="1211"/>
      <c r="O484" s="1211"/>
      <c r="P484" s="1211"/>
      <c r="Q484" s="1212"/>
      <c r="R484" s="1216"/>
      <c r="S484" s="1217"/>
      <c r="T484" s="1217"/>
      <c r="U484" s="1217"/>
      <c r="V484" s="1217"/>
      <c r="W484" s="1218"/>
      <c r="X484" s="1222"/>
      <c r="Y484" s="1217"/>
      <c r="Z484" s="537"/>
      <c r="AA484" s="46"/>
      <c r="AB484" s="214"/>
      <c r="AC484" s="215"/>
      <c r="AD484" s="216"/>
    </row>
    <row r="485" spans="1:30" ht="12.6" customHeight="1">
      <c r="A485" s="48"/>
      <c r="B485" s="58"/>
      <c r="C485" s="49"/>
      <c r="D485" s="59"/>
      <c r="E485" s="788"/>
      <c r="F485" s="34"/>
      <c r="G485" s="957"/>
      <c r="H485" s="959"/>
      <c r="I485" s="1213"/>
      <c r="J485" s="1214"/>
      <c r="K485" s="1214"/>
      <c r="L485" s="1214"/>
      <c r="M485" s="1214"/>
      <c r="N485" s="1214"/>
      <c r="O485" s="1214"/>
      <c r="P485" s="1214"/>
      <c r="Q485" s="1215"/>
      <c r="R485" s="1219"/>
      <c r="S485" s="1220"/>
      <c r="T485" s="1220"/>
      <c r="U485" s="1220"/>
      <c r="V485" s="1220"/>
      <c r="W485" s="1221"/>
      <c r="X485" s="1223"/>
      <c r="Y485" s="1220"/>
      <c r="Z485" s="234" t="s">
        <v>162</v>
      </c>
      <c r="AA485" s="46"/>
      <c r="AB485" s="214"/>
      <c r="AC485" s="215"/>
      <c r="AD485" s="216"/>
    </row>
    <row r="486" spans="1:30" ht="12.6" customHeight="1">
      <c r="A486" s="48"/>
      <c r="B486" s="58"/>
      <c r="C486" s="49"/>
      <c r="D486" s="59"/>
      <c r="E486" s="788"/>
      <c r="F486" s="34"/>
      <c r="G486" s="1208" t="s">
        <v>307</v>
      </c>
      <c r="H486" s="1209"/>
      <c r="I486" s="1210" t="s">
        <v>206</v>
      </c>
      <c r="J486" s="1211"/>
      <c r="K486" s="1211"/>
      <c r="L486" s="1211"/>
      <c r="M486" s="1211"/>
      <c r="N486" s="1211"/>
      <c r="O486" s="1211"/>
      <c r="P486" s="1211"/>
      <c r="Q486" s="1212"/>
      <c r="R486" s="1216"/>
      <c r="S486" s="1217"/>
      <c r="T486" s="1217"/>
      <c r="U486" s="1217"/>
      <c r="V486" s="1217"/>
      <c r="W486" s="1218"/>
      <c r="X486" s="1222"/>
      <c r="Y486" s="1217"/>
      <c r="Z486" s="537"/>
      <c r="AA486" s="46"/>
      <c r="AB486" s="214"/>
      <c r="AC486" s="215"/>
      <c r="AD486" s="216"/>
    </row>
    <row r="487" spans="1:30" ht="12.6" customHeight="1">
      <c r="A487" s="48"/>
      <c r="B487" s="58"/>
      <c r="C487" s="49"/>
      <c r="D487" s="59"/>
      <c r="E487" s="788"/>
      <c r="F487" s="34"/>
      <c r="G487" s="957"/>
      <c r="H487" s="959"/>
      <c r="I487" s="1213"/>
      <c r="J487" s="1214"/>
      <c r="K487" s="1214"/>
      <c r="L487" s="1214"/>
      <c r="M487" s="1214"/>
      <c r="N487" s="1214"/>
      <c r="O487" s="1214"/>
      <c r="P487" s="1214"/>
      <c r="Q487" s="1215"/>
      <c r="R487" s="1219"/>
      <c r="S487" s="1220"/>
      <c r="T487" s="1220"/>
      <c r="U487" s="1220"/>
      <c r="V487" s="1220"/>
      <c r="W487" s="1221"/>
      <c r="X487" s="1223"/>
      <c r="Y487" s="1220"/>
      <c r="Z487" s="234" t="s">
        <v>162</v>
      </c>
      <c r="AA487" s="46"/>
      <c r="AB487" s="214"/>
      <c r="AC487" s="215"/>
      <c r="AD487" s="216"/>
    </row>
    <row r="488" spans="1:30" ht="9" customHeight="1">
      <c r="A488" s="335"/>
      <c r="B488" s="343"/>
      <c r="C488" s="299"/>
      <c r="D488" s="155"/>
      <c r="E488" s="876"/>
      <c r="F488" s="60"/>
      <c r="G488" s="61"/>
      <c r="H488" s="61"/>
      <c r="I488" s="315"/>
      <c r="J488" s="315"/>
      <c r="K488" s="315"/>
      <c r="L488" s="315"/>
      <c r="M488" s="315"/>
      <c r="N488" s="315"/>
      <c r="O488" s="315"/>
      <c r="P488" s="315"/>
      <c r="Q488" s="315"/>
      <c r="R488" s="535"/>
      <c r="S488" s="535"/>
      <c r="T488" s="535"/>
      <c r="U488" s="535"/>
      <c r="V488" s="535"/>
      <c r="W488" s="535"/>
      <c r="X488" s="535"/>
      <c r="Y488" s="535"/>
      <c r="Z488" s="554"/>
      <c r="AA488" s="62"/>
      <c r="AB488" s="230"/>
      <c r="AC488" s="231"/>
      <c r="AD488" s="232"/>
    </row>
    <row r="489" spans="1:30" ht="5.25" customHeight="1">
      <c r="A489" s="48"/>
      <c r="B489" s="58"/>
      <c r="C489" s="49"/>
      <c r="D489" s="59"/>
      <c r="E489" s="48"/>
      <c r="F489" s="34"/>
      <c r="G489" s="209"/>
      <c r="H489" s="209"/>
      <c r="I489" s="209"/>
      <c r="J489" s="209"/>
      <c r="K489" s="209"/>
      <c r="L489" s="209"/>
      <c r="M489" s="209"/>
      <c r="N489" s="209"/>
      <c r="O489" s="209"/>
      <c r="P489" s="209"/>
      <c r="Q489" s="209"/>
      <c r="R489" s="209"/>
      <c r="S489" s="209"/>
      <c r="T489" s="209"/>
      <c r="U489" s="209"/>
      <c r="V489" s="209"/>
      <c r="W489" s="209"/>
      <c r="X489" s="209"/>
      <c r="Y489" s="209"/>
      <c r="Z489" s="209"/>
      <c r="AA489" s="46"/>
      <c r="AB489" s="214"/>
      <c r="AC489" s="215"/>
      <c r="AD489" s="216"/>
    </row>
    <row r="490" spans="1:30" ht="13.5" customHeight="1">
      <c r="A490" s="788" t="s">
        <v>394</v>
      </c>
      <c r="B490" s="58">
        <v>23</v>
      </c>
      <c r="C490" s="790" t="s">
        <v>395</v>
      </c>
      <c r="D490" s="59" t="s">
        <v>224</v>
      </c>
      <c r="E490" s="788" t="s">
        <v>420</v>
      </c>
      <c r="F490" s="34"/>
      <c r="G490" s="826" t="s">
        <v>66</v>
      </c>
      <c r="H490" s="826"/>
      <c r="I490" s="826"/>
      <c r="J490" s="826"/>
      <c r="K490" s="826"/>
      <c r="L490" s="826"/>
      <c r="M490" s="826"/>
      <c r="N490" s="1034" t="s">
        <v>105</v>
      </c>
      <c r="O490" s="1034"/>
      <c r="P490" s="1034"/>
      <c r="Q490" s="1034"/>
      <c r="R490" s="1034"/>
      <c r="S490" s="1034"/>
      <c r="T490" s="1034"/>
      <c r="U490" s="1034"/>
      <c r="V490" s="1034"/>
      <c r="AA490" s="46"/>
      <c r="AB490" s="851" t="s">
        <v>459</v>
      </c>
      <c r="AC490" s="1184"/>
      <c r="AD490" s="1185"/>
    </row>
    <row r="491" spans="1:30">
      <c r="A491" s="788"/>
      <c r="B491" s="58"/>
      <c r="C491" s="790"/>
      <c r="D491" s="59"/>
      <c r="E491" s="788"/>
      <c r="F491" s="34"/>
      <c r="G491" s="826"/>
      <c r="H491" s="826"/>
      <c r="I491" s="826"/>
      <c r="J491" s="826"/>
      <c r="K491" s="826"/>
      <c r="L491" s="826"/>
      <c r="M491" s="826"/>
      <c r="N491" s="1034"/>
      <c r="O491" s="1034"/>
      <c r="P491" s="1034"/>
      <c r="Q491" s="1034"/>
      <c r="R491" s="1034"/>
      <c r="S491" s="1034"/>
      <c r="T491" s="1034"/>
      <c r="U491" s="1034"/>
      <c r="V491" s="1034"/>
      <c r="AA491" s="46"/>
      <c r="AB491" s="1186"/>
      <c r="AC491" s="1184"/>
      <c r="AD491" s="1185"/>
    </row>
    <row r="492" spans="1:30">
      <c r="A492" s="48"/>
      <c r="B492" s="58"/>
      <c r="C492" s="790"/>
      <c r="D492" s="59"/>
      <c r="E492" s="788"/>
      <c r="F492" s="34"/>
      <c r="AA492" s="46"/>
      <c r="AB492" s="1186"/>
      <c r="AC492" s="1184"/>
      <c r="AD492" s="1185"/>
    </row>
    <row r="493" spans="1:30">
      <c r="A493" s="48"/>
      <c r="B493" s="58"/>
      <c r="C493" s="49"/>
      <c r="D493" s="59"/>
      <c r="E493" s="788"/>
      <c r="F493" s="34"/>
      <c r="G493" s="698" t="s">
        <v>314</v>
      </c>
      <c r="H493" s="698"/>
      <c r="I493" s="698"/>
      <c r="J493" s="698"/>
      <c r="K493" s="698"/>
      <c r="L493" s="698"/>
      <c r="M493" s="698"/>
      <c r="N493" s="698"/>
      <c r="O493" s="698"/>
      <c r="P493" s="698"/>
      <c r="Q493" s="698"/>
      <c r="R493" s="698"/>
      <c r="S493" s="698"/>
      <c r="T493" s="698"/>
      <c r="U493" s="698"/>
      <c r="V493" s="698"/>
      <c r="W493" s="698"/>
      <c r="AA493" s="46"/>
      <c r="AB493" s="214"/>
      <c r="AC493" s="215"/>
      <c r="AD493" s="216"/>
    </row>
    <row r="494" spans="1:30">
      <c r="A494" s="48"/>
      <c r="B494" s="58"/>
      <c r="C494" s="49"/>
      <c r="D494" s="59"/>
      <c r="E494" s="788"/>
      <c r="F494" s="34"/>
      <c r="G494" s="1162"/>
      <c r="H494" s="1163"/>
      <c r="I494" s="1199" t="s">
        <v>315</v>
      </c>
      <c r="J494" s="1199"/>
      <c r="K494" s="1199"/>
      <c r="L494" s="1199"/>
      <c r="M494" s="1205" t="s">
        <v>316</v>
      </c>
      <c r="N494" s="1205"/>
      <c r="O494" s="1205"/>
      <c r="P494" s="1205"/>
      <c r="Q494" s="1200"/>
      <c r="R494" s="1200"/>
      <c r="S494" s="1200"/>
      <c r="T494" s="1200"/>
      <c r="U494" s="1200"/>
      <c r="V494" s="1200"/>
      <c r="W494" s="1200"/>
      <c r="X494" s="1200"/>
      <c r="Y494" s="1200"/>
      <c r="Z494" s="1200"/>
      <c r="AA494" s="46"/>
      <c r="AB494" s="214"/>
      <c r="AC494" s="215"/>
      <c r="AD494" s="216"/>
    </row>
    <row r="495" spans="1:30">
      <c r="A495" s="48"/>
      <c r="B495" s="58"/>
      <c r="C495" s="49"/>
      <c r="D495" s="59"/>
      <c r="E495" s="788"/>
      <c r="F495" s="34"/>
      <c r="G495" s="1164"/>
      <c r="H495" s="1165"/>
      <c r="I495" s="1199"/>
      <c r="J495" s="1199"/>
      <c r="K495" s="1199"/>
      <c r="L495" s="1199"/>
      <c r="M495" s="1205" t="s">
        <v>317</v>
      </c>
      <c r="N495" s="1205"/>
      <c r="O495" s="1205"/>
      <c r="P495" s="1205"/>
      <c r="Q495" s="1200"/>
      <c r="R495" s="1200"/>
      <c r="S495" s="1200"/>
      <c r="T495" s="1200"/>
      <c r="U495" s="1200"/>
      <c r="V495" s="1200"/>
      <c r="W495" s="1200"/>
      <c r="X495" s="1200"/>
      <c r="Y495" s="1200"/>
      <c r="Z495" s="1200"/>
      <c r="AA495" s="46"/>
      <c r="AB495" s="214"/>
      <c r="AC495" s="215"/>
      <c r="AD495" s="216"/>
    </row>
    <row r="496" spans="1:30">
      <c r="A496" s="48"/>
      <c r="B496" s="58"/>
      <c r="C496" s="49"/>
      <c r="D496" s="59"/>
      <c r="E496" s="50"/>
      <c r="F496" s="34"/>
      <c r="G496" s="1162"/>
      <c r="H496" s="1163"/>
      <c r="I496" s="1199" t="s">
        <v>318</v>
      </c>
      <c r="J496" s="1199"/>
      <c r="K496" s="1199"/>
      <c r="L496" s="1199"/>
      <c r="M496" s="1200"/>
      <c r="N496" s="1200"/>
      <c r="O496" s="1200"/>
      <c r="P496" s="1200"/>
      <c r="Q496" s="1200"/>
      <c r="R496" s="1200"/>
      <c r="S496" s="1200"/>
      <c r="T496" s="1200"/>
      <c r="U496" s="1200"/>
      <c r="V496" s="1200"/>
      <c r="W496" s="1200"/>
      <c r="X496" s="1200"/>
      <c r="Y496" s="1200"/>
      <c r="Z496" s="1200"/>
      <c r="AA496" s="46"/>
      <c r="AB496" s="214"/>
      <c r="AC496" s="215"/>
      <c r="AD496" s="216"/>
    </row>
    <row r="497" spans="1:30">
      <c r="A497" s="48"/>
      <c r="B497" s="58"/>
      <c r="C497" s="49"/>
      <c r="D497" s="59"/>
      <c r="E497" s="50"/>
      <c r="F497" s="34"/>
      <c r="G497" s="1164"/>
      <c r="H497" s="1165"/>
      <c r="I497" s="1199"/>
      <c r="J497" s="1199"/>
      <c r="K497" s="1199"/>
      <c r="L497" s="1199"/>
      <c r="M497" s="1200"/>
      <c r="N497" s="1200"/>
      <c r="O497" s="1200"/>
      <c r="P497" s="1200"/>
      <c r="Q497" s="1200"/>
      <c r="R497" s="1200"/>
      <c r="S497" s="1200"/>
      <c r="T497" s="1200"/>
      <c r="U497" s="1200"/>
      <c r="V497" s="1200"/>
      <c r="W497" s="1200"/>
      <c r="X497" s="1200"/>
      <c r="Y497" s="1200"/>
      <c r="Z497" s="1200"/>
      <c r="AA497" s="46"/>
      <c r="AB497" s="214"/>
      <c r="AC497" s="215"/>
      <c r="AD497" s="216"/>
    </row>
    <row r="498" spans="1:30">
      <c r="A498" s="48"/>
      <c r="B498" s="58"/>
      <c r="C498" s="49"/>
      <c r="D498" s="59"/>
      <c r="E498" s="50"/>
      <c r="F498" s="34"/>
      <c r="G498" s="1142"/>
      <c r="H498" s="1143"/>
      <c r="I498" s="1166" t="s">
        <v>312</v>
      </c>
      <c r="J498" s="1167"/>
      <c r="K498" s="1167"/>
      <c r="L498" s="1167"/>
      <c r="M498" s="1201"/>
      <c r="N498" s="1201"/>
      <c r="O498" s="1201"/>
      <c r="P498" s="1201"/>
      <c r="Q498" s="1201"/>
      <c r="R498" s="1201"/>
      <c r="S498" s="1201"/>
      <c r="T498" s="1201"/>
      <c r="U498" s="1201"/>
      <c r="V498" s="1201"/>
      <c r="W498" s="1201"/>
      <c r="X498" s="1201"/>
      <c r="Y498" s="1201"/>
      <c r="Z498" s="235" t="s">
        <v>313</v>
      </c>
      <c r="AA498" s="46"/>
      <c r="AB498" s="214"/>
      <c r="AC498" s="215"/>
      <c r="AD498" s="216"/>
    </row>
    <row r="499" spans="1:30">
      <c r="A499" s="48"/>
      <c r="B499" s="58"/>
      <c r="C499" s="49"/>
      <c r="D499" s="59"/>
      <c r="E499" s="50"/>
      <c r="F499" s="34"/>
      <c r="AA499" s="46"/>
      <c r="AB499" s="214"/>
      <c r="AC499" s="215"/>
      <c r="AD499" s="216"/>
    </row>
    <row r="500" spans="1:30">
      <c r="A500" s="48"/>
      <c r="B500" s="58"/>
      <c r="C500" s="49"/>
      <c r="D500" s="59"/>
      <c r="E500" s="50"/>
      <c r="F500" s="34"/>
      <c r="G500" s="33" t="s">
        <v>319</v>
      </c>
      <c r="AA500" s="46"/>
      <c r="AB500" s="214"/>
      <c r="AC500" s="215"/>
      <c r="AD500" s="216"/>
    </row>
    <row r="501" spans="1:30">
      <c r="A501" s="48"/>
      <c r="B501" s="58"/>
      <c r="C501" s="49"/>
      <c r="D501" s="59"/>
      <c r="E501" s="50"/>
      <c r="F501" s="34"/>
      <c r="G501" s="1142"/>
      <c r="H501" s="1143"/>
      <c r="I501" s="1159" t="s">
        <v>320</v>
      </c>
      <c r="J501" s="1160"/>
      <c r="K501" s="1160"/>
      <c r="L501" s="1160"/>
      <c r="M501" s="1160"/>
      <c r="N501" s="1160"/>
      <c r="O501" s="1160"/>
      <c r="P501" s="1160"/>
      <c r="Q501" s="1160"/>
      <c r="R501" s="1160"/>
      <c r="S501" s="1160"/>
      <c r="T501" s="1160"/>
      <c r="U501" s="1160"/>
      <c r="V501" s="1160"/>
      <c r="W501" s="1160"/>
      <c r="X501" s="1160"/>
      <c r="Y501" s="1160"/>
      <c r="Z501" s="1161"/>
      <c r="AA501" s="46"/>
      <c r="AB501" s="214"/>
      <c r="AC501" s="215"/>
      <c r="AD501" s="216"/>
    </row>
    <row r="502" spans="1:30">
      <c r="A502" s="48"/>
      <c r="B502" s="58"/>
      <c r="C502" s="49"/>
      <c r="D502" s="59"/>
      <c r="E502" s="50"/>
      <c r="F502" s="34"/>
      <c r="G502" s="1142"/>
      <c r="H502" s="1143"/>
      <c r="I502" s="1159" t="s">
        <v>321</v>
      </c>
      <c r="J502" s="1160"/>
      <c r="K502" s="1160"/>
      <c r="L502" s="1160"/>
      <c r="M502" s="1160"/>
      <c r="N502" s="1160"/>
      <c r="O502" s="1160"/>
      <c r="P502" s="1160"/>
      <c r="Q502" s="1160"/>
      <c r="R502" s="1160"/>
      <c r="S502" s="1160"/>
      <c r="T502" s="1160"/>
      <c r="U502" s="1160"/>
      <c r="V502" s="1160"/>
      <c r="W502" s="1160"/>
      <c r="X502" s="1160"/>
      <c r="Y502" s="1160"/>
      <c r="Z502" s="1161"/>
      <c r="AA502" s="46"/>
      <c r="AB502" s="214"/>
      <c r="AC502" s="215"/>
      <c r="AD502" s="216"/>
    </row>
    <row r="503" spans="1:30">
      <c r="A503" s="48"/>
      <c r="B503" s="58"/>
      <c r="C503" s="49"/>
      <c r="D503" s="59"/>
      <c r="E503" s="50"/>
      <c r="F503" s="34"/>
      <c r="G503" s="1142" t="s">
        <v>95</v>
      </c>
      <c r="H503" s="1143"/>
      <c r="I503" s="236" t="s">
        <v>312</v>
      </c>
      <c r="J503" s="237"/>
      <c r="K503" s="237"/>
      <c r="L503" s="237"/>
      <c r="M503" s="1202"/>
      <c r="N503" s="1202"/>
      <c r="O503" s="1202"/>
      <c r="P503" s="1202"/>
      <c r="Q503" s="1202"/>
      <c r="R503" s="1202"/>
      <c r="S503" s="1202"/>
      <c r="T503" s="1202"/>
      <c r="U503" s="1202"/>
      <c r="V503" s="1202"/>
      <c r="W503" s="1202"/>
      <c r="X503" s="1202"/>
      <c r="Y503" s="1202"/>
      <c r="Z503" s="238" t="s">
        <v>313</v>
      </c>
      <c r="AA503" s="46"/>
      <c r="AB503" s="214"/>
      <c r="AC503" s="215"/>
      <c r="AD503" s="216"/>
    </row>
    <row r="504" spans="1:30">
      <c r="A504" s="48"/>
      <c r="B504" s="58"/>
      <c r="C504" s="49"/>
      <c r="D504" s="59"/>
      <c r="E504" s="48"/>
      <c r="F504" s="34"/>
      <c r="G504" s="209"/>
      <c r="H504" s="209"/>
      <c r="I504" s="209"/>
      <c r="J504" s="209"/>
      <c r="K504" s="209"/>
      <c r="L504" s="209"/>
      <c r="M504" s="209"/>
      <c r="N504" s="209"/>
      <c r="O504" s="209"/>
      <c r="P504" s="209"/>
      <c r="Q504" s="209"/>
      <c r="R504" s="209"/>
      <c r="S504" s="209"/>
      <c r="T504" s="209"/>
      <c r="U504" s="209"/>
      <c r="V504" s="209"/>
      <c r="W504" s="209"/>
      <c r="X504" s="209"/>
      <c r="Y504" s="209"/>
      <c r="Z504" s="209"/>
      <c r="AA504" s="46"/>
      <c r="AB504" s="214"/>
      <c r="AC504" s="215"/>
      <c r="AD504" s="216"/>
    </row>
    <row r="505" spans="1:30">
      <c r="A505" s="48"/>
      <c r="B505" s="58"/>
      <c r="C505" s="49"/>
      <c r="D505" s="59"/>
      <c r="E505" s="48"/>
      <c r="F505" s="34"/>
      <c r="G505" s="209"/>
      <c r="H505" s="209"/>
      <c r="I505" s="209"/>
      <c r="J505" s="209"/>
      <c r="K505" s="209"/>
      <c r="L505" s="209"/>
      <c r="M505" s="209"/>
      <c r="N505" s="209"/>
      <c r="O505" s="209"/>
      <c r="P505" s="209"/>
      <c r="Q505" s="209"/>
      <c r="R505" s="209"/>
      <c r="S505" s="209"/>
      <c r="T505" s="209"/>
      <c r="U505" s="209"/>
      <c r="V505" s="209"/>
      <c r="W505" s="209"/>
      <c r="X505" s="209"/>
      <c r="Y505" s="209"/>
      <c r="Z505" s="209"/>
      <c r="AA505" s="46"/>
      <c r="AB505" s="214"/>
      <c r="AC505" s="215"/>
      <c r="AD505" s="216"/>
    </row>
    <row r="506" spans="1:30" ht="13.5" customHeight="1">
      <c r="A506" s="48"/>
      <c r="B506" s="58">
        <v>24</v>
      </c>
      <c r="C506" s="49" t="s">
        <v>396</v>
      </c>
      <c r="D506" s="59" t="s">
        <v>225</v>
      </c>
      <c r="E506" s="788" t="s">
        <v>397</v>
      </c>
      <c r="F506" s="34"/>
      <c r="G506" s="826" t="s">
        <v>66</v>
      </c>
      <c r="H506" s="826"/>
      <c r="I506" s="826"/>
      <c r="J506" s="826"/>
      <c r="K506" s="826"/>
      <c r="L506" s="826"/>
      <c r="M506" s="826"/>
      <c r="N506" s="1034" t="s">
        <v>105</v>
      </c>
      <c r="O506" s="1034"/>
      <c r="P506" s="1034"/>
      <c r="Q506" s="1034"/>
      <c r="R506" s="1034"/>
      <c r="S506" s="1034"/>
      <c r="T506" s="1034"/>
      <c r="U506" s="1034"/>
      <c r="V506" s="1034"/>
      <c r="AA506" s="46"/>
      <c r="AB506" s="214"/>
      <c r="AC506" s="215"/>
      <c r="AD506" s="216"/>
    </row>
    <row r="507" spans="1:30">
      <c r="A507" s="48"/>
      <c r="B507" s="58"/>
      <c r="C507" s="49"/>
      <c r="D507" s="59"/>
      <c r="E507" s="788"/>
      <c r="F507" s="34"/>
      <c r="G507" s="826"/>
      <c r="H507" s="826"/>
      <c r="I507" s="826"/>
      <c r="J507" s="826"/>
      <c r="K507" s="826"/>
      <c r="L507" s="826"/>
      <c r="M507" s="826"/>
      <c r="N507" s="1034"/>
      <c r="O507" s="1034"/>
      <c r="P507" s="1034"/>
      <c r="Q507" s="1034"/>
      <c r="R507" s="1034"/>
      <c r="S507" s="1034"/>
      <c r="T507" s="1034"/>
      <c r="U507" s="1034"/>
      <c r="V507" s="1034"/>
      <c r="AA507" s="46"/>
      <c r="AB507" s="214"/>
      <c r="AC507" s="215"/>
      <c r="AD507" s="216"/>
    </row>
    <row r="508" spans="1:30">
      <c r="A508" s="48"/>
      <c r="B508" s="58"/>
      <c r="C508" s="49"/>
      <c r="D508" s="59"/>
      <c r="E508" s="50"/>
      <c r="F508" s="34"/>
      <c r="AA508" s="46"/>
      <c r="AB508" s="214"/>
      <c r="AC508" s="215"/>
      <c r="AD508" s="216"/>
    </row>
    <row r="509" spans="1:30">
      <c r="A509" s="48"/>
      <c r="B509" s="58"/>
      <c r="C509" s="49"/>
      <c r="D509" s="59" t="s">
        <v>225</v>
      </c>
      <c r="E509" s="788" t="s">
        <v>421</v>
      </c>
      <c r="F509" s="34"/>
      <c r="G509" s="698" t="s">
        <v>322</v>
      </c>
      <c r="H509" s="698"/>
      <c r="I509" s="698"/>
      <c r="J509" s="698"/>
      <c r="K509" s="698"/>
      <c r="L509" s="698"/>
      <c r="M509" s="698"/>
      <c r="N509" s="698"/>
      <c r="O509" s="698"/>
      <c r="P509" s="698"/>
      <c r="Q509" s="698"/>
      <c r="R509" s="698"/>
      <c r="S509" s="698"/>
      <c r="T509" s="698"/>
      <c r="U509" s="698"/>
      <c r="V509" s="698"/>
      <c r="W509" s="698"/>
      <c r="AA509" s="46"/>
      <c r="AB509" s="214"/>
      <c r="AC509" s="215"/>
      <c r="AD509" s="216"/>
    </row>
    <row r="510" spans="1:30">
      <c r="A510" s="48"/>
      <c r="B510" s="58"/>
      <c r="C510" s="49"/>
      <c r="D510" s="59"/>
      <c r="E510" s="788"/>
      <c r="F510" s="34"/>
      <c r="G510" s="1205" t="s">
        <v>323</v>
      </c>
      <c r="H510" s="1205"/>
      <c r="I510" s="1205"/>
      <c r="J510" s="1205"/>
      <c r="K510" s="1205"/>
      <c r="L510" s="1205"/>
      <c r="M510" s="1203"/>
      <c r="N510" s="1201"/>
      <c r="O510" s="1201"/>
      <c r="P510" s="1201"/>
      <c r="Q510" s="1201"/>
      <c r="R510" s="1201"/>
      <c r="S510" s="1201"/>
      <c r="T510" s="1201"/>
      <c r="U510" s="1201"/>
      <c r="V510" s="1201"/>
      <c r="W510" s="1201"/>
      <c r="X510" s="1201"/>
      <c r="Y510" s="1201"/>
      <c r="Z510" s="1204"/>
      <c r="AA510" s="46"/>
      <c r="AB510" s="214"/>
      <c r="AC510" s="215"/>
      <c r="AD510" s="216"/>
    </row>
    <row r="511" spans="1:30">
      <c r="A511" s="48"/>
      <c r="B511" s="58"/>
      <c r="C511" s="49"/>
      <c r="D511" s="59"/>
      <c r="E511" s="788"/>
      <c r="F511" s="34"/>
      <c r="G511" s="1205" t="s">
        <v>1130</v>
      </c>
      <c r="H511" s="1205"/>
      <c r="I511" s="1205"/>
      <c r="J511" s="1205"/>
      <c r="K511" s="1205"/>
      <c r="L511" s="1205"/>
      <c r="M511" s="1206"/>
      <c r="N511" s="1207"/>
      <c r="O511" s="1207"/>
      <c r="P511" s="239" t="s">
        <v>324</v>
      </c>
      <c r="Q511" s="1205" t="s">
        <v>1131</v>
      </c>
      <c r="R511" s="1205"/>
      <c r="S511" s="1205"/>
      <c r="T511" s="1205"/>
      <c r="U511" s="1205"/>
      <c r="V511" s="1205"/>
      <c r="W511" s="1206"/>
      <c r="X511" s="1207"/>
      <c r="Y511" s="1207"/>
      <c r="Z511" s="239" t="s">
        <v>324</v>
      </c>
      <c r="AA511" s="46"/>
      <c r="AB511" s="214"/>
      <c r="AC511" s="215"/>
      <c r="AD511" s="216"/>
    </row>
    <row r="512" spans="1:30">
      <c r="A512" s="48"/>
      <c r="B512" s="58"/>
      <c r="C512" s="49"/>
      <c r="D512" s="59"/>
      <c r="E512" s="50"/>
      <c r="F512" s="34"/>
      <c r="G512" s="209"/>
      <c r="H512" s="209"/>
      <c r="I512" s="209"/>
      <c r="J512" s="209"/>
      <c r="K512" s="209"/>
      <c r="L512" s="209"/>
      <c r="M512" s="209"/>
      <c r="N512" s="209"/>
      <c r="O512" s="209"/>
      <c r="P512" s="209"/>
      <c r="Q512" s="209"/>
      <c r="R512" s="209"/>
      <c r="S512" s="209"/>
      <c r="T512" s="209"/>
      <c r="U512" s="209"/>
      <c r="V512" s="209"/>
      <c r="W512" s="209"/>
      <c r="X512" s="209"/>
      <c r="Y512" s="209"/>
      <c r="Z512" s="209"/>
      <c r="AA512" s="46"/>
      <c r="AB512" s="214"/>
      <c r="AC512" s="215"/>
      <c r="AD512" s="216"/>
    </row>
    <row r="513" spans="1:30">
      <c r="A513" s="48"/>
      <c r="B513" s="58"/>
      <c r="C513" s="49"/>
      <c r="D513" s="59" t="s">
        <v>225</v>
      </c>
      <c r="E513" s="788" t="s">
        <v>510</v>
      </c>
      <c r="F513" s="34"/>
      <c r="G513" s="209"/>
      <c r="H513" s="209"/>
      <c r="I513" s="209"/>
      <c r="J513" s="209"/>
      <c r="K513" s="209"/>
      <c r="L513" s="209"/>
      <c r="M513" s="209"/>
      <c r="N513" s="209"/>
      <c r="O513" s="209"/>
      <c r="P513" s="209"/>
      <c r="Q513" s="209"/>
      <c r="R513" s="209"/>
      <c r="S513" s="209"/>
      <c r="T513" s="209"/>
      <c r="U513" s="209"/>
      <c r="V513" s="209"/>
      <c r="W513" s="209"/>
      <c r="X513" s="209"/>
      <c r="Y513" s="209"/>
      <c r="Z513" s="209"/>
      <c r="AA513" s="46"/>
      <c r="AB513" s="214"/>
      <c r="AC513" s="215"/>
      <c r="AD513" s="216"/>
    </row>
    <row r="514" spans="1:30">
      <c r="A514" s="48"/>
      <c r="B514" s="58"/>
      <c r="C514" s="49"/>
      <c r="D514" s="59"/>
      <c r="E514" s="788"/>
      <c r="F514" s="34"/>
      <c r="G514" s="209"/>
      <c r="H514" s="209"/>
      <c r="I514" s="209"/>
      <c r="J514" s="209"/>
      <c r="K514" s="209"/>
      <c r="L514" s="209"/>
      <c r="M514" s="209"/>
      <c r="N514" s="209"/>
      <c r="O514" s="209"/>
      <c r="P514" s="209"/>
      <c r="Q514" s="209"/>
      <c r="R514" s="209"/>
      <c r="S514" s="209"/>
      <c r="T514" s="209"/>
      <c r="U514" s="209"/>
      <c r="V514" s="209"/>
      <c r="W514" s="209"/>
      <c r="X514" s="209"/>
      <c r="Y514" s="209"/>
      <c r="Z514" s="209"/>
      <c r="AA514" s="46"/>
      <c r="AB514" s="214"/>
      <c r="AC514" s="215"/>
      <c r="AD514" s="216"/>
    </row>
    <row r="515" spans="1:30">
      <c r="A515" s="48"/>
      <c r="B515" s="58"/>
      <c r="C515" s="49"/>
      <c r="D515" s="59"/>
      <c r="E515" s="788"/>
      <c r="F515" s="34"/>
      <c r="G515" s="209"/>
      <c r="H515" s="209"/>
      <c r="I515" s="209"/>
      <c r="J515" s="209"/>
      <c r="K515" s="209"/>
      <c r="L515" s="209"/>
      <c r="M515" s="209"/>
      <c r="N515" s="209"/>
      <c r="O515" s="209"/>
      <c r="P515" s="209"/>
      <c r="Q515" s="209"/>
      <c r="R515" s="209"/>
      <c r="S515" s="209"/>
      <c r="T515" s="209"/>
      <c r="U515" s="209"/>
      <c r="V515" s="209"/>
      <c r="W515" s="209"/>
      <c r="X515" s="209"/>
      <c r="Y515" s="209"/>
      <c r="Z515" s="209"/>
      <c r="AA515" s="46"/>
      <c r="AB515" s="214"/>
      <c r="AC515" s="215"/>
      <c r="AD515" s="216"/>
    </row>
    <row r="516" spans="1:30">
      <c r="A516" s="48"/>
      <c r="B516" s="58"/>
      <c r="C516" s="49"/>
      <c r="D516" s="59"/>
      <c r="E516" s="788"/>
      <c r="F516" s="34"/>
      <c r="G516" s="209"/>
      <c r="H516" s="209"/>
      <c r="I516" s="209"/>
      <c r="J516" s="209"/>
      <c r="K516" s="209"/>
      <c r="L516" s="209"/>
      <c r="M516" s="209"/>
      <c r="N516" s="209"/>
      <c r="O516" s="209"/>
      <c r="P516" s="209"/>
      <c r="Q516" s="209"/>
      <c r="R516" s="209"/>
      <c r="S516" s="209"/>
      <c r="T516" s="209"/>
      <c r="U516" s="209"/>
      <c r="V516" s="209"/>
      <c r="W516" s="209"/>
      <c r="X516" s="209"/>
      <c r="Y516" s="209"/>
      <c r="Z516" s="209"/>
      <c r="AA516" s="46"/>
      <c r="AB516" s="214"/>
      <c r="AC516" s="215"/>
      <c r="AD516" s="216"/>
    </row>
    <row r="517" spans="1:30">
      <c r="A517" s="48"/>
      <c r="B517" s="58"/>
      <c r="C517" s="49"/>
      <c r="D517" s="59"/>
      <c r="E517" s="788"/>
      <c r="F517" s="34"/>
      <c r="G517" s="209"/>
      <c r="H517" s="209"/>
      <c r="I517" s="209"/>
      <c r="J517" s="209"/>
      <c r="K517" s="209"/>
      <c r="L517" s="209"/>
      <c r="M517" s="209"/>
      <c r="N517" s="209"/>
      <c r="O517" s="209"/>
      <c r="P517" s="209"/>
      <c r="Q517" s="209"/>
      <c r="R517" s="209"/>
      <c r="S517" s="209"/>
      <c r="T517" s="209"/>
      <c r="U517" s="209"/>
      <c r="V517" s="209"/>
      <c r="W517" s="209"/>
      <c r="X517" s="209"/>
      <c r="Y517" s="209"/>
      <c r="Z517" s="209"/>
      <c r="AA517" s="46"/>
      <c r="AB517" s="214"/>
      <c r="AC517" s="215"/>
      <c r="AD517" s="216"/>
    </row>
    <row r="518" spans="1:30">
      <c r="A518" s="48"/>
      <c r="B518" s="58"/>
      <c r="C518" s="49"/>
      <c r="D518" s="59"/>
      <c r="E518" s="788"/>
      <c r="F518" s="34"/>
      <c r="G518" s="209"/>
      <c r="H518" s="209"/>
      <c r="I518" s="209"/>
      <c r="J518" s="209"/>
      <c r="K518" s="209"/>
      <c r="L518" s="209"/>
      <c r="M518" s="209"/>
      <c r="N518" s="209"/>
      <c r="O518" s="209"/>
      <c r="P518" s="209"/>
      <c r="Q518" s="209"/>
      <c r="R518" s="209"/>
      <c r="S518" s="209"/>
      <c r="T518" s="209"/>
      <c r="U518" s="209"/>
      <c r="V518" s="209"/>
      <c r="W518" s="209"/>
      <c r="X518" s="209"/>
      <c r="Y518" s="209"/>
      <c r="Z518" s="209"/>
      <c r="AA518" s="46"/>
      <c r="AB518" s="214"/>
      <c r="AC518" s="215"/>
      <c r="AD518" s="216"/>
    </row>
    <row r="519" spans="1:30">
      <c r="A519" s="48"/>
      <c r="B519" s="58"/>
      <c r="C519" s="49"/>
      <c r="D519" s="59"/>
      <c r="E519" s="788"/>
      <c r="F519" s="34"/>
      <c r="G519" s="209"/>
      <c r="H519" s="209"/>
      <c r="I519" s="209"/>
      <c r="J519" s="209"/>
      <c r="K519" s="209"/>
      <c r="L519" s="209"/>
      <c r="M519" s="209"/>
      <c r="N519" s="209"/>
      <c r="O519" s="209"/>
      <c r="P519" s="209"/>
      <c r="Q519" s="209"/>
      <c r="R519" s="209"/>
      <c r="S519" s="209"/>
      <c r="T519" s="209"/>
      <c r="U519" s="209"/>
      <c r="V519" s="209"/>
      <c r="W519" s="209"/>
      <c r="X519" s="209"/>
      <c r="Y519" s="209"/>
      <c r="Z519" s="209"/>
      <c r="AA519" s="46"/>
      <c r="AB519" s="214"/>
      <c r="AC519" s="215"/>
      <c r="AD519" s="216"/>
    </row>
    <row r="520" spans="1:30">
      <c r="A520" s="48"/>
      <c r="B520" s="58"/>
      <c r="C520" s="49"/>
      <c r="D520" s="59"/>
      <c r="E520" s="788"/>
      <c r="F520" s="34"/>
      <c r="G520" s="209"/>
      <c r="H520" s="209"/>
      <c r="I520" s="209"/>
      <c r="J520" s="209"/>
      <c r="K520" s="209"/>
      <c r="L520" s="209"/>
      <c r="M520" s="209"/>
      <c r="N520" s="209"/>
      <c r="O520" s="209"/>
      <c r="P520" s="209"/>
      <c r="Q520" s="209"/>
      <c r="R520" s="209"/>
      <c r="S520" s="209"/>
      <c r="T520" s="209"/>
      <c r="U520" s="209"/>
      <c r="V520" s="209"/>
      <c r="W520" s="209"/>
      <c r="X520" s="209"/>
      <c r="Y520" s="209"/>
      <c r="Z520" s="209"/>
      <c r="AA520" s="46"/>
      <c r="AB520" s="214"/>
      <c r="AC520" s="215"/>
      <c r="AD520" s="216"/>
    </row>
    <row r="521" spans="1:30">
      <c r="A521" s="48"/>
      <c r="B521" s="58"/>
      <c r="C521" s="49"/>
      <c r="D521" s="59"/>
      <c r="E521" s="788"/>
      <c r="F521" s="34"/>
      <c r="G521" s="209"/>
      <c r="H521" s="209"/>
      <c r="I521" s="209"/>
      <c r="J521" s="209"/>
      <c r="K521" s="209"/>
      <c r="L521" s="209"/>
      <c r="M521" s="209"/>
      <c r="N521" s="209"/>
      <c r="O521" s="209"/>
      <c r="P521" s="209"/>
      <c r="Q521" s="209"/>
      <c r="R521" s="209"/>
      <c r="S521" s="209"/>
      <c r="T521" s="209"/>
      <c r="U521" s="209"/>
      <c r="V521" s="209"/>
      <c r="W521" s="209"/>
      <c r="X521" s="209"/>
      <c r="Y521" s="209"/>
      <c r="Z521" s="209"/>
      <c r="AA521" s="46"/>
      <c r="AB521" s="214"/>
      <c r="AC521" s="215"/>
      <c r="AD521" s="216"/>
    </row>
    <row r="522" spans="1:30">
      <c r="A522" s="48"/>
      <c r="B522" s="58"/>
      <c r="C522" s="49"/>
      <c r="D522" s="59"/>
      <c r="E522" s="50"/>
      <c r="F522" s="34"/>
      <c r="G522" s="209"/>
      <c r="H522" s="209"/>
      <c r="I522" s="209"/>
      <c r="J522" s="209"/>
      <c r="K522" s="209"/>
      <c r="L522" s="209"/>
      <c r="M522" s="209"/>
      <c r="N522" s="209"/>
      <c r="O522" s="209"/>
      <c r="P522" s="209"/>
      <c r="Q522" s="209"/>
      <c r="R522" s="209"/>
      <c r="S522" s="209"/>
      <c r="T522" s="209"/>
      <c r="U522" s="209"/>
      <c r="V522" s="209"/>
      <c r="W522" s="209"/>
      <c r="X522" s="209"/>
      <c r="Y522" s="209"/>
      <c r="Z522" s="209"/>
      <c r="AA522" s="46"/>
      <c r="AB522" s="214"/>
      <c r="AC522" s="215"/>
      <c r="AD522" s="216"/>
    </row>
    <row r="523" spans="1:30">
      <c r="A523" s="48"/>
      <c r="B523" s="58"/>
      <c r="C523" s="49"/>
      <c r="D523" s="59" t="s">
        <v>225</v>
      </c>
      <c r="E523" s="788" t="s">
        <v>398</v>
      </c>
      <c r="F523" s="34"/>
      <c r="G523" s="209"/>
      <c r="H523" s="209"/>
      <c r="I523" s="209"/>
      <c r="J523" s="209"/>
      <c r="K523" s="209"/>
      <c r="L523" s="209"/>
      <c r="M523" s="209"/>
      <c r="N523" s="209"/>
      <c r="O523" s="209"/>
      <c r="P523" s="209"/>
      <c r="Q523" s="209"/>
      <c r="R523" s="209"/>
      <c r="S523" s="209"/>
      <c r="T523" s="209"/>
      <c r="U523" s="209"/>
      <c r="V523" s="209"/>
      <c r="W523" s="209"/>
      <c r="X523" s="209"/>
      <c r="Y523" s="209"/>
      <c r="Z523" s="209"/>
      <c r="AA523" s="46"/>
      <c r="AB523" s="214"/>
      <c r="AC523" s="215"/>
      <c r="AD523" s="216"/>
    </row>
    <row r="524" spans="1:30">
      <c r="A524" s="48"/>
      <c r="B524" s="58"/>
      <c r="C524" s="49"/>
      <c r="D524" s="59"/>
      <c r="E524" s="788"/>
      <c r="F524" s="34"/>
      <c r="G524" s="209"/>
      <c r="H524" s="209"/>
      <c r="I524" s="209"/>
      <c r="J524" s="209"/>
      <c r="K524" s="209"/>
      <c r="L524" s="209"/>
      <c r="M524" s="209"/>
      <c r="N524" s="209"/>
      <c r="O524" s="209"/>
      <c r="P524" s="209"/>
      <c r="Q524" s="209"/>
      <c r="R524" s="209"/>
      <c r="S524" s="209"/>
      <c r="T524" s="209"/>
      <c r="U524" s="209"/>
      <c r="V524" s="209"/>
      <c r="W524" s="209"/>
      <c r="X524" s="209"/>
      <c r="Y524" s="209"/>
      <c r="Z524" s="209"/>
      <c r="AA524" s="46"/>
      <c r="AB524" s="214"/>
      <c r="AC524" s="215"/>
      <c r="AD524" s="216"/>
    </row>
    <row r="525" spans="1:30">
      <c r="A525" s="48"/>
      <c r="B525" s="58"/>
      <c r="C525" s="49"/>
      <c r="D525" s="59"/>
      <c r="E525" s="50"/>
      <c r="F525" s="34"/>
      <c r="G525" s="209"/>
      <c r="H525" s="209"/>
      <c r="I525" s="209"/>
      <c r="J525" s="209"/>
      <c r="K525" s="209"/>
      <c r="L525" s="209"/>
      <c r="M525" s="209"/>
      <c r="N525" s="209"/>
      <c r="O525" s="209"/>
      <c r="P525" s="209"/>
      <c r="Q525" s="209"/>
      <c r="R525" s="209"/>
      <c r="S525" s="209"/>
      <c r="T525" s="209"/>
      <c r="U525" s="209"/>
      <c r="V525" s="209"/>
      <c r="W525" s="209"/>
      <c r="X525" s="209"/>
      <c r="Y525" s="209"/>
      <c r="Z525" s="209"/>
      <c r="AA525" s="46"/>
      <c r="AB525" s="214"/>
      <c r="AC525" s="215"/>
      <c r="AD525" s="216"/>
    </row>
    <row r="526" spans="1:30">
      <c r="A526" s="48"/>
      <c r="B526" s="58"/>
      <c r="C526" s="49"/>
      <c r="D526" s="59"/>
      <c r="E526" s="50"/>
      <c r="F526" s="34"/>
      <c r="G526" s="209"/>
      <c r="H526" s="209"/>
      <c r="I526" s="209"/>
      <c r="J526" s="209"/>
      <c r="K526" s="209"/>
      <c r="L526" s="209"/>
      <c r="M526" s="209"/>
      <c r="N526" s="209"/>
      <c r="O526" s="209"/>
      <c r="P526" s="209"/>
      <c r="Q526" s="209"/>
      <c r="R526" s="209"/>
      <c r="S526" s="209"/>
      <c r="T526" s="209"/>
      <c r="U526" s="209"/>
      <c r="V526" s="209"/>
      <c r="W526" s="209"/>
      <c r="X526" s="209"/>
      <c r="Y526" s="209"/>
      <c r="Z526" s="209"/>
      <c r="AA526" s="46"/>
      <c r="AB526" s="214"/>
      <c r="AC526" s="215"/>
      <c r="AD526" s="216"/>
    </row>
    <row r="527" spans="1:30">
      <c r="A527" s="48"/>
      <c r="B527" s="58"/>
      <c r="C527" s="49"/>
      <c r="D527" s="59"/>
      <c r="E527" s="50"/>
      <c r="F527" s="34"/>
      <c r="G527" s="209"/>
      <c r="H527" s="209"/>
      <c r="I527" s="209"/>
      <c r="J527" s="209"/>
      <c r="K527" s="209"/>
      <c r="L527" s="209"/>
      <c r="M527" s="209"/>
      <c r="N527" s="209"/>
      <c r="O527" s="209"/>
      <c r="P527" s="209"/>
      <c r="Q527" s="209"/>
      <c r="R527" s="209"/>
      <c r="S527" s="209"/>
      <c r="T527" s="209"/>
      <c r="U527" s="209"/>
      <c r="V527" s="209"/>
      <c r="W527" s="209"/>
      <c r="X527" s="209"/>
      <c r="Y527" s="209"/>
      <c r="Z527" s="209"/>
      <c r="AA527" s="46"/>
      <c r="AB527" s="214"/>
      <c r="AC527" s="215"/>
      <c r="AD527" s="216"/>
    </row>
    <row r="528" spans="1:30" ht="8.4" customHeight="1">
      <c r="A528" s="335"/>
      <c r="B528" s="343"/>
      <c r="C528" s="299"/>
      <c r="D528" s="155"/>
      <c r="E528" s="335"/>
      <c r="F528" s="60"/>
      <c r="G528" s="229"/>
      <c r="H528" s="229"/>
      <c r="I528" s="229"/>
      <c r="J528" s="229"/>
      <c r="K528" s="229"/>
      <c r="L528" s="229"/>
      <c r="M528" s="229"/>
      <c r="N528" s="229"/>
      <c r="O528" s="229"/>
      <c r="P528" s="229"/>
      <c r="Q528" s="229"/>
      <c r="R528" s="229"/>
      <c r="S528" s="229"/>
      <c r="T528" s="229"/>
      <c r="U528" s="229"/>
      <c r="V528" s="229"/>
      <c r="W528" s="229"/>
      <c r="X528" s="229"/>
      <c r="Y528" s="229"/>
      <c r="Z528" s="229"/>
      <c r="AA528" s="62"/>
      <c r="AB528" s="230"/>
      <c r="AC528" s="231"/>
      <c r="AD528" s="232"/>
    </row>
    <row r="529" spans="1:30" ht="5.25" customHeight="1">
      <c r="A529" s="50"/>
      <c r="B529" s="34"/>
      <c r="C529" s="46"/>
      <c r="D529" s="211"/>
      <c r="E529" s="50"/>
      <c r="F529" s="34"/>
      <c r="J529" s="120"/>
      <c r="K529" s="120"/>
      <c r="L529" s="120"/>
      <c r="M529" s="47"/>
      <c r="N529" s="42"/>
      <c r="O529" s="42"/>
      <c r="P529" s="42"/>
      <c r="Q529" s="42"/>
      <c r="R529" s="42"/>
      <c r="S529" s="42"/>
      <c r="T529" s="42"/>
      <c r="U529" s="42"/>
      <c r="V529" s="47"/>
      <c r="AA529" s="46"/>
      <c r="AB529" s="171"/>
      <c r="AC529" s="172"/>
      <c r="AD529" s="173"/>
    </row>
    <row r="530" spans="1:30" ht="13.5" customHeight="1">
      <c r="A530" s="824" t="s">
        <v>453</v>
      </c>
      <c r="B530" s="39">
        <v>25</v>
      </c>
      <c r="C530" s="790" t="s">
        <v>399</v>
      </c>
      <c r="D530" s="59" t="s">
        <v>223</v>
      </c>
      <c r="E530" s="788" t="s">
        <v>835</v>
      </c>
      <c r="F530" s="34"/>
      <c r="G530" s="826" t="s">
        <v>66</v>
      </c>
      <c r="H530" s="826"/>
      <c r="I530" s="826"/>
      <c r="J530" s="826"/>
      <c r="K530" s="826"/>
      <c r="L530" s="826"/>
      <c r="M530" s="826"/>
      <c r="N530" s="1183" t="s">
        <v>105</v>
      </c>
      <c r="O530" s="1183"/>
      <c r="P530" s="1183"/>
      <c r="Q530" s="1183"/>
      <c r="R530" s="1183"/>
      <c r="S530" s="1183"/>
      <c r="T530" s="1183"/>
      <c r="U530" s="1183"/>
      <c r="V530" s="1183"/>
      <c r="AA530" s="46"/>
      <c r="AB530" s="851" t="s">
        <v>459</v>
      </c>
      <c r="AC530" s="1184"/>
      <c r="AD530" s="1185"/>
    </row>
    <row r="531" spans="1:30">
      <c r="A531" s="824"/>
      <c r="B531" s="39"/>
      <c r="C531" s="790"/>
      <c r="D531" s="59"/>
      <c r="E531" s="788"/>
      <c r="F531" s="34"/>
      <c r="G531" s="826"/>
      <c r="H531" s="826"/>
      <c r="I531" s="826"/>
      <c r="J531" s="826"/>
      <c r="K531" s="826"/>
      <c r="L531" s="826"/>
      <c r="M531" s="826"/>
      <c r="N531" s="1183"/>
      <c r="O531" s="1183"/>
      <c r="P531" s="1183"/>
      <c r="Q531" s="1183"/>
      <c r="R531" s="1183"/>
      <c r="S531" s="1183"/>
      <c r="T531" s="1183"/>
      <c r="U531" s="1183"/>
      <c r="V531" s="1183"/>
      <c r="AA531" s="46"/>
      <c r="AB531" s="1186"/>
      <c r="AC531" s="1184"/>
      <c r="AD531" s="1185"/>
    </row>
    <row r="532" spans="1:30">
      <c r="A532" s="824"/>
      <c r="B532" s="39"/>
      <c r="C532" s="38"/>
      <c r="D532" s="59"/>
      <c r="E532" s="788"/>
      <c r="F532" s="34"/>
      <c r="G532" s="334"/>
      <c r="H532" s="334"/>
      <c r="I532" s="334"/>
      <c r="J532" s="334"/>
      <c r="K532" s="334"/>
      <c r="L532" s="334"/>
      <c r="M532" s="334"/>
      <c r="N532" s="334"/>
      <c r="O532" s="334"/>
      <c r="P532" s="334"/>
      <c r="Q532" s="334"/>
      <c r="R532" s="334"/>
      <c r="S532" s="334"/>
      <c r="T532" s="334"/>
      <c r="U532" s="334"/>
      <c r="V532" s="334"/>
      <c r="W532" s="334"/>
      <c r="AA532" s="46"/>
      <c r="AB532" s="1186"/>
      <c r="AC532" s="1184"/>
      <c r="AD532" s="1185"/>
    </row>
    <row r="533" spans="1:30">
      <c r="A533" s="824"/>
      <c r="B533" s="39"/>
      <c r="C533" s="38"/>
      <c r="D533" s="59"/>
      <c r="E533" s="788"/>
      <c r="F533" s="34"/>
      <c r="G533" s="799" t="s">
        <v>927</v>
      </c>
      <c r="H533" s="1187"/>
      <c r="I533" s="1187"/>
      <c r="J533" s="1187"/>
      <c r="K533" s="1187"/>
      <c r="L533" s="1187"/>
      <c r="M533" s="1187"/>
      <c r="N533" s="1187"/>
      <c r="O533" s="1187"/>
      <c r="P533" s="1187"/>
      <c r="Q533" s="1187"/>
      <c r="R533" s="1187"/>
      <c r="S533" s="1187"/>
      <c r="T533" s="1187"/>
      <c r="U533" s="1187"/>
      <c r="V533" s="1187"/>
      <c r="W533" s="1187"/>
      <c r="X533" s="1187"/>
      <c r="Y533" s="1187"/>
      <c r="Z533" s="1187"/>
      <c r="AA533" s="46"/>
      <c r="AB533" s="151"/>
      <c r="AC533" s="152"/>
      <c r="AD533" s="153"/>
    </row>
    <row r="534" spans="1:30">
      <c r="A534" s="824"/>
      <c r="B534" s="39"/>
      <c r="C534" s="38"/>
      <c r="D534" s="59"/>
      <c r="E534" s="788"/>
      <c r="F534" s="34"/>
      <c r="G534" s="1187"/>
      <c r="H534" s="1187"/>
      <c r="I534" s="1187"/>
      <c r="J534" s="1187"/>
      <c r="K534" s="1187"/>
      <c r="L534" s="1187"/>
      <c r="M534" s="1187"/>
      <c r="N534" s="1187"/>
      <c r="O534" s="1187"/>
      <c r="P534" s="1187"/>
      <c r="Q534" s="1187"/>
      <c r="R534" s="1187"/>
      <c r="S534" s="1187"/>
      <c r="T534" s="1187"/>
      <c r="U534" s="1187"/>
      <c r="V534" s="1187"/>
      <c r="W534" s="1187"/>
      <c r="X534" s="1187"/>
      <c r="Y534" s="1187"/>
      <c r="Z534" s="1187"/>
      <c r="AA534" s="46"/>
      <c r="AB534" s="151"/>
      <c r="AC534" s="152"/>
      <c r="AD534" s="153"/>
    </row>
    <row r="535" spans="1:30" ht="13.8" thickBot="1">
      <c r="A535" s="824"/>
      <c r="B535" s="39"/>
      <c r="C535" s="38"/>
      <c r="D535" s="59"/>
      <c r="E535" s="788"/>
      <c r="F535" s="34"/>
      <c r="AA535" s="46"/>
      <c r="AB535" s="151"/>
      <c r="AC535" s="152"/>
      <c r="AD535" s="153"/>
    </row>
    <row r="536" spans="1:30" ht="13.8" thickBot="1">
      <c r="A536" s="824"/>
      <c r="B536" s="39"/>
      <c r="C536" s="38"/>
      <c r="D536" s="59"/>
      <c r="E536" s="788"/>
      <c r="F536" s="34"/>
      <c r="H536" s="33" t="s">
        <v>928</v>
      </c>
      <c r="N536" s="33" t="s">
        <v>437</v>
      </c>
      <c r="P536" s="1188"/>
      <c r="Q536" s="1189"/>
      <c r="R536" s="1189"/>
      <c r="S536" s="1190"/>
      <c r="T536" s="33" t="s">
        <v>274</v>
      </c>
      <c r="AA536" s="46"/>
      <c r="AB536" s="151"/>
      <c r="AC536" s="152"/>
      <c r="AD536" s="153"/>
    </row>
    <row r="537" spans="1:30" ht="13.8" thickBot="1">
      <c r="A537" s="824"/>
      <c r="B537" s="39"/>
      <c r="C537" s="38"/>
      <c r="D537" s="59"/>
      <c r="E537" s="788"/>
      <c r="F537" s="34"/>
      <c r="AA537" s="46"/>
      <c r="AB537" s="151"/>
      <c r="AC537" s="152"/>
      <c r="AD537" s="153"/>
    </row>
    <row r="538" spans="1:30" ht="13.8" thickBot="1">
      <c r="A538" s="824"/>
      <c r="B538" s="39"/>
      <c r="C538" s="38"/>
      <c r="D538" s="59"/>
      <c r="E538" s="788"/>
      <c r="F538" s="34"/>
      <c r="H538" s="33" t="s">
        <v>929</v>
      </c>
      <c r="N538" s="33" t="s">
        <v>437</v>
      </c>
      <c r="P538" s="1188"/>
      <c r="Q538" s="1189"/>
      <c r="R538" s="1189"/>
      <c r="S538" s="1190"/>
      <c r="T538" s="33" t="s">
        <v>274</v>
      </c>
      <c r="AA538" s="46"/>
      <c r="AB538" s="151"/>
      <c r="AC538" s="152"/>
      <c r="AD538" s="153"/>
    </row>
    <row r="539" spans="1:30">
      <c r="A539" s="824"/>
      <c r="B539" s="39"/>
      <c r="C539" s="38"/>
      <c r="D539" s="59"/>
      <c r="E539" s="788"/>
      <c r="F539" s="34"/>
      <c r="G539" s="334"/>
      <c r="H539" s="334"/>
      <c r="I539" s="334"/>
      <c r="J539" s="334"/>
      <c r="K539" s="334"/>
      <c r="L539" s="334"/>
      <c r="M539" s="334"/>
      <c r="N539" s="334"/>
      <c r="O539" s="334"/>
      <c r="P539" s="334"/>
      <c r="Q539" s="334"/>
      <c r="R539" s="334"/>
      <c r="S539" s="334"/>
      <c r="T539" s="334"/>
      <c r="U539" s="334"/>
      <c r="V539" s="334"/>
      <c r="W539" s="334"/>
      <c r="AA539" s="46"/>
      <c r="AB539" s="151"/>
      <c r="AC539" s="152"/>
      <c r="AD539" s="153"/>
    </row>
    <row r="540" spans="1:30">
      <c r="A540" s="824"/>
      <c r="B540" s="39"/>
      <c r="C540" s="38"/>
      <c r="D540" s="59"/>
      <c r="E540" s="788"/>
      <c r="F540" s="34"/>
      <c r="G540" s="698" t="s">
        <v>341</v>
      </c>
      <c r="H540" s="698"/>
      <c r="I540" s="698"/>
      <c r="J540" s="698"/>
      <c r="K540" s="698"/>
      <c r="L540" s="698"/>
      <c r="M540" s="698"/>
      <c r="N540" s="698"/>
      <c r="O540" s="698"/>
      <c r="P540" s="698"/>
      <c r="Q540" s="698"/>
      <c r="R540" s="698"/>
      <c r="S540" s="698"/>
      <c r="T540" s="698"/>
      <c r="U540" s="698"/>
      <c r="V540" s="698"/>
      <c r="AA540" s="46"/>
      <c r="AB540" s="194"/>
      <c r="AC540" s="195"/>
      <c r="AD540" s="196"/>
    </row>
    <row r="541" spans="1:30">
      <c r="A541" s="824"/>
      <c r="B541" s="39"/>
      <c r="C541" s="38"/>
      <c r="D541" s="59"/>
      <c r="E541" s="788"/>
      <c r="F541" s="34"/>
      <c r="G541" s="349" t="s">
        <v>95</v>
      </c>
      <c r="H541" s="1195" t="s">
        <v>342</v>
      </c>
      <c r="I541" s="1195"/>
      <c r="J541" s="1195"/>
      <c r="K541" s="1195"/>
      <c r="L541" s="1195"/>
      <c r="M541" s="1195"/>
      <c r="N541" s="1195"/>
      <c r="O541" s="1195"/>
      <c r="P541" s="1195"/>
      <c r="Q541" s="1195"/>
      <c r="R541" s="1195"/>
      <c r="S541" s="1195"/>
      <c r="T541" s="1195"/>
      <c r="U541" s="1195"/>
      <c r="V541" s="1195"/>
      <c r="W541" s="1195"/>
      <c r="X541" s="1195"/>
      <c r="Y541" s="1195"/>
      <c r="Z541" s="1195"/>
      <c r="AA541" s="46"/>
      <c r="AB541" s="194"/>
      <c r="AC541" s="195"/>
      <c r="AD541" s="196"/>
    </row>
    <row r="542" spans="1:30">
      <c r="A542" s="50"/>
      <c r="B542" s="39"/>
      <c r="C542" s="38"/>
      <c r="D542" s="59"/>
      <c r="E542" s="788"/>
      <c r="F542" s="34"/>
      <c r="G542" s="349" t="s">
        <v>95</v>
      </c>
      <c r="H542" s="1195" t="s">
        <v>343</v>
      </c>
      <c r="I542" s="1195"/>
      <c r="J542" s="1195"/>
      <c r="K542" s="1195"/>
      <c r="L542" s="1195"/>
      <c r="M542" s="1195"/>
      <c r="N542" s="1195"/>
      <c r="O542" s="1195"/>
      <c r="P542" s="1195"/>
      <c r="Q542" s="1195"/>
      <c r="R542" s="1195"/>
      <c r="S542" s="1195"/>
      <c r="T542" s="1195"/>
      <c r="U542" s="1195"/>
      <c r="V542" s="1195"/>
      <c r="W542" s="1195"/>
      <c r="X542" s="1195"/>
      <c r="Y542" s="1195"/>
      <c r="Z542" s="1195"/>
      <c r="AA542" s="46"/>
      <c r="AB542" s="194"/>
      <c r="AC542" s="195"/>
      <c r="AD542" s="196"/>
    </row>
    <row r="543" spans="1:30">
      <c r="A543" s="50"/>
      <c r="B543" s="39"/>
      <c r="C543" s="38"/>
      <c r="D543" s="59"/>
      <c r="E543" s="788"/>
      <c r="F543" s="34"/>
      <c r="G543" s="349" t="s">
        <v>95</v>
      </c>
      <c r="H543" s="1196" t="s">
        <v>344</v>
      </c>
      <c r="I543" s="1197"/>
      <c r="J543" s="1197"/>
      <c r="K543" s="1197"/>
      <c r="L543" s="1197"/>
      <c r="M543" s="1197"/>
      <c r="N543" s="1197"/>
      <c r="O543" s="1197"/>
      <c r="P543" s="1197"/>
      <c r="Q543" s="1197"/>
      <c r="R543" s="1197"/>
      <c r="S543" s="1197"/>
      <c r="T543" s="1197"/>
      <c r="U543" s="1197"/>
      <c r="V543" s="1197"/>
      <c r="W543" s="1197"/>
      <c r="X543" s="1197"/>
      <c r="Y543" s="1197"/>
      <c r="Z543" s="1198"/>
      <c r="AA543" s="46"/>
      <c r="AB543" s="194"/>
      <c r="AC543" s="195"/>
      <c r="AD543" s="196"/>
    </row>
    <row r="544" spans="1:30">
      <c r="A544" s="50"/>
      <c r="B544" s="39"/>
      <c r="C544" s="38"/>
      <c r="D544" s="59"/>
      <c r="E544" s="788"/>
      <c r="F544" s="34"/>
      <c r="G544" s="1191"/>
      <c r="H544" s="1192" t="s">
        <v>24</v>
      </c>
      <c r="I544" s="1192"/>
      <c r="J544" s="1192"/>
      <c r="K544" s="1192"/>
      <c r="L544" s="1192"/>
      <c r="M544" s="1192"/>
      <c r="N544" s="1192"/>
      <c r="O544" s="1192"/>
      <c r="P544" s="1192"/>
      <c r="Q544" s="1192"/>
      <c r="R544" s="1192"/>
      <c r="S544" s="1192"/>
      <c r="T544" s="1192"/>
      <c r="U544" s="1192"/>
      <c r="V544" s="1192"/>
      <c r="W544" s="1192"/>
      <c r="X544" s="1192"/>
      <c r="Y544" s="1192"/>
      <c r="Z544" s="1192"/>
      <c r="AA544" s="46"/>
      <c r="AB544" s="194"/>
      <c r="AC544" s="195"/>
      <c r="AD544" s="196"/>
    </row>
    <row r="545" spans="1:30">
      <c r="A545" s="50"/>
      <c r="B545" s="39"/>
      <c r="C545" s="38"/>
      <c r="D545" s="59"/>
      <c r="E545" s="788"/>
      <c r="F545" s="34"/>
      <c r="G545" s="1191"/>
      <c r="H545" s="1193"/>
      <c r="I545" s="1193"/>
      <c r="J545" s="1193"/>
      <c r="K545" s="1193"/>
      <c r="L545" s="1193"/>
      <c r="M545" s="1193"/>
      <c r="N545" s="1193"/>
      <c r="O545" s="1193"/>
      <c r="P545" s="1193"/>
      <c r="Q545" s="1193"/>
      <c r="R545" s="1193"/>
      <c r="S545" s="1193"/>
      <c r="T545" s="1193"/>
      <c r="U545" s="1193"/>
      <c r="V545" s="1193"/>
      <c r="W545" s="1193"/>
      <c r="X545" s="1193"/>
      <c r="Y545" s="1193"/>
      <c r="Z545" s="1193"/>
      <c r="AA545" s="46"/>
      <c r="AB545" s="194"/>
      <c r="AC545" s="195"/>
      <c r="AD545" s="196"/>
    </row>
    <row r="546" spans="1:30">
      <c r="A546" s="50"/>
      <c r="B546" s="39"/>
      <c r="C546" s="38"/>
      <c r="D546" s="59"/>
      <c r="E546" s="788"/>
      <c r="F546" s="34"/>
      <c r="G546" s="1191"/>
      <c r="H546" s="1193"/>
      <c r="I546" s="1193"/>
      <c r="J546" s="1193"/>
      <c r="K546" s="1193"/>
      <c r="L546" s="1193"/>
      <c r="M546" s="1193"/>
      <c r="N546" s="1193"/>
      <c r="O546" s="1193"/>
      <c r="P546" s="1193"/>
      <c r="Q546" s="1193"/>
      <c r="R546" s="1193"/>
      <c r="S546" s="1193"/>
      <c r="T546" s="1193"/>
      <c r="U546" s="1193"/>
      <c r="V546" s="1193"/>
      <c r="W546" s="1193"/>
      <c r="X546" s="1193"/>
      <c r="Y546" s="1193"/>
      <c r="Z546" s="1193"/>
      <c r="AA546" s="46"/>
      <c r="AB546" s="194"/>
      <c r="AC546" s="195"/>
      <c r="AD546" s="196"/>
    </row>
    <row r="547" spans="1:30">
      <c r="A547" s="50"/>
      <c r="B547" s="39"/>
      <c r="C547" s="38"/>
      <c r="D547" s="59"/>
      <c r="E547" s="788"/>
      <c r="F547" s="34"/>
      <c r="G547" s="1191"/>
      <c r="H547" s="1193"/>
      <c r="I547" s="1193"/>
      <c r="J547" s="1193"/>
      <c r="K547" s="1193"/>
      <c r="L547" s="1193"/>
      <c r="M547" s="1193"/>
      <c r="N547" s="1193"/>
      <c r="O547" s="1193"/>
      <c r="P547" s="1193"/>
      <c r="Q547" s="1193"/>
      <c r="R547" s="1193"/>
      <c r="S547" s="1193"/>
      <c r="T547" s="1193"/>
      <c r="U547" s="1193"/>
      <c r="V547" s="1193"/>
      <c r="W547" s="1193"/>
      <c r="X547" s="1193"/>
      <c r="Y547" s="1193"/>
      <c r="Z547" s="1193"/>
      <c r="AA547" s="46"/>
      <c r="AB547" s="194"/>
      <c r="AC547" s="195"/>
      <c r="AD547" s="196"/>
    </row>
    <row r="548" spans="1:30">
      <c r="A548" s="50"/>
      <c r="B548" s="39"/>
      <c r="C548" s="38"/>
      <c r="D548" s="59"/>
      <c r="E548" s="788"/>
      <c r="F548" s="34"/>
      <c r="G548" s="1191"/>
      <c r="H548" s="1194"/>
      <c r="I548" s="1194"/>
      <c r="J548" s="1194"/>
      <c r="K548" s="1194"/>
      <c r="L548" s="1194"/>
      <c r="M548" s="1194"/>
      <c r="N548" s="1194"/>
      <c r="O548" s="1194"/>
      <c r="P548" s="1194"/>
      <c r="Q548" s="1194"/>
      <c r="R548" s="1194"/>
      <c r="S548" s="1194"/>
      <c r="T548" s="1194"/>
      <c r="U548" s="1194"/>
      <c r="V548" s="1194"/>
      <c r="W548" s="1194"/>
      <c r="X548" s="1194"/>
      <c r="Y548" s="1194"/>
      <c r="Z548" s="1194"/>
      <c r="AA548" s="46"/>
      <c r="AB548" s="194"/>
      <c r="AC548" s="195"/>
      <c r="AD548" s="196"/>
    </row>
    <row r="549" spans="1:30" ht="4.2" customHeight="1">
      <c r="A549" s="50"/>
      <c r="B549" s="39"/>
      <c r="C549" s="38"/>
      <c r="D549" s="59"/>
      <c r="E549" s="788"/>
      <c r="F549" s="34"/>
      <c r="G549" s="47"/>
      <c r="H549" s="47"/>
      <c r="I549" s="47"/>
      <c r="J549" s="47"/>
      <c r="K549" s="47"/>
      <c r="L549" s="47"/>
      <c r="M549" s="47"/>
      <c r="N549" s="47"/>
      <c r="O549" s="47"/>
      <c r="P549" s="47"/>
      <c r="R549" s="47"/>
      <c r="S549" s="47"/>
      <c r="U549" s="47"/>
      <c r="V549" s="47"/>
      <c r="AA549" s="46"/>
      <c r="AB549" s="194"/>
      <c r="AC549" s="195"/>
      <c r="AD549" s="196"/>
    </row>
    <row r="550" spans="1:30" ht="5.25" customHeight="1">
      <c r="A550" s="50"/>
      <c r="B550" s="39"/>
      <c r="C550" s="38"/>
      <c r="D550" s="59"/>
      <c r="E550" s="50"/>
      <c r="F550" s="34"/>
      <c r="G550" s="47"/>
      <c r="H550" s="47"/>
      <c r="I550" s="47"/>
      <c r="J550" s="47"/>
      <c r="K550" s="47"/>
      <c r="L550" s="47"/>
      <c r="M550" s="47"/>
      <c r="N550" s="47"/>
      <c r="O550" s="47"/>
      <c r="P550" s="47"/>
      <c r="R550" s="47"/>
      <c r="S550" s="47"/>
      <c r="U550" s="47"/>
      <c r="V550" s="47"/>
      <c r="AA550" s="46"/>
      <c r="AB550" s="194"/>
      <c r="AC550" s="195"/>
      <c r="AD550" s="196"/>
    </row>
    <row r="551" spans="1:30" ht="13.5" customHeight="1">
      <c r="A551" s="788" t="s">
        <v>454</v>
      </c>
      <c r="B551" s="39">
        <v>26</v>
      </c>
      <c r="C551" s="38" t="s">
        <v>400</v>
      </c>
      <c r="D551" s="59" t="s">
        <v>224</v>
      </c>
      <c r="E551" s="788" t="s">
        <v>401</v>
      </c>
      <c r="F551" s="34"/>
      <c r="G551" s="826" t="s">
        <v>66</v>
      </c>
      <c r="H551" s="826"/>
      <c r="I551" s="826"/>
      <c r="J551" s="826"/>
      <c r="K551" s="826"/>
      <c r="L551" s="826"/>
      <c r="M551" s="826"/>
      <c r="N551" s="1034" t="s">
        <v>101</v>
      </c>
      <c r="O551" s="1034"/>
      <c r="P551" s="1034"/>
      <c r="Q551" s="1034"/>
      <c r="R551" s="1034"/>
      <c r="S551" s="1034"/>
      <c r="T551" s="1034"/>
      <c r="U551" s="1034"/>
      <c r="V551" s="1034"/>
      <c r="AA551" s="46"/>
      <c r="AB551" s="851" t="s">
        <v>459</v>
      </c>
      <c r="AC551" s="1184"/>
      <c r="AD551" s="1185"/>
    </row>
    <row r="552" spans="1:30">
      <c r="A552" s="788"/>
      <c r="B552" s="39"/>
      <c r="C552" s="38"/>
      <c r="D552" s="59"/>
      <c r="E552" s="788"/>
      <c r="F552" s="34"/>
      <c r="G552" s="826"/>
      <c r="H552" s="826"/>
      <c r="I552" s="826"/>
      <c r="J552" s="826"/>
      <c r="K552" s="826"/>
      <c r="L552" s="826"/>
      <c r="M552" s="826"/>
      <c r="N552" s="1034"/>
      <c r="O552" s="1034"/>
      <c r="P552" s="1034"/>
      <c r="Q552" s="1034"/>
      <c r="R552" s="1034"/>
      <c r="S552" s="1034"/>
      <c r="T552" s="1034"/>
      <c r="U552" s="1034"/>
      <c r="V552" s="1034"/>
      <c r="AA552" s="46"/>
      <c r="AB552" s="1186"/>
      <c r="AC552" s="1184"/>
      <c r="AD552" s="1185"/>
    </row>
    <row r="553" spans="1:30">
      <c r="A553" s="50"/>
      <c r="B553" s="39"/>
      <c r="C553" s="38"/>
      <c r="D553" s="59"/>
      <c r="E553" s="788"/>
      <c r="F553" s="34"/>
      <c r="G553" s="233"/>
      <c r="H553" s="233"/>
      <c r="I553" s="233"/>
      <c r="J553" s="233"/>
      <c r="K553" s="233"/>
      <c r="L553" s="233"/>
      <c r="M553" s="233"/>
      <c r="N553" s="217"/>
      <c r="O553" s="217"/>
      <c r="P553" s="217"/>
      <c r="Q553" s="217"/>
      <c r="R553" s="217"/>
      <c r="S553" s="217"/>
      <c r="T553" s="217"/>
      <c r="U553" s="217"/>
      <c r="V553" s="217"/>
      <c r="AA553" s="46"/>
      <c r="AB553" s="1186"/>
      <c r="AC553" s="1184"/>
      <c r="AD553" s="1185"/>
    </row>
    <row r="554" spans="1:30">
      <c r="A554" s="50"/>
      <c r="B554" s="39"/>
      <c r="C554" s="38"/>
      <c r="D554" s="59"/>
      <c r="E554" s="50"/>
      <c r="F554" s="34"/>
      <c r="G554" s="866" t="s">
        <v>308</v>
      </c>
      <c r="H554" s="866"/>
      <c r="I554" s="698"/>
      <c r="J554" s="698"/>
      <c r="K554" s="698"/>
      <c r="L554" s="698"/>
      <c r="M554" s="698"/>
      <c r="N554" s="698"/>
      <c r="O554" s="698"/>
      <c r="P554" s="698"/>
      <c r="Q554" s="698"/>
      <c r="R554" s="698"/>
      <c r="S554" s="698"/>
      <c r="T554" s="698"/>
      <c r="U554" s="698"/>
      <c r="AA554" s="46"/>
      <c r="AB554" s="194"/>
      <c r="AC554" s="195"/>
      <c r="AD554" s="196"/>
    </row>
    <row r="555" spans="1:30">
      <c r="A555" s="50"/>
      <c r="B555" s="39"/>
      <c r="C555" s="38"/>
      <c r="D555" s="59" t="s">
        <v>224</v>
      </c>
      <c r="E555" s="788" t="s">
        <v>402</v>
      </c>
      <c r="F555" s="34"/>
      <c r="G555" s="1142"/>
      <c r="H555" s="1143"/>
      <c r="I555" s="1159" t="s">
        <v>309</v>
      </c>
      <c r="J555" s="1160"/>
      <c r="K555" s="1160"/>
      <c r="L555" s="1160"/>
      <c r="M555" s="1160"/>
      <c r="N555" s="1160"/>
      <c r="O555" s="1160"/>
      <c r="P555" s="1160"/>
      <c r="Q555" s="1160"/>
      <c r="R555" s="1160"/>
      <c r="S555" s="1160"/>
      <c r="T555" s="1160"/>
      <c r="U555" s="1160"/>
      <c r="V555" s="1160"/>
      <c r="W555" s="1160"/>
      <c r="X555" s="1160"/>
      <c r="Y555" s="1160"/>
      <c r="Z555" s="1161"/>
      <c r="AA555" s="46"/>
      <c r="AB555" s="194"/>
      <c r="AC555" s="195"/>
      <c r="AD555" s="196"/>
    </row>
    <row r="556" spans="1:30">
      <c r="A556" s="50"/>
      <c r="B556" s="39"/>
      <c r="C556" s="38"/>
      <c r="D556" s="59"/>
      <c r="E556" s="788"/>
      <c r="F556" s="34"/>
      <c r="G556" s="1142"/>
      <c r="H556" s="1143"/>
      <c r="I556" s="1159" t="s">
        <v>310</v>
      </c>
      <c r="J556" s="1160"/>
      <c r="K556" s="1160"/>
      <c r="L556" s="1160"/>
      <c r="M556" s="1160"/>
      <c r="N556" s="1160"/>
      <c r="O556" s="1160"/>
      <c r="P556" s="1160"/>
      <c r="Q556" s="1160"/>
      <c r="R556" s="1160"/>
      <c r="S556" s="1160"/>
      <c r="T556" s="1160"/>
      <c r="U556" s="1160"/>
      <c r="V556" s="1160"/>
      <c r="W556" s="1160"/>
      <c r="X556" s="1160"/>
      <c r="Y556" s="1160"/>
      <c r="Z556" s="1161"/>
      <c r="AA556" s="46"/>
      <c r="AB556" s="194"/>
      <c r="AC556" s="195"/>
      <c r="AD556" s="196"/>
    </row>
    <row r="557" spans="1:30">
      <c r="A557" s="50"/>
      <c r="B557" s="39"/>
      <c r="C557" s="38"/>
      <c r="D557" s="59"/>
      <c r="E557" s="788"/>
      <c r="F557" s="34"/>
      <c r="G557" s="1142"/>
      <c r="H557" s="1143"/>
      <c r="I557" s="1159" t="s">
        <v>311</v>
      </c>
      <c r="J557" s="1160"/>
      <c r="K557" s="1160"/>
      <c r="L557" s="1160"/>
      <c r="M557" s="1160"/>
      <c r="N557" s="1160"/>
      <c r="O557" s="1160"/>
      <c r="P557" s="1160"/>
      <c r="Q557" s="1160"/>
      <c r="R557" s="1160"/>
      <c r="S557" s="1160"/>
      <c r="T557" s="1160"/>
      <c r="U557" s="1160"/>
      <c r="V557" s="1160"/>
      <c r="W557" s="1160"/>
      <c r="X557" s="1160"/>
      <c r="Y557" s="1160"/>
      <c r="Z557" s="1161"/>
      <c r="AA557" s="46"/>
      <c r="AB557" s="194"/>
      <c r="AC557" s="195"/>
      <c r="AD557" s="196"/>
    </row>
    <row r="558" spans="1:30">
      <c r="A558" s="50"/>
      <c r="B558" s="39"/>
      <c r="C558" s="38"/>
      <c r="D558" s="59"/>
      <c r="E558" s="788"/>
      <c r="F558" s="34"/>
      <c r="G558" s="1162" t="s">
        <v>95</v>
      </c>
      <c r="H558" s="1163"/>
      <c r="I558" s="793" t="s">
        <v>312</v>
      </c>
      <c r="J558" s="963"/>
      <c r="K558" s="963"/>
      <c r="L558" s="963"/>
      <c r="M558" s="1168"/>
      <c r="N558" s="1168"/>
      <c r="O558" s="1168"/>
      <c r="P558" s="1168"/>
      <c r="Q558" s="1168"/>
      <c r="R558" s="1168"/>
      <c r="S558" s="1168"/>
      <c r="T558" s="1168"/>
      <c r="U558" s="1168"/>
      <c r="V558" s="1168"/>
      <c r="W558" s="1168"/>
      <c r="X558" s="1168"/>
      <c r="Y558" s="1168"/>
      <c r="Z558" s="794" t="s">
        <v>313</v>
      </c>
      <c r="AA558" s="46"/>
      <c r="AB558" s="194"/>
      <c r="AC558" s="195"/>
      <c r="AD558" s="196"/>
    </row>
    <row r="559" spans="1:30">
      <c r="A559" s="50"/>
      <c r="B559" s="39"/>
      <c r="C559" s="38"/>
      <c r="D559" s="59"/>
      <c r="E559" s="50"/>
      <c r="F559" s="34"/>
      <c r="G559" s="1164"/>
      <c r="H559" s="1165"/>
      <c r="I559" s="1166"/>
      <c r="J559" s="1167"/>
      <c r="K559" s="1167"/>
      <c r="L559" s="1167"/>
      <c r="M559" s="1169"/>
      <c r="N559" s="1169"/>
      <c r="O559" s="1169"/>
      <c r="P559" s="1169"/>
      <c r="Q559" s="1169"/>
      <c r="R559" s="1169"/>
      <c r="S559" s="1169"/>
      <c r="T559" s="1169"/>
      <c r="U559" s="1169"/>
      <c r="V559" s="1169"/>
      <c r="W559" s="1169"/>
      <c r="X559" s="1169"/>
      <c r="Y559" s="1169"/>
      <c r="Z559" s="1170"/>
      <c r="AA559" s="46"/>
      <c r="AB559" s="194"/>
      <c r="AC559" s="195"/>
      <c r="AD559" s="196"/>
    </row>
    <row r="560" spans="1:30" ht="5.4" customHeight="1">
      <c r="A560" s="50"/>
      <c r="B560" s="39"/>
      <c r="C560" s="38"/>
      <c r="D560" s="59"/>
      <c r="E560" s="50"/>
      <c r="F560" s="34"/>
      <c r="G560" s="47"/>
      <c r="H560" s="47"/>
      <c r="I560" s="47"/>
      <c r="J560" s="47"/>
      <c r="K560" s="47"/>
      <c r="L560" s="47"/>
      <c r="M560" s="47"/>
      <c r="N560" s="47"/>
      <c r="O560" s="47"/>
      <c r="P560" s="47"/>
      <c r="R560" s="47"/>
      <c r="S560" s="47"/>
      <c r="U560" s="47"/>
      <c r="V560" s="47"/>
      <c r="AA560" s="46"/>
      <c r="AB560" s="194"/>
      <c r="AC560" s="195"/>
      <c r="AD560" s="196"/>
    </row>
    <row r="561" spans="1:30" ht="4.5" customHeight="1">
      <c r="A561" s="50"/>
      <c r="B561" s="247"/>
      <c r="C561" s="38"/>
      <c r="D561" s="59"/>
      <c r="E561" s="50"/>
      <c r="F561" s="34"/>
      <c r="N561" s="114"/>
      <c r="O561" s="114"/>
      <c r="P561" s="114"/>
      <c r="Q561" s="114"/>
      <c r="R561" s="114"/>
      <c r="S561" s="114"/>
      <c r="T561" s="114"/>
      <c r="U561" s="114"/>
      <c r="V561" s="114"/>
      <c r="AA561" s="46"/>
      <c r="AB561" s="244"/>
      <c r="AC561" s="245"/>
      <c r="AD561" s="246"/>
    </row>
    <row r="562" spans="1:30">
      <c r="A562" s="824" t="s">
        <v>1129</v>
      </c>
      <c r="B562" s="950">
        <v>27</v>
      </c>
      <c r="C562" s="839" t="s">
        <v>403</v>
      </c>
      <c r="D562" s="825" t="s">
        <v>225</v>
      </c>
      <c r="E562" s="824" t="s">
        <v>404</v>
      </c>
      <c r="F562" s="34"/>
      <c r="G562" s="826" t="s">
        <v>66</v>
      </c>
      <c r="H562" s="826"/>
      <c r="I562" s="826"/>
      <c r="J562" s="826"/>
      <c r="K562" s="826"/>
      <c r="L562" s="826"/>
      <c r="M562" s="826"/>
      <c r="N562" s="1171" t="s">
        <v>272</v>
      </c>
      <c r="O562" s="1171"/>
      <c r="P562" s="1171"/>
      <c r="Q562" s="1171"/>
      <c r="R562" s="1171"/>
      <c r="S562" s="1171"/>
      <c r="T562" s="1171"/>
      <c r="U562" s="1171"/>
      <c r="V562" s="1171"/>
      <c r="X562" s="252"/>
      <c r="Y562" s="252"/>
      <c r="Z562" s="252"/>
      <c r="AA562" s="46"/>
      <c r="AB562" s="851" t="s">
        <v>530</v>
      </c>
      <c r="AC562" s="852"/>
      <c r="AD562" s="853"/>
    </row>
    <row r="563" spans="1:30">
      <c r="A563" s="824"/>
      <c r="B563" s="950"/>
      <c r="C563" s="839"/>
      <c r="D563" s="825"/>
      <c r="E563" s="824"/>
      <c r="F563" s="34"/>
      <c r="G563" s="826"/>
      <c r="H563" s="826"/>
      <c r="I563" s="826"/>
      <c r="J563" s="826"/>
      <c r="K563" s="826"/>
      <c r="L563" s="826"/>
      <c r="M563" s="826"/>
      <c r="N563" s="1051"/>
      <c r="O563" s="1051"/>
      <c r="P563" s="1051"/>
      <c r="Q563" s="1051"/>
      <c r="R563" s="1051"/>
      <c r="S563" s="1051"/>
      <c r="T563" s="1051"/>
      <c r="U563" s="1051"/>
      <c r="V563" s="1051"/>
      <c r="X563" s="252"/>
      <c r="Y563" s="252"/>
      <c r="Z563" s="252"/>
      <c r="AA563" s="46"/>
      <c r="AB563" s="851"/>
      <c r="AC563" s="852"/>
      <c r="AD563" s="853"/>
    </row>
    <row r="564" spans="1:30">
      <c r="A564" s="824"/>
      <c r="B564" s="950"/>
      <c r="C564" s="839"/>
      <c r="D564" s="825"/>
      <c r="E564" s="824"/>
      <c r="F564" s="34"/>
      <c r="G564" s="33" t="s">
        <v>345</v>
      </c>
      <c r="H564" s="47"/>
      <c r="I564" s="47"/>
      <c r="J564" s="47"/>
      <c r="K564" s="120"/>
      <c r="L564" s="120"/>
      <c r="M564" s="120"/>
      <c r="N564" s="120"/>
      <c r="O564" s="120"/>
      <c r="P564" s="120"/>
      <c r="Q564" s="120"/>
      <c r="R564" s="120"/>
      <c r="S564" s="120"/>
      <c r="T564" s="120"/>
      <c r="U564" s="120"/>
      <c r="V564" s="120"/>
      <c r="W564" s="120"/>
      <c r="X564" s="252"/>
      <c r="Y564" s="252"/>
      <c r="Z564" s="252"/>
      <c r="AA564" s="46"/>
      <c r="AB564" s="851"/>
      <c r="AC564" s="852"/>
      <c r="AD564" s="853"/>
    </row>
    <row r="565" spans="1:30">
      <c r="A565" s="824"/>
      <c r="B565" s="950"/>
      <c r="C565" s="839"/>
      <c r="D565" s="825"/>
      <c r="E565" s="824"/>
      <c r="F565" s="34"/>
      <c r="G565" s="253"/>
      <c r="H565" s="1180" t="s">
        <v>346</v>
      </c>
      <c r="I565" s="1181"/>
      <c r="J565" s="1181"/>
      <c r="K565" s="1181"/>
      <c r="L565" s="1181"/>
      <c r="M565" s="1181"/>
      <c r="N565" s="1181"/>
      <c r="O565" s="1181"/>
      <c r="P565" s="1181"/>
      <c r="Q565" s="1181"/>
      <c r="R565" s="1181"/>
      <c r="S565" s="1181"/>
      <c r="T565" s="1182"/>
      <c r="U565" s="1485" t="s">
        <v>336</v>
      </c>
      <c r="V565" s="1486"/>
      <c r="W565" s="1487"/>
      <c r="X565" s="252"/>
      <c r="Y565" s="252"/>
      <c r="Z565" s="252"/>
      <c r="AA565" s="46"/>
      <c r="AB565" s="171"/>
      <c r="AC565" s="172"/>
      <c r="AD565" s="173"/>
    </row>
    <row r="566" spans="1:30">
      <c r="A566" s="824"/>
      <c r="B566" s="950"/>
      <c r="C566" s="839"/>
      <c r="D566" s="825"/>
      <c r="E566" s="824"/>
      <c r="F566" s="34"/>
      <c r="G566" s="656" t="s">
        <v>192</v>
      </c>
      <c r="H566" s="1174" t="s">
        <v>926</v>
      </c>
      <c r="I566" s="1175"/>
      <c r="J566" s="1175"/>
      <c r="K566" s="1175"/>
      <c r="L566" s="1175"/>
      <c r="M566" s="1175"/>
      <c r="N566" s="1175"/>
      <c r="O566" s="1175"/>
      <c r="P566" s="1175"/>
      <c r="Q566" s="1175"/>
      <c r="R566" s="1175"/>
      <c r="S566" s="1175"/>
      <c r="T566" s="1176"/>
      <c r="U566" s="1177" t="s">
        <v>93</v>
      </c>
      <c r="V566" s="1178"/>
      <c r="W566" s="1179"/>
      <c r="X566" s="252"/>
      <c r="Y566" s="252"/>
      <c r="Z566" s="252"/>
      <c r="AA566" s="46"/>
      <c r="AB566" s="171"/>
      <c r="AC566" s="172"/>
      <c r="AD566" s="173"/>
    </row>
    <row r="567" spans="1:30">
      <c r="A567" s="824"/>
      <c r="B567" s="950"/>
      <c r="C567" s="839"/>
      <c r="D567" s="825"/>
      <c r="E567" s="824"/>
      <c r="F567" s="34"/>
      <c r="G567" s="1172" t="s">
        <v>198</v>
      </c>
      <c r="H567" s="1174" t="s">
        <v>947</v>
      </c>
      <c r="I567" s="1175"/>
      <c r="J567" s="1175"/>
      <c r="K567" s="1175"/>
      <c r="L567" s="1175"/>
      <c r="M567" s="1175"/>
      <c r="N567" s="1175"/>
      <c r="O567" s="1175"/>
      <c r="P567" s="1175"/>
      <c r="Q567" s="1175"/>
      <c r="R567" s="1175"/>
      <c r="S567" s="1175"/>
      <c r="T567" s="1176"/>
      <c r="U567" s="1177" t="s">
        <v>93</v>
      </c>
      <c r="V567" s="1178"/>
      <c r="W567" s="1179"/>
      <c r="X567" s="252"/>
      <c r="Y567" s="252"/>
      <c r="Z567" s="252"/>
      <c r="AA567" s="46"/>
      <c r="AB567" s="171"/>
      <c r="AC567" s="172"/>
      <c r="AD567" s="173"/>
    </row>
    <row r="568" spans="1:30">
      <c r="A568" s="824"/>
      <c r="B568" s="950"/>
      <c r="C568" s="839"/>
      <c r="D568" s="825"/>
      <c r="E568" s="824"/>
      <c r="F568" s="34"/>
      <c r="G568" s="1173"/>
      <c r="H568" s="1174" t="s">
        <v>948</v>
      </c>
      <c r="I568" s="1175"/>
      <c r="J568" s="1175"/>
      <c r="K568" s="1175"/>
      <c r="L568" s="1175"/>
      <c r="M568" s="1175"/>
      <c r="N568" s="1175"/>
      <c r="O568" s="1175"/>
      <c r="P568" s="1175"/>
      <c r="Q568" s="1175"/>
      <c r="R568" s="1175"/>
      <c r="S568" s="1175"/>
      <c r="T568" s="1176"/>
      <c r="U568" s="1177" t="s">
        <v>93</v>
      </c>
      <c r="V568" s="1178"/>
      <c r="W568" s="1179"/>
      <c r="X568" s="252"/>
      <c r="Y568" s="252"/>
      <c r="Z568" s="252"/>
      <c r="AA568" s="46"/>
      <c r="AB568" s="171"/>
      <c r="AC568" s="172"/>
      <c r="AD568" s="173"/>
    </row>
    <row r="569" spans="1:30">
      <c r="A569" s="824"/>
      <c r="B569" s="950"/>
      <c r="C569" s="839"/>
      <c r="D569" s="825"/>
      <c r="E569" s="824"/>
      <c r="F569" s="34"/>
      <c r="G569" s="656" t="s">
        <v>337</v>
      </c>
      <c r="H569" s="1174" t="s">
        <v>457</v>
      </c>
      <c r="I569" s="1175"/>
      <c r="J569" s="1175"/>
      <c r="K569" s="1175"/>
      <c r="L569" s="1175"/>
      <c r="M569" s="1175"/>
      <c r="N569" s="1175"/>
      <c r="O569" s="1175"/>
      <c r="P569" s="1175"/>
      <c r="Q569" s="1175"/>
      <c r="R569" s="1175"/>
      <c r="S569" s="1175"/>
      <c r="T569" s="1176"/>
      <c r="U569" s="1177" t="s">
        <v>93</v>
      </c>
      <c r="V569" s="1178"/>
      <c r="W569" s="1179"/>
      <c r="X569" s="252"/>
      <c r="Y569" s="252"/>
      <c r="Z569" s="252"/>
      <c r="AA569" s="46"/>
      <c r="AB569" s="171"/>
      <c r="AC569" s="172"/>
      <c r="AD569" s="173"/>
    </row>
    <row r="570" spans="1:30">
      <c r="A570" s="824"/>
      <c r="B570" s="950"/>
      <c r="C570" s="839"/>
      <c r="D570" s="825"/>
      <c r="E570" s="824"/>
      <c r="F570" s="34"/>
      <c r="G570" s="656" t="s">
        <v>338</v>
      </c>
      <c r="H570" s="1174" t="s">
        <v>347</v>
      </c>
      <c r="I570" s="1175"/>
      <c r="J570" s="1175"/>
      <c r="K570" s="1175"/>
      <c r="L570" s="1175"/>
      <c r="M570" s="1175"/>
      <c r="N570" s="1175"/>
      <c r="O570" s="1175"/>
      <c r="P570" s="1175"/>
      <c r="Q570" s="1175"/>
      <c r="R570" s="1175"/>
      <c r="S570" s="1175"/>
      <c r="T570" s="1176"/>
      <c r="U570" s="1177" t="s">
        <v>93</v>
      </c>
      <c r="V570" s="1178"/>
      <c r="W570" s="1179"/>
      <c r="X570" s="252"/>
      <c r="Y570" s="252"/>
      <c r="Z570" s="252"/>
      <c r="AA570" s="46"/>
      <c r="AB570" s="171"/>
      <c r="AC570" s="172"/>
      <c r="AD570" s="173"/>
    </row>
    <row r="571" spans="1:30">
      <c r="A571" s="824"/>
      <c r="B571" s="950"/>
      <c r="C571" s="839"/>
      <c r="D571" s="825"/>
      <c r="E571" s="824"/>
      <c r="F571" s="34"/>
      <c r="G571" s="656" t="s">
        <v>339</v>
      </c>
      <c r="H571" s="1174" t="s">
        <v>348</v>
      </c>
      <c r="I571" s="1175"/>
      <c r="J571" s="1175"/>
      <c r="K571" s="1175"/>
      <c r="L571" s="1175"/>
      <c r="M571" s="1175"/>
      <c r="N571" s="1175"/>
      <c r="O571" s="1175"/>
      <c r="P571" s="1175"/>
      <c r="Q571" s="1175"/>
      <c r="R571" s="1175"/>
      <c r="S571" s="1175"/>
      <c r="T571" s="1176"/>
      <c r="U571" s="1177" t="s">
        <v>93</v>
      </c>
      <c r="V571" s="1178"/>
      <c r="W571" s="1179"/>
      <c r="X571" s="252"/>
      <c r="Y571" s="252"/>
      <c r="Z571" s="252"/>
      <c r="AA571" s="46"/>
      <c r="AB571" s="171"/>
      <c r="AC571" s="172"/>
      <c r="AD571" s="173"/>
    </row>
    <row r="572" spans="1:30">
      <c r="A572" s="824"/>
      <c r="B572" s="950"/>
      <c r="C572" s="839"/>
      <c r="D572" s="825"/>
      <c r="E572" s="824"/>
      <c r="F572" s="34"/>
      <c r="G572" s="656" t="s">
        <v>340</v>
      </c>
      <c r="H572" s="1174" t="s">
        <v>349</v>
      </c>
      <c r="I572" s="1175"/>
      <c r="J572" s="1175"/>
      <c r="K572" s="1175"/>
      <c r="L572" s="1175"/>
      <c r="M572" s="1175"/>
      <c r="N572" s="1175"/>
      <c r="O572" s="1175"/>
      <c r="P572" s="1175"/>
      <c r="Q572" s="1175"/>
      <c r="R572" s="1175"/>
      <c r="S572" s="1175"/>
      <c r="T572" s="1176"/>
      <c r="U572" s="1177" t="s">
        <v>93</v>
      </c>
      <c r="V572" s="1178"/>
      <c r="W572" s="1179"/>
      <c r="X572" s="252"/>
      <c r="Y572" s="252"/>
      <c r="Z572" s="252"/>
      <c r="AA572" s="46"/>
      <c r="AB572" s="171"/>
      <c r="AC572" s="172"/>
      <c r="AD572" s="173"/>
    </row>
    <row r="573" spans="1:30" ht="3" customHeight="1">
      <c r="A573" s="336"/>
      <c r="B573" s="343"/>
      <c r="C573" s="299"/>
      <c r="D573" s="155"/>
      <c r="E573" s="335"/>
      <c r="F573" s="60"/>
      <c r="G573" s="114"/>
      <c r="H573" s="114"/>
      <c r="I573" s="114"/>
      <c r="J573" s="114"/>
      <c r="K573" s="114"/>
      <c r="L573" s="114"/>
      <c r="M573" s="114"/>
      <c r="N573" s="114"/>
      <c r="O573" s="114"/>
      <c r="P573" s="114"/>
      <c r="Q573" s="114"/>
      <c r="R573" s="114"/>
      <c r="S573" s="114"/>
      <c r="T573" s="114"/>
      <c r="U573" s="114"/>
      <c r="V573" s="114"/>
      <c r="W573" s="114"/>
      <c r="X573" s="497"/>
      <c r="Y573" s="497"/>
      <c r="Z573" s="497"/>
      <c r="AA573" s="62"/>
      <c r="AB573" s="337"/>
      <c r="AC573" s="338"/>
      <c r="AD573" s="339"/>
    </row>
    <row r="574" spans="1:30">
      <c r="A574" s="50"/>
      <c r="B574" s="58"/>
      <c r="C574" s="49"/>
      <c r="D574" s="59"/>
      <c r="E574" s="48"/>
      <c r="F574" s="34"/>
      <c r="G574" s="895" t="s">
        <v>350</v>
      </c>
      <c r="H574" s="895"/>
      <c r="I574" s="895"/>
      <c r="J574" s="895"/>
      <c r="K574" s="895"/>
      <c r="L574" s="895"/>
      <c r="M574" s="895"/>
      <c r="N574" s="895"/>
      <c r="O574" s="895"/>
      <c r="P574" s="895"/>
      <c r="Q574" s="895"/>
      <c r="R574" s="895"/>
      <c r="S574" s="895"/>
      <c r="T574" s="895"/>
      <c r="U574" s="895"/>
      <c r="V574" s="895"/>
      <c r="W574" s="895"/>
      <c r="X574" s="254"/>
      <c r="Y574" s="255"/>
      <c r="Z574" s="252"/>
      <c r="AA574" s="46"/>
      <c r="AB574" s="171"/>
      <c r="AC574" s="172"/>
      <c r="AD574" s="173"/>
    </row>
    <row r="575" spans="1:30">
      <c r="A575" s="50"/>
      <c r="B575" s="58"/>
      <c r="C575" s="49"/>
      <c r="D575" s="59"/>
      <c r="E575" s="48"/>
      <c r="F575" s="34"/>
      <c r="G575" s="1007"/>
      <c r="H575" s="1007"/>
      <c r="I575" s="1141" t="s">
        <v>351</v>
      </c>
      <c r="J575" s="1141"/>
      <c r="K575" s="1141"/>
      <c r="L575" s="1141"/>
      <c r="M575" s="1141"/>
      <c r="N575" s="1141"/>
      <c r="O575" s="1141"/>
      <c r="P575" s="1141"/>
      <c r="Q575" s="1141"/>
      <c r="R575" s="1141"/>
      <c r="S575" s="1141"/>
      <c r="T575" s="1141"/>
      <c r="U575" s="1141"/>
      <c r="V575" s="1141"/>
      <c r="W575" s="1141"/>
      <c r="X575" s="256"/>
      <c r="Y575" s="252"/>
      <c r="Z575" s="252"/>
      <c r="AA575" s="46"/>
      <c r="AB575" s="171"/>
      <c r="AC575" s="172"/>
      <c r="AD575" s="173"/>
    </row>
    <row r="576" spans="1:30" ht="13.5" customHeight="1">
      <c r="A576" s="50"/>
      <c r="B576" s="58"/>
      <c r="C576" s="49"/>
      <c r="D576" s="59"/>
      <c r="E576" s="48"/>
      <c r="F576" s="34"/>
      <c r="G576" s="1142"/>
      <c r="H576" s="1143"/>
      <c r="I576" s="1144" t="s">
        <v>352</v>
      </c>
      <c r="J576" s="1145"/>
      <c r="K576" s="1145"/>
      <c r="L576" s="1145"/>
      <c r="M576" s="1145"/>
      <c r="N576" s="1145"/>
      <c r="O576" s="1146"/>
      <c r="P576" s="1142" t="s">
        <v>353</v>
      </c>
      <c r="Q576" s="1147"/>
      <c r="R576" s="1147"/>
      <c r="S576" s="1147"/>
      <c r="T576" s="1147"/>
      <c r="U576" s="1147"/>
      <c r="V576" s="1147"/>
      <c r="W576" s="1143"/>
      <c r="X576" s="256"/>
      <c r="Y576" s="252"/>
      <c r="Z576" s="252"/>
      <c r="AA576" s="46"/>
      <c r="AB576" s="171"/>
      <c r="AC576" s="172"/>
      <c r="AD576" s="173"/>
    </row>
    <row r="577" spans="1:30">
      <c r="A577" s="50"/>
      <c r="B577" s="58"/>
      <c r="C577" s="49"/>
      <c r="D577" s="59"/>
      <c r="E577" s="48"/>
      <c r="F577" s="34"/>
      <c r="X577" s="256"/>
      <c r="Y577" s="252"/>
      <c r="Z577" s="252"/>
      <c r="AA577" s="46"/>
      <c r="AB577" s="171"/>
      <c r="AC577" s="172"/>
      <c r="AD577" s="173"/>
    </row>
    <row r="578" spans="1:30" ht="13.5" customHeight="1">
      <c r="A578" s="50"/>
      <c r="B578" s="58"/>
      <c r="C578" s="49"/>
      <c r="D578" s="59"/>
      <c r="E578" s="48"/>
      <c r="F578" s="34"/>
      <c r="G578" s="1013" t="s">
        <v>354</v>
      </c>
      <c r="H578" s="1013"/>
      <c r="I578" s="1013"/>
      <c r="J578" s="1013"/>
      <c r="K578" s="1013"/>
      <c r="L578" s="1013"/>
      <c r="M578" s="1013"/>
      <c r="N578" s="1013"/>
      <c r="O578" s="1148"/>
      <c r="P578" s="1149" t="s">
        <v>355</v>
      </c>
      <c r="Q578" s="1150"/>
      <c r="R578" s="1150"/>
      <c r="S578" s="1150"/>
      <c r="T578" s="1150"/>
      <c r="U578" s="1150"/>
      <c r="V578" s="1150"/>
      <c r="W578" s="1150"/>
      <c r="X578" s="1151"/>
      <c r="Y578" s="252"/>
      <c r="Z578" s="252"/>
      <c r="AA578" s="46"/>
      <c r="AB578" s="171"/>
      <c r="AC578" s="172"/>
      <c r="AD578" s="173"/>
    </row>
    <row r="579" spans="1:30">
      <c r="A579" s="50"/>
      <c r="B579" s="58"/>
      <c r="C579" s="49"/>
      <c r="D579" s="59"/>
      <c r="E579" s="48"/>
      <c r="F579" s="34"/>
      <c r="X579" s="256"/>
      <c r="Y579" s="252"/>
      <c r="Z579" s="252"/>
      <c r="AA579" s="46"/>
      <c r="AB579" s="171"/>
      <c r="AC579" s="172"/>
      <c r="AD579" s="173"/>
    </row>
    <row r="580" spans="1:30" ht="13.5" customHeight="1">
      <c r="A580" s="50"/>
      <c r="B580" s="950">
        <v>28</v>
      </c>
      <c r="C580" s="839" t="s">
        <v>1025</v>
      </c>
      <c r="D580" s="825" t="s">
        <v>225</v>
      </c>
      <c r="E580" s="824" t="s">
        <v>960</v>
      </c>
      <c r="F580" s="34"/>
      <c r="G580" s="33" t="s">
        <v>979</v>
      </c>
      <c r="W580" s="101"/>
      <c r="X580" s="252"/>
      <c r="Y580" s="252"/>
      <c r="Z580" s="252"/>
      <c r="AA580" s="46"/>
      <c r="AB580" s="851" t="s">
        <v>530</v>
      </c>
      <c r="AC580" s="852"/>
      <c r="AD580" s="853"/>
    </row>
    <row r="581" spans="1:30">
      <c r="A581" s="50"/>
      <c r="B581" s="950"/>
      <c r="C581" s="839"/>
      <c r="D581" s="825"/>
      <c r="E581" s="824"/>
      <c r="F581" s="34"/>
      <c r="G581" s="1152" t="s">
        <v>66</v>
      </c>
      <c r="H581" s="1152"/>
      <c r="I581" s="1152"/>
      <c r="J581" s="1152"/>
      <c r="K581" s="1152"/>
      <c r="L581" s="1152"/>
      <c r="M581" s="1152"/>
      <c r="N581" s="1044" t="s">
        <v>105</v>
      </c>
      <c r="O581" s="1044"/>
      <c r="P581" s="1044"/>
      <c r="Q581" s="1044"/>
      <c r="R581" s="1044"/>
      <c r="S581" s="1044"/>
      <c r="T581" s="1044"/>
      <c r="U581" s="1044"/>
      <c r="V581" s="1044"/>
      <c r="W581" s="101"/>
      <c r="X581" s="252"/>
      <c r="Y581" s="252"/>
      <c r="Z581" s="252"/>
      <c r="AA581" s="46"/>
      <c r="AB581" s="851"/>
      <c r="AC581" s="852"/>
      <c r="AD581" s="853"/>
    </row>
    <row r="582" spans="1:30">
      <c r="A582" s="50"/>
      <c r="B582" s="950"/>
      <c r="C582" s="839"/>
      <c r="D582" s="825"/>
      <c r="E582" s="824"/>
      <c r="F582" s="34"/>
      <c r="G582" s="1152"/>
      <c r="H582" s="1152"/>
      <c r="I582" s="1152"/>
      <c r="J582" s="1152"/>
      <c r="K582" s="1152"/>
      <c r="L582" s="1152"/>
      <c r="M582" s="1152"/>
      <c r="N582" s="1044"/>
      <c r="O582" s="1044"/>
      <c r="P582" s="1044"/>
      <c r="Q582" s="1044"/>
      <c r="R582" s="1044"/>
      <c r="S582" s="1044"/>
      <c r="T582" s="1044"/>
      <c r="U582" s="1044"/>
      <c r="V582" s="1044"/>
      <c r="W582" s="252"/>
      <c r="X582" s="252"/>
      <c r="Y582" s="252"/>
      <c r="Z582" s="252"/>
      <c r="AA582" s="46"/>
      <c r="AB582" s="851"/>
      <c r="AC582" s="852"/>
      <c r="AD582" s="853"/>
    </row>
    <row r="583" spans="1:30" ht="13.8" thickBot="1">
      <c r="A583" s="50"/>
      <c r="B583" s="950"/>
      <c r="C583" s="839"/>
      <c r="D583" s="825"/>
      <c r="E583" s="824"/>
      <c r="F583" s="34"/>
      <c r="G583" s="434"/>
      <c r="H583" s="434"/>
      <c r="I583" s="434"/>
      <c r="J583" s="434"/>
      <c r="K583" s="434"/>
      <c r="L583" s="434"/>
      <c r="M583" s="434"/>
      <c r="W583" s="252"/>
      <c r="X583" s="252"/>
      <c r="Y583" s="252"/>
      <c r="Z583" s="252"/>
      <c r="AA583" s="46"/>
      <c r="AB583" s="194"/>
      <c r="AC583" s="195"/>
      <c r="AD583" s="196"/>
    </row>
    <row r="584" spans="1:30">
      <c r="A584" s="50"/>
      <c r="B584" s="950"/>
      <c r="C584" s="839"/>
      <c r="D584" s="825"/>
      <c r="E584" s="824"/>
      <c r="F584" s="34"/>
      <c r="G584" s="1152" t="s">
        <v>949</v>
      </c>
      <c r="H584" s="1152"/>
      <c r="I584" s="1152"/>
      <c r="J584" s="1152"/>
      <c r="K584" s="1152"/>
      <c r="L584" s="1152"/>
      <c r="M584" s="1152"/>
      <c r="N584" s="1153"/>
      <c r="O584" s="1154"/>
      <c r="P584" s="1154"/>
      <c r="Q584" s="1154"/>
      <c r="R584" s="1154"/>
      <c r="S584" s="1154"/>
      <c r="T584" s="1154"/>
      <c r="U584" s="1154"/>
      <c r="V584" s="1155"/>
      <c r="W584" s="256"/>
      <c r="X584" s="256"/>
      <c r="Y584" s="256"/>
      <c r="Z584" s="256"/>
      <c r="AA584" s="46"/>
      <c r="AB584" s="194"/>
      <c r="AC584" s="195"/>
      <c r="AD584" s="196"/>
    </row>
    <row r="585" spans="1:30" ht="13.8" thickBot="1">
      <c r="A585" s="50"/>
      <c r="B585" s="950"/>
      <c r="C585" s="839"/>
      <c r="D585" s="825"/>
      <c r="E585" s="824"/>
      <c r="F585" s="34"/>
      <c r="G585" s="1152"/>
      <c r="H585" s="1152"/>
      <c r="I585" s="1152"/>
      <c r="J585" s="1152"/>
      <c r="K585" s="1152"/>
      <c r="L585" s="1152"/>
      <c r="M585" s="1152"/>
      <c r="N585" s="1156"/>
      <c r="O585" s="1157"/>
      <c r="P585" s="1157"/>
      <c r="Q585" s="1157"/>
      <c r="R585" s="1157"/>
      <c r="S585" s="1157"/>
      <c r="T585" s="1157"/>
      <c r="U585" s="1157"/>
      <c r="V585" s="1158"/>
      <c r="W585" s="256"/>
      <c r="X585" s="256"/>
      <c r="Y585" s="256"/>
      <c r="Z585" s="256"/>
      <c r="AA585" s="46"/>
      <c r="AB585" s="194"/>
      <c r="AC585" s="195"/>
      <c r="AD585" s="196"/>
    </row>
    <row r="586" spans="1:30">
      <c r="A586" s="50"/>
      <c r="B586" s="950"/>
      <c r="C586" s="839"/>
      <c r="D586" s="825"/>
      <c r="E586" s="824"/>
      <c r="F586" s="34"/>
      <c r="X586" s="256"/>
      <c r="Y586" s="256"/>
      <c r="Z586" s="256"/>
      <c r="AA586" s="46"/>
      <c r="AB586" s="171"/>
      <c r="AC586" s="172"/>
      <c r="AD586" s="173"/>
    </row>
    <row r="587" spans="1:30">
      <c r="A587" s="50"/>
      <c r="B587" s="950"/>
      <c r="C587" s="839"/>
      <c r="D587" s="825"/>
      <c r="E587" s="824"/>
      <c r="F587" s="34"/>
      <c r="G587" s="33" t="s">
        <v>950</v>
      </c>
      <c r="X587" s="256"/>
      <c r="Y587" s="256"/>
      <c r="Z587" s="256"/>
      <c r="AA587" s="46"/>
      <c r="AB587" s="171"/>
      <c r="AC587" s="172"/>
      <c r="AD587" s="173"/>
    </row>
    <row r="588" spans="1:30" ht="13.2" customHeight="1">
      <c r="A588" s="50"/>
      <c r="B588" s="58"/>
      <c r="C588" s="49"/>
      <c r="D588" s="59"/>
      <c r="E588" s="48"/>
      <c r="F588" s="34"/>
      <c r="G588" s="1152" t="s">
        <v>66</v>
      </c>
      <c r="H588" s="1152"/>
      <c r="I588" s="1152"/>
      <c r="J588" s="1152"/>
      <c r="K588" s="1152"/>
      <c r="L588" s="1152"/>
      <c r="M588" s="1152"/>
      <c r="N588" s="1044" t="s">
        <v>105</v>
      </c>
      <c r="O588" s="1044"/>
      <c r="P588" s="1044"/>
      <c r="Q588" s="1044"/>
      <c r="R588" s="1044"/>
      <c r="S588" s="1044"/>
      <c r="T588" s="1044"/>
      <c r="U588" s="1044"/>
      <c r="V588" s="1044"/>
      <c r="X588" s="256"/>
      <c r="Y588" s="256"/>
      <c r="Z588" s="256"/>
      <c r="AA588" s="46"/>
      <c r="AB588" s="171"/>
      <c r="AC588" s="172"/>
      <c r="AD588" s="173"/>
    </row>
    <row r="589" spans="1:30">
      <c r="A589" s="50"/>
      <c r="B589" s="58"/>
      <c r="C589" s="49"/>
      <c r="D589" s="59"/>
      <c r="E589" s="48"/>
      <c r="F589" s="34"/>
      <c r="G589" s="1152"/>
      <c r="H589" s="1152"/>
      <c r="I589" s="1152"/>
      <c r="J589" s="1152"/>
      <c r="K589" s="1152"/>
      <c r="L589" s="1152"/>
      <c r="M589" s="1152"/>
      <c r="N589" s="1044"/>
      <c r="O589" s="1044"/>
      <c r="P589" s="1044"/>
      <c r="Q589" s="1044"/>
      <c r="R589" s="1044"/>
      <c r="S589" s="1044"/>
      <c r="T589" s="1044"/>
      <c r="U589" s="1044"/>
      <c r="V589" s="1044"/>
      <c r="X589" s="256"/>
      <c r="Y589" s="256"/>
      <c r="Z589" s="256"/>
      <c r="AA589" s="46"/>
      <c r="AB589" s="171"/>
      <c r="AC589" s="172"/>
      <c r="AD589" s="173"/>
    </row>
    <row r="590" spans="1:30">
      <c r="A590" s="50"/>
      <c r="B590" s="58"/>
      <c r="C590" s="49"/>
      <c r="D590" s="59"/>
      <c r="E590" s="48"/>
      <c r="F590" s="34"/>
      <c r="G590" s="434"/>
      <c r="H590" s="434"/>
      <c r="I590" s="434"/>
      <c r="J590" s="434"/>
      <c r="K590" s="434"/>
      <c r="L590" s="434"/>
      <c r="M590" s="434"/>
      <c r="X590" s="256"/>
      <c r="Y590" s="256"/>
      <c r="Z590" s="256"/>
      <c r="AA590" s="46"/>
      <c r="AB590" s="171"/>
      <c r="AC590" s="172"/>
      <c r="AD590" s="173"/>
    </row>
    <row r="591" spans="1:30">
      <c r="A591" s="50"/>
      <c r="B591" s="58"/>
      <c r="C591" s="49"/>
      <c r="D591" s="59"/>
      <c r="E591" s="48"/>
      <c r="F591" s="34"/>
      <c r="G591" s="33" t="s">
        <v>951</v>
      </c>
      <c r="K591" s="190"/>
      <c r="L591" s="190"/>
      <c r="M591" s="190"/>
      <c r="N591" s="190"/>
      <c r="O591" s="190"/>
      <c r="P591" s="190"/>
      <c r="Q591" s="190"/>
      <c r="R591" s="190"/>
      <c r="S591" s="120"/>
      <c r="T591" s="120"/>
      <c r="U591" s="120"/>
      <c r="V591" s="120"/>
      <c r="AA591" s="46"/>
      <c r="AB591" s="171"/>
      <c r="AC591" s="172"/>
      <c r="AD591" s="173"/>
    </row>
    <row r="592" spans="1:30">
      <c r="A592" s="50"/>
      <c r="B592" s="58"/>
      <c r="C592" s="49"/>
      <c r="D592" s="59"/>
      <c r="E592" s="48"/>
      <c r="F592" s="34"/>
      <c r="G592" s="1108"/>
      <c r="H592" s="1109"/>
      <c r="I592" s="1112" t="s">
        <v>952</v>
      </c>
      <c r="J592" s="1113"/>
      <c r="K592" s="1113"/>
      <c r="L592" s="1113"/>
      <c r="M592" s="1113"/>
      <c r="N592" s="1113"/>
      <c r="O592" s="1113"/>
      <c r="P592" s="1113"/>
      <c r="Q592" s="1113"/>
      <c r="R592" s="1113"/>
      <c r="S592" s="1113"/>
      <c r="T592" s="1113"/>
      <c r="U592" s="1113"/>
      <c r="V592" s="1113"/>
      <c r="W592" s="1113"/>
      <c r="X592" s="1113"/>
      <c r="Y592" s="1113"/>
      <c r="Z592" s="1114"/>
      <c r="AA592" s="46"/>
      <c r="AB592" s="171"/>
      <c r="AC592" s="172"/>
      <c r="AD592" s="173"/>
    </row>
    <row r="593" spans="1:30">
      <c r="A593" s="50"/>
      <c r="B593" s="58"/>
      <c r="C593" s="49"/>
      <c r="D593" s="59"/>
      <c r="E593" s="48"/>
      <c r="F593" s="34"/>
      <c r="G593" s="1110"/>
      <c r="H593" s="1111"/>
      <c r="I593" s="1115"/>
      <c r="J593" s="866"/>
      <c r="K593" s="866"/>
      <c r="L593" s="866"/>
      <c r="M593" s="866"/>
      <c r="N593" s="866"/>
      <c r="O593" s="866"/>
      <c r="P593" s="866"/>
      <c r="Q593" s="866"/>
      <c r="R593" s="866"/>
      <c r="S593" s="866"/>
      <c r="T593" s="866"/>
      <c r="U593" s="866"/>
      <c r="V593" s="866"/>
      <c r="W593" s="866"/>
      <c r="X593" s="866"/>
      <c r="Y593" s="866"/>
      <c r="Z593" s="1116"/>
      <c r="AA593" s="46"/>
      <c r="AB593" s="171"/>
      <c r="AC593" s="172"/>
      <c r="AD593" s="173"/>
    </row>
    <row r="594" spans="1:30">
      <c r="A594" s="50"/>
      <c r="B594" s="58"/>
      <c r="C594" s="49"/>
      <c r="D594" s="59"/>
      <c r="E594" s="48"/>
      <c r="F594" s="34"/>
      <c r="G594" s="1108"/>
      <c r="H594" s="1117"/>
      <c r="I594" s="1122" t="s">
        <v>980</v>
      </c>
      <c r="J594" s="1123"/>
      <c r="K594" s="1123"/>
      <c r="L594" s="1123"/>
      <c r="M594" s="1123"/>
      <c r="N594" s="1123"/>
      <c r="O594" s="1123"/>
      <c r="P594" s="1123"/>
      <c r="Q594" s="1123"/>
      <c r="R594" s="1123"/>
      <c r="S594" s="1123"/>
      <c r="T594" s="1123"/>
      <c r="U594" s="1123"/>
      <c r="V594" s="1123"/>
      <c r="W594" s="1123"/>
      <c r="X594" s="1123"/>
      <c r="Y594" s="1123"/>
      <c r="Z594" s="1124"/>
      <c r="AA594" s="46"/>
      <c r="AB594" s="171"/>
      <c r="AC594" s="172"/>
      <c r="AD594" s="173"/>
    </row>
    <row r="595" spans="1:30">
      <c r="A595" s="50"/>
      <c r="B595" s="58"/>
      <c r="C595" s="49"/>
      <c r="D595" s="59"/>
      <c r="E595" s="48"/>
      <c r="F595" s="34"/>
      <c r="G595" s="1118"/>
      <c r="H595" s="1119"/>
      <c r="I595" s="1125"/>
      <c r="J595" s="1126"/>
      <c r="K595" s="1126"/>
      <c r="L595" s="1126"/>
      <c r="M595" s="1126"/>
      <c r="N595" s="1126"/>
      <c r="O595" s="1126"/>
      <c r="P595" s="1126"/>
      <c r="Q595" s="1126"/>
      <c r="R595" s="1126"/>
      <c r="S595" s="1126"/>
      <c r="T595" s="1126"/>
      <c r="U595" s="1126"/>
      <c r="V595" s="1126"/>
      <c r="W595" s="1126"/>
      <c r="X595" s="1126"/>
      <c r="Y595" s="1126"/>
      <c r="Z595" s="1127"/>
      <c r="AA595" s="46"/>
      <c r="AB595" s="171"/>
      <c r="AC595" s="172"/>
      <c r="AD595" s="173"/>
    </row>
    <row r="596" spans="1:30">
      <c r="A596" s="50"/>
      <c r="B596" s="58"/>
      <c r="C596" s="49"/>
      <c r="D596" s="59"/>
      <c r="E596" s="48"/>
      <c r="F596" s="34"/>
      <c r="G596" s="1118"/>
      <c r="H596" s="1119"/>
      <c r="I596" s="1128"/>
      <c r="J596" s="1129"/>
      <c r="K596" s="1129"/>
      <c r="L596" s="1129"/>
      <c r="M596" s="1129"/>
      <c r="N596" s="1129"/>
      <c r="O596" s="1129"/>
      <c r="P596" s="1129"/>
      <c r="Q596" s="1129"/>
      <c r="R596" s="1129"/>
      <c r="S596" s="1129"/>
      <c r="T596" s="1129"/>
      <c r="U596" s="1129"/>
      <c r="V596" s="1129"/>
      <c r="W596" s="1129"/>
      <c r="X596" s="1129"/>
      <c r="Y596" s="1129"/>
      <c r="Z596" s="1130"/>
      <c r="AA596" s="46"/>
      <c r="AB596" s="171"/>
      <c r="AC596" s="172"/>
      <c r="AD596" s="173"/>
    </row>
    <row r="597" spans="1:30">
      <c r="A597" s="50"/>
      <c r="B597" s="58"/>
      <c r="C597" s="49"/>
      <c r="D597" s="59"/>
      <c r="E597" s="48"/>
      <c r="F597" s="34"/>
      <c r="G597" s="1120"/>
      <c r="H597" s="1121"/>
      <c r="I597" s="1131"/>
      <c r="J597" s="1132"/>
      <c r="K597" s="1132"/>
      <c r="L597" s="1132"/>
      <c r="M597" s="1132"/>
      <c r="N597" s="1132"/>
      <c r="O597" s="1132"/>
      <c r="P597" s="1132"/>
      <c r="Q597" s="1132"/>
      <c r="R597" s="1132"/>
      <c r="S597" s="1132"/>
      <c r="T597" s="1132"/>
      <c r="U597" s="1132"/>
      <c r="V597" s="1132"/>
      <c r="W597" s="1132"/>
      <c r="X597" s="1132"/>
      <c r="Y597" s="1132"/>
      <c r="Z597" s="1133"/>
      <c r="AA597" s="46"/>
      <c r="AB597" s="171"/>
      <c r="AC597" s="172"/>
      <c r="AD597" s="173"/>
    </row>
    <row r="598" spans="1:30">
      <c r="A598" s="50"/>
      <c r="B598" s="58"/>
      <c r="C598" s="49"/>
      <c r="D598" s="59"/>
      <c r="E598" s="48"/>
      <c r="F598" s="34"/>
      <c r="G598" s="1108"/>
      <c r="H598" s="1134"/>
      <c r="I598" s="1112" t="s">
        <v>24</v>
      </c>
      <c r="J598" s="1113"/>
      <c r="K598" s="1113"/>
      <c r="L598" s="1113"/>
      <c r="M598" s="1113"/>
      <c r="N598" s="1113"/>
      <c r="O598" s="1113"/>
      <c r="P598" s="1113"/>
      <c r="Q598" s="1113"/>
      <c r="R598" s="1113"/>
      <c r="S598" s="1113"/>
      <c r="T598" s="1113"/>
      <c r="U598" s="1113"/>
      <c r="V598" s="1113"/>
      <c r="W598" s="1113"/>
      <c r="X598" s="1113"/>
      <c r="Y598" s="1113"/>
      <c r="Z598" s="1114"/>
      <c r="AA598" s="46"/>
      <c r="AB598" s="171"/>
      <c r="AC598" s="172"/>
      <c r="AD598" s="173"/>
    </row>
    <row r="599" spans="1:30">
      <c r="A599" s="50"/>
      <c r="B599" s="58"/>
      <c r="C599" s="49"/>
      <c r="D599" s="59"/>
      <c r="E599" s="48"/>
      <c r="F599" s="34"/>
      <c r="G599" s="1110"/>
      <c r="H599" s="1135"/>
      <c r="I599" s="555" t="s">
        <v>505</v>
      </c>
      <c r="J599" s="1136"/>
      <c r="K599" s="1136"/>
      <c r="L599" s="1136"/>
      <c r="M599" s="1136"/>
      <c r="N599" s="1136"/>
      <c r="O599" s="1136"/>
      <c r="P599" s="1136"/>
      <c r="Q599" s="1136"/>
      <c r="R599" s="1136"/>
      <c r="S599" s="1136"/>
      <c r="T599" s="1136"/>
      <c r="U599" s="1136"/>
      <c r="V599" s="1136"/>
      <c r="W599" s="1136"/>
      <c r="X599" s="1136"/>
      <c r="Y599" s="1136"/>
      <c r="Z599" s="556" t="s">
        <v>200</v>
      </c>
      <c r="AA599" s="46"/>
      <c r="AB599" s="171"/>
      <c r="AC599" s="172"/>
      <c r="AD599" s="173"/>
    </row>
    <row r="600" spans="1:30" ht="13.8" customHeight="1">
      <c r="A600" s="50"/>
      <c r="B600" s="58"/>
      <c r="C600" s="49"/>
      <c r="D600" s="59"/>
      <c r="E600" s="48"/>
      <c r="F600" s="34"/>
      <c r="X600" s="252"/>
      <c r="Y600" s="252"/>
      <c r="Z600" s="252"/>
      <c r="AA600" s="46"/>
      <c r="AB600" s="171"/>
      <c r="AC600" s="172"/>
      <c r="AD600" s="173"/>
    </row>
    <row r="601" spans="1:30" ht="10.199999999999999" customHeight="1">
      <c r="A601" s="50"/>
      <c r="B601" s="58"/>
      <c r="C601" s="49"/>
      <c r="D601" s="433"/>
      <c r="E601" s="48"/>
      <c r="F601" s="34"/>
      <c r="X601" s="252"/>
      <c r="Y601" s="252"/>
      <c r="Z601" s="252"/>
      <c r="AA601" s="46"/>
      <c r="AB601" s="171"/>
      <c r="AC601" s="172"/>
      <c r="AD601" s="173"/>
    </row>
    <row r="602" spans="1:30" ht="13.8" customHeight="1">
      <c r="A602" s="50"/>
      <c r="B602" s="58">
        <v>29</v>
      </c>
      <c r="C602" s="649" t="s">
        <v>1074</v>
      </c>
      <c r="D602" s="433" t="s">
        <v>225</v>
      </c>
      <c r="E602" s="788" t="s">
        <v>1075</v>
      </c>
      <c r="F602" s="34"/>
      <c r="G602" s="826" t="s">
        <v>66</v>
      </c>
      <c r="H602" s="826"/>
      <c r="I602" s="826"/>
      <c r="J602" s="826"/>
      <c r="K602" s="826"/>
      <c r="L602" s="826"/>
      <c r="M602" s="826"/>
      <c r="N602" s="1137" t="s">
        <v>1076</v>
      </c>
      <c r="O602" s="1138"/>
      <c r="P602" s="1138"/>
      <c r="Q602" s="1138"/>
      <c r="R602" s="1138"/>
      <c r="S602" s="1138"/>
      <c r="T602" s="1138"/>
      <c r="U602" s="1138"/>
      <c r="V602" s="1138"/>
      <c r="W602" s="1138"/>
      <c r="X602" s="1138"/>
      <c r="Y602" s="1138"/>
      <c r="Z602" s="1139"/>
      <c r="AA602" s="46"/>
      <c r="AB602" s="851" t="s">
        <v>530</v>
      </c>
      <c r="AC602" s="852"/>
      <c r="AD602" s="853"/>
    </row>
    <row r="603" spans="1:30" ht="13.8" customHeight="1">
      <c r="A603" s="50"/>
      <c r="B603" s="58"/>
      <c r="C603" s="649"/>
      <c r="D603" s="433"/>
      <c r="E603" s="788"/>
      <c r="F603" s="34"/>
      <c r="G603" s="826"/>
      <c r="H603" s="826"/>
      <c r="I603" s="826"/>
      <c r="J603" s="826"/>
      <c r="K603" s="826"/>
      <c r="L603" s="826"/>
      <c r="M603" s="826"/>
      <c r="N603" s="830"/>
      <c r="O603" s="831"/>
      <c r="P603" s="831"/>
      <c r="Q603" s="831"/>
      <c r="R603" s="831"/>
      <c r="S603" s="831"/>
      <c r="T603" s="831"/>
      <c r="U603" s="831"/>
      <c r="V603" s="831"/>
      <c r="W603" s="831"/>
      <c r="X603" s="831"/>
      <c r="Y603" s="831"/>
      <c r="Z603" s="832"/>
      <c r="AA603" s="46"/>
      <c r="AB603" s="851"/>
      <c r="AC603" s="852"/>
      <c r="AD603" s="853"/>
    </row>
    <row r="604" spans="1:30" ht="13.8" customHeight="1">
      <c r="A604" s="50"/>
      <c r="B604" s="58"/>
      <c r="C604" s="649"/>
      <c r="D604" s="433"/>
      <c r="E604" s="788"/>
      <c r="F604" s="34"/>
      <c r="X604" s="256"/>
      <c r="Y604" s="256"/>
      <c r="Z604" s="256"/>
      <c r="AA604" s="46"/>
      <c r="AB604" s="851"/>
      <c r="AC604" s="852"/>
      <c r="AD604" s="853"/>
    </row>
    <row r="605" spans="1:30" ht="13.8" customHeight="1">
      <c r="A605" s="50"/>
      <c r="B605" s="58"/>
      <c r="C605" s="649"/>
      <c r="D605" s="433"/>
      <c r="E605" s="788"/>
      <c r="F605" s="34"/>
      <c r="AA605" s="46"/>
      <c r="AB605" s="244"/>
      <c r="AC605" s="245"/>
      <c r="AD605" s="246"/>
    </row>
    <row r="606" spans="1:30" ht="13.8" customHeight="1">
      <c r="A606" s="50"/>
      <c r="B606" s="58"/>
      <c r="C606" s="49"/>
      <c r="D606" s="59"/>
      <c r="E606" s="788"/>
      <c r="F606" s="34"/>
      <c r="X606" s="256"/>
      <c r="Y606" s="256"/>
      <c r="Z606" s="256"/>
      <c r="AA606" s="46"/>
      <c r="AB606" s="171"/>
      <c r="AC606" s="172"/>
      <c r="AD606" s="173"/>
    </row>
    <row r="607" spans="1:30" ht="12.75" customHeight="1">
      <c r="A607" s="50"/>
      <c r="B607" s="58"/>
      <c r="C607" s="49"/>
      <c r="D607" s="59"/>
      <c r="E607" s="788"/>
      <c r="F607" s="34"/>
      <c r="X607" s="256"/>
      <c r="Y607" s="256"/>
      <c r="Z607" s="256"/>
      <c r="AA607" s="46"/>
      <c r="AB607" s="171"/>
      <c r="AC607" s="172"/>
      <c r="AD607" s="173"/>
    </row>
    <row r="608" spans="1:30" ht="9.75" customHeight="1">
      <c r="A608" s="50"/>
      <c r="B608" s="58"/>
      <c r="C608" s="49"/>
      <c r="D608" s="59"/>
      <c r="E608" s="48"/>
      <c r="F608" s="34"/>
      <c r="X608" s="256"/>
      <c r="Y608" s="256"/>
      <c r="Z608" s="256"/>
      <c r="AA608" s="46"/>
      <c r="AB608" s="171"/>
      <c r="AC608" s="172"/>
      <c r="AD608" s="173"/>
    </row>
    <row r="609" spans="1:30" ht="8.4" customHeight="1">
      <c r="A609" s="50"/>
      <c r="B609" s="620"/>
      <c r="C609" s="433"/>
      <c r="D609" s="59"/>
      <c r="E609" s="59"/>
      <c r="F609" s="34"/>
      <c r="G609" s="256"/>
      <c r="H609" s="256"/>
      <c r="I609" s="256"/>
      <c r="J609" s="256"/>
      <c r="K609" s="256"/>
      <c r="L609" s="256"/>
      <c r="M609" s="256"/>
      <c r="N609" s="256"/>
      <c r="O609" s="256"/>
      <c r="P609" s="256"/>
      <c r="Q609" s="256"/>
      <c r="R609" s="256"/>
      <c r="S609" s="256"/>
      <c r="T609" s="256"/>
      <c r="U609" s="256"/>
      <c r="V609" s="256"/>
      <c r="W609" s="256"/>
      <c r="X609" s="256"/>
      <c r="Y609" s="256"/>
      <c r="Z609" s="256"/>
      <c r="AA609" s="46"/>
      <c r="AB609" s="171"/>
      <c r="AC609" s="172"/>
      <c r="AD609" s="173"/>
    </row>
    <row r="610" spans="1:30" ht="10.199999999999999" customHeight="1">
      <c r="A610" s="50"/>
      <c r="B610" s="39"/>
      <c r="C610" s="38"/>
      <c r="D610" s="59"/>
      <c r="E610" s="50"/>
      <c r="F610" s="34"/>
      <c r="G610" s="257"/>
      <c r="H610" s="257"/>
      <c r="I610" s="257"/>
      <c r="J610" s="257"/>
      <c r="K610" s="257"/>
      <c r="L610" s="257"/>
      <c r="M610" s="257"/>
      <c r="N610" s="257"/>
      <c r="O610" s="257"/>
      <c r="P610" s="257"/>
      <c r="Q610" s="257"/>
      <c r="R610" s="257"/>
      <c r="S610" s="257"/>
      <c r="T610" s="257"/>
      <c r="U610" s="257"/>
      <c r="V610" s="257"/>
      <c r="W610" s="257"/>
      <c r="X610" s="257"/>
      <c r="AA610" s="46"/>
      <c r="AB610" s="194"/>
      <c r="AC610" s="195"/>
      <c r="AD610" s="196"/>
    </row>
    <row r="611" spans="1:30" ht="10.199999999999999" customHeight="1">
      <c r="A611" s="50"/>
      <c r="B611" s="39"/>
      <c r="C611" s="38"/>
      <c r="D611" s="59"/>
      <c r="E611" s="50"/>
      <c r="F611" s="34"/>
      <c r="G611" s="257"/>
      <c r="H611" s="257"/>
      <c r="I611" s="257"/>
      <c r="J611" s="257"/>
      <c r="K611" s="257"/>
      <c r="L611" s="257"/>
      <c r="M611" s="257"/>
      <c r="N611" s="257"/>
      <c r="O611" s="257"/>
      <c r="P611" s="257"/>
      <c r="Q611" s="257"/>
      <c r="R611" s="257"/>
      <c r="S611" s="257"/>
      <c r="T611" s="257"/>
      <c r="U611" s="257"/>
      <c r="V611" s="257"/>
      <c r="W611" s="257"/>
      <c r="X611" s="257"/>
      <c r="AA611" s="46"/>
      <c r="AB611" s="194"/>
      <c r="AC611" s="195"/>
      <c r="AD611" s="196"/>
    </row>
    <row r="612" spans="1:30" ht="10.199999999999999" customHeight="1">
      <c r="A612" s="50"/>
      <c r="B612" s="39"/>
      <c r="C612" s="38"/>
      <c r="D612" s="59"/>
      <c r="E612" s="50"/>
      <c r="F612" s="34"/>
      <c r="G612" s="257"/>
      <c r="H612" s="257"/>
      <c r="I612" s="257"/>
      <c r="J612" s="257"/>
      <c r="K612" s="257"/>
      <c r="L612" s="257"/>
      <c r="M612" s="257"/>
      <c r="N612" s="257"/>
      <c r="O612" s="257"/>
      <c r="P612" s="257"/>
      <c r="Q612" s="257"/>
      <c r="R612" s="257"/>
      <c r="S612" s="257"/>
      <c r="T612" s="257"/>
      <c r="U612" s="257"/>
      <c r="V612" s="257"/>
      <c r="W612" s="257"/>
      <c r="X612" s="257"/>
      <c r="AA612" s="46"/>
      <c r="AB612" s="194"/>
      <c r="AC612" s="195"/>
      <c r="AD612" s="196"/>
    </row>
    <row r="613" spans="1:30" ht="10.199999999999999" customHeight="1">
      <c r="A613" s="50"/>
      <c r="B613" s="39"/>
      <c r="C613" s="38"/>
      <c r="D613" s="59"/>
      <c r="E613" s="50"/>
      <c r="F613" s="34"/>
      <c r="G613" s="257"/>
      <c r="H613" s="257"/>
      <c r="I613" s="257"/>
      <c r="J613" s="257"/>
      <c r="K613" s="257"/>
      <c r="L613" s="257"/>
      <c r="M613" s="257"/>
      <c r="N613" s="257"/>
      <c r="O613" s="257"/>
      <c r="P613" s="257"/>
      <c r="Q613" s="257"/>
      <c r="R613" s="257"/>
      <c r="S613" s="257"/>
      <c r="T613" s="257"/>
      <c r="U613" s="257"/>
      <c r="V613" s="257"/>
      <c r="W613" s="257"/>
      <c r="X613" s="257"/>
      <c r="AA613" s="46"/>
      <c r="AB613" s="194"/>
      <c r="AC613" s="195"/>
      <c r="AD613" s="196"/>
    </row>
    <row r="614" spans="1:30" ht="10.199999999999999" customHeight="1">
      <c r="A614" s="50"/>
      <c r="B614" s="39"/>
      <c r="C614" s="38"/>
      <c r="D614" s="59"/>
      <c r="E614" s="50"/>
      <c r="F614" s="34"/>
      <c r="G614" s="257"/>
      <c r="H614" s="257"/>
      <c r="I614" s="257"/>
      <c r="J614" s="257"/>
      <c r="K614" s="257"/>
      <c r="L614" s="257"/>
      <c r="M614" s="257"/>
      <c r="N614" s="257"/>
      <c r="O614" s="257"/>
      <c r="P614" s="257"/>
      <c r="Q614" s="257"/>
      <c r="R614" s="257"/>
      <c r="S614" s="257"/>
      <c r="T614" s="257"/>
      <c r="U614" s="257"/>
      <c r="V614" s="257"/>
      <c r="W614" s="257"/>
      <c r="X614" s="257"/>
      <c r="AA614" s="46"/>
      <c r="AB614" s="194"/>
      <c r="AC614" s="195"/>
      <c r="AD614" s="196"/>
    </row>
    <row r="615" spans="1:30" ht="10.199999999999999" customHeight="1">
      <c r="A615" s="50"/>
      <c r="B615" s="39"/>
      <c r="C615" s="38"/>
      <c r="D615" s="59"/>
      <c r="E615" s="50"/>
      <c r="F615" s="34"/>
      <c r="G615" s="257"/>
      <c r="H615" s="257"/>
      <c r="I615" s="257"/>
      <c r="J615" s="257"/>
      <c r="K615" s="257"/>
      <c r="L615" s="257"/>
      <c r="M615" s="257"/>
      <c r="N615" s="257"/>
      <c r="O615" s="257"/>
      <c r="P615" s="257"/>
      <c r="Q615" s="257"/>
      <c r="R615" s="257"/>
      <c r="S615" s="257"/>
      <c r="T615" s="257"/>
      <c r="U615" s="257"/>
      <c r="V615" s="257"/>
      <c r="W615" s="257"/>
      <c r="X615" s="257"/>
      <c r="AA615" s="46"/>
      <c r="AB615" s="194"/>
      <c r="AC615" s="195"/>
      <c r="AD615" s="196"/>
    </row>
    <row r="616" spans="1:30" ht="10.199999999999999" customHeight="1">
      <c r="A616" s="50"/>
      <c r="B616" s="39"/>
      <c r="C616" s="38"/>
      <c r="D616" s="59"/>
      <c r="E616" s="50"/>
      <c r="F616" s="34"/>
      <c r="G616" s="257"/>
      <c r="H616" s="257"/>
      <c r="I616" s="257"/>
      <c r="J616" s="257"/>
      <c r="K616" s="257"/>
      <c r="L616" s="257"/>
      <c r="M616" s="257"/>
      <c r="N616" s="257"/>
      <c r="O616" s="257"/>
      <c r="P616" s="257"/>
      <c r="Q616" s="257"/>
      <c r="R616" s="257"/>
      <c r="S616" s="257"/>
      <c r="T616" s="257"/>
      <c r="U616" s="257"/>
      <c r="V616" s="257"/>
      <c r="W616" s="257"/>
      <c r="X616" s="257"/>
      <c r="AA616" s="46"/>
      <c r="AB616" s="194"/>
      <c r="AC616" s="195"/>
      <c r="AD616" s="196"/>
    </row>
    <row r="617" spans="1:30" ht="13.2" customHeight="1">
      <c r="A617" s="336"/>
      <c r="B617" s="341"/>
      <c r="C617" s="342"/>
      <c r="D617" s="155"/>
      <c r="E617" s="336"/>
      <c r="F617" s="60"/>
      <c r="G617" s="657"/>
      <c r="H617" s="657"/>
      <c r="I617" s="657"/>
      <c r="J617" s="657"/>
      <c r="K617" s="657"/>
      <c r="L617" s="657"/>
      <c r="M617" s="657"/>
      <c r="N617" s="657"/>
      <c r="O617" s="657"/>
      <c r="P617" s="657"/>
      <c r="Q617" s="657"/>
      <c r="R617" s="657"/>
      <c r="S617" s="657"/>
      <c r="T617" s="657"/>
      <c r="U617" s="657"/>
      <c r="V617" s="657"/>
      <c r="W617" s="657"/>
      <c r="X617" s="657"/>
      <c r="Y617" s="114"/>
      <c r="Z617" s="114"/>
      <c r="AA617" s="62"/>
      <c r="AB617" s="197"/>
      <c r="AC617" s="198"/>
      <c r="AD617" s="199"/>
    </row>
    <row r="618" spans="1:30" ht="3.6" customHeight="1">
      <c r="A618" s="50"/>
      <c r="B618" s="39"/>
      <c r="C618" s="38"/>
      <c r="D618" s="59"/>
      <c r="E618" s="50"/>
      <c r="F618" s="34"/>
      <c r="G618" s="257"/>
      <c r="H618" s="257"/>
      <c r="I618" s="257"/>
      <c r="J618" s="257"/>
      <c r="K618" s="257"/>
      <c r="L618" s="257"/>
      <c r="M618" s="257"/>
      <c r="N618" s="257"/>
      <c r="O618" s="257"/>
      <c r="P618" s="257"/>
      <c r="Q618" s="257"/>
      <c r="R618" s="257"/>
      <c r="S618" s="257"/>
      <c r="T618" s="257"/>
      <c r="U618" s="257"/>
      <c r="V618" s="257"/>
      <c r="W618" s="257"/>
      <c r="X618" s="257"/>
      <c r="AA618" s="46"/>
      <c r="AB618" s="194"/>
      <c r="AC618" s="195"/>
      <c r="AD618" s="196"/>
    </row>
    <row r="619" spans="1:30">
      <c r="A619" s="824" t="s">
        <v>961</v>
      </c>
      <c r="B619" s="58">
        <v>30</v>
      </c>
      <c r="C619" s="38" t="s">
        <v>226</v>
      </c>
      <c r="D619" s="59" t="s">
        <v>224</v>
      </c>
      <c r="E619" s="824" t="s">
        <v>405</v>
      </c>
      <c r="F619" s="34"/>
      <c r="G619" s="826" t="s">
        <v>66</v>
      </c>
      <c r="H619" s="826"/>
      <c r="I619" s="826"/>
      <c r="J619" s="826"/>
      <c r="K619" s="826"/>
      <c r="L619" s="826"/>
      <c r="M619" s="826"/>
      <c r="N619" s="1034" t="s">
        <v>272</v>
      </c>
      <c r="O619" s="1034"/>
      <c r="P619" s="1034"/>
      <c r="Q619" s="1034"/>
      <c r="R619" s="1034"/>
      <c r="S619" s="1034"/>
      <c r="T619" s="1034"/>
      <c r="U619" s="1034"/>
      <c r="V619" s="1034"/>
      <c r="AA619" s="46"/>
      <c r="AB619" s="851" t="s">
        <v>530</v>
      </c>
      <c r="AC619" s="852"/>
      <c r="AD619" s="853"/>
    </row>
    <row r="620" spans="1:30">
      <c r="A620" s="824"/>
      <c r="B620" s="58"/>
      <c r="C620" s="38"/>
      <c r="D620" s="59"/>
      <c r="E620" s="824"/>
      <c r="F620" s="34"/>
      <c r="G620" s="826"/>
      <c r="H620" s="826"/>
      <c r="I620" s="826"/>
      <c r="J620" s="826"/>
      <c r="K620" s="826"/>
      <c r="L620" s="826"/>
      <c r="M620" s="826"/>
      <c r="N620" s="1034"/>
      <c r="O620" s="1034"/>
      <c r="P620" s="1034"/>
      <c r="Q620" s="1034"/>
      <c r="R620" s="1034"/>
      <c r="S620" s="1034"/>
      <c r="T620" s="1034"/>
      <c r="U620" s="1034"/>
      <c r="V620" s="1034"/>
      <c r="AA620" s="46"/>
      <c r="AB620" s="851"/>
      <c r="AC620" s="852"/>
      <c r="AD620" s="853"/>
    </row>
    <row r="621" spans="1:30" ht="4.8" customHeight="1" thickBot="1">
      <c r="A621" s="824"/>
      <c r="B621" s="58"/>
      <c r="C621" s="38"/>
      <c r="D621" s="59"/>
      <c r="E621" s="48"/>
      <c r="F621" s="34"/>
      <c r="AA621" s="46"/>
      <c r="AB621" s="851"/>
      <c r="AC621" s="852"/>
      <c r="AD621" s="853"/>
    </row>
    <row r="622" spans="1:30" ht="13.8" thickBot="1">
      <c r="A622" s="50"/>
      <c r="B622" s="58"/>
      <c r="C622" s="38"/>
      <c r="D622" s="59"/>
      <c r="E622" s="48"/>
      <c r="F622" s="34"/>
      <c r="G622" s="258"/>
      <c r="H622" s="1072" t="s">
        <v>356</v>
      </c>
      <c r="I622" s="1073"/>
      <c r="J622" s="1073"/>
      <c r="K622" s="1073"/>
      <c r="L622" s="1073"/>
      <c r="M622" s="1073"/>
      <c r="N622" s="1073"/>
      <c r="O622" s="1073"/>
      <c r="P622" s="1073"/>
      <c r="Q622" s="1073"/>
      <c r="R622" s="1074"/>
      <c r="S622" s="1075" t="s">
        <v>357</v>
      </c>
      <c r="T622" s="1076"/>
      <c r="U622" s="1076"/>
      <c r="V622" s="1076"/>
      <c r="W622" s="1589"/>
      <c r="AA622" s="46"/>
      <c r="AB622" s="194"/>
      <c r="AC622" s="195"/>
      <c r="AD622" s="196"/>
    </row>
    <row r="623" spans="1:30">
      <c r="A623" s="50"/>
      <c r="B623" s="58"/>
      <c r="C623" s="38"/>
      <c r="D623" s="59"/>
      <c r="E623" s="48"/>
      <c r="F623" s="34"/>
      <c r="G623" s="259" t="s">
        <v>192</v>
      </c>
      <c r="H623" s="1081" t="s">
        <v>358</v>
      </c>
      <c r="I623" s="1082"/>
      <c r="J623" s="1082"/>
      <c r="K623" s="1082"/>
      <c r="L623" s="1082"/>
      <c r="M623" s="1082"/>
      <c r="N623" s="1082"/>
      <c r="O623" s="1082"/>
      <c r="P623" s="1082"/>
      <c r="Q623" s="1082"/>
      <c r="R623" s="1083"/>
      <c r="S623" s="1084" t="s">
        <v>93</v>
      </c>
      <c r="T623" s="1085"/>
      <c r="U623" s="1085"/>
      <c r="V623" s="1085"/>
      <c r="W623" s="1140"/>
      <c r="AA623" s="46"/>
      <c r="AB623" s="194"/>
      <c r="AC623" s="195"/>
      <c r="AD623" s="196"/>
    </row>
    <row r="624" spans="1:30">
      <c r="A624" s="50"/>
      <c r="B624" s="58"/>
      <c r="C624" s="38"/>
      <c r="D624" s="59"/>
      <c r="E624" s="48"/>
      <c r="F624" s="34"/>
      <c r="G624" s="260" t="s">
        <v>198</v>
      </c>
      <c r="H624" s="1065" t="s">
        <v>23</v>
      </c>
      <c r="I624" s="1066"/>
      <c r="J624" s="1066"/>
      <c r="K624" s="1066"/>
      <c r="L624" s="1066"/>
      <c r="M624" s="1066"/>
      <c r="N624" s="1066"/>
      <c r="O624" s="1066"/>
      <c r="P624" s="1066"/>
      <c r="Q624" s="1066"/>
      <c r="R624" s="1067"/>
      <c r="S624" s="1068" t="s">
        <v>93</v>
      </c>
      <c r="T624" s="1069"/>
      <c r="U624" s="1069"/>
      <c r="V624" s="1069"/>
      <c r="W624" s="1070"/>
      <c r="AA624" s="46"/>
      <c r="AB624" s="194"/>
      <c r="AC624" s="195"/>
      <c r="AD624" s="196"/>
    </row>
    <row r="625" spans="1:30">
      <c r="A625" s="50"/>
      <c r="B625" s="58"/>
      <c r="C625" s="38"/>
      <c r="D625" s="59"/>
      <c r="E625" s="48"/>
      <c r="F625" s="34"/>
      <c r="G625" s="260" t="s">
        <v>337</v>
      </c>
      <c r="H625" s="1065" t="s">
        <v>359</v>
      </c>
      <c r="I625" s="1066"/>
      <c r="J625" s="1066"/>
      <c r="K625" s="1066"/>
      <c r="L625" s="1066"/>
      <c r="M625" s="1066"/>
      <c r="N625" s="1066"/>
      <c r="O625" s="1066"/>
      <c r="P625" s="1066"/>
      <c r="Q625" s="1066"/>
      <c r="R625" s="1067"/>
      <c r="S625" s="1068" t="s">
        <v>93</v>
      </c>
      <c r="T625" s="1069"/>
      <c r="U625" s="1069"/>
      <c r="V625" s="1069"/>
      <c r="W625" s="1070"/>
      <c r="AA625" s="46"/>
      <c r="AB625" s="194"/>
      <c r="AC625" s="195"/>
      <c r="AD625" s="196"/>
    </row>
    <row r="626" spans="1:30">
      <c r="A626" s="50"/>
      <c r="B626" s="58"/>
      <c r="C626" s="38"/>
      <c r="D626" s="59"/>
      <c r="E626" s="48"/>
      <c r="F626" s="34"/>
      <c r="G626" s="260" t="s">
        <v>338</v>
      </c>
      <c r="H626" s="1065" t="s">
        <v>360</v>
      </c>
      <c r="I626" s="1066"/>
      <c r="J626" s="1066"/>
      <c r="K626" s="1066"/>
      <c r="L626" s="1066"/>
      <c r="M626" s="1066"/>
      <c r="N626" s="1066"/>
      <c r="O626" s="1066"/>
      <c r="P626" s="1066"/>
      <c r="Q626" s="1066"/>
      <c r="R626" s="1067"/>
      <c r="S626" s="1068" t="s">
        <v>93</v>
      </c>
      <c r="T626" s="1069"/>
      <c r="U626" s="1069"/>
      <c r="V626" s="1069"/>
      <c r="W626" s="1070"/>
      <c r="AA626" s="46"/>
      <c r="AB626" s="194"/>
      <c r="AC626" s="195"/>
      <c r="AD626" s="196"/>
    </row>
    <row r="627" spans="1:30">
      <c r="A627" s="50"/>
      <c r="B627" s="58"/>
      <c r="C627" s="38"/>
      <c r="D627" s="59"/>
      <c r="E627" s="48"/>
      <c r="F627" s="34"/>
      <c r="G627" s="260" t="s">
        <v>339</v>
      </c>
      <c r="H627" s="1065" t="s">
        <v>854</v>
      </c>
      <c r="I627" s="1066"/>
      <c r="J627" s="1066"/>
      <c r="K627" s="1066"/>
      <c r="L627" s="1066"/>
      <c r="M627" s="1066"/>
      <c r="N627" s="1066"/>
      <c r="O627" s="1066"/>
      <c r="P627" s="1066"/>
      <c r="Q627" s="1066"/>
      <c r="R627" s="1067"/>
      <c r="S627" s="1068" t="s">
        <v>93</v>
      </c>
      <c r="T627" s="1069"/>
      <c r="U627" s="1069"/>
      <c r="V627" s="1069"/>
      <c r="W627" s="1070"/>
      <c r="AA627" s="46"/>
      <c r="AB627" s="194"/>
      <c r="AC627" s="195"/>
      <c r="AD627" s="196"/>
    </row>
    <row r="628" spans="1:30">
      <c r="A628" s="50"/>
      <c r="B628" s="58"/>
      <c r="C628" s="38"/>
      <c r="D628" s="59"/>
      <c r="E628" s="48"/>
      <c r="F628" s="34"/>
      <c r="G628" s="260" t="s">
        <v>340</v>
      </c>
      <c r="H628" s="1065" t="s">
        <v>361</v>
      </c>
      <c r="I628" s="1066"/>
      <c r="J628" s="1066"/>
      <c r="K628" s="1066"/>
      <c r="L628" s="1066"/>
      <c r="M628" s="1066"/>
      <c r="N628" s="1066"/>
      <c r="O628" s="1066"/>
      <c r="P628" s="1066"/>
      <c r="Q628" s="1066"/>
      <c r="R628" s="1067"/>
      <c r="S628" s="1068" t="s">
        <v>93</v>
      </c>
      <c r="T628" s="1069"/>
      <c r="U628" s="1069"/>
      <c r="V628" s="1069"/>
      <c r="W628" s="1070"/>
      <c r="AA628" s="46"/>
      <c r="AB628" s="194"/>
      <c r="AC628" s="195"/>
      <c r="AD628" s="196"/>
    </row>
    <row r="629" spans="1:30">
      <c r="A629" s="50"/>
      <c r="B629" s="58"/>
      <c r="C629" s="38"/>
      <c r="D629" s="59"/>
      <c r="E629" s="48"/>
      <c r="F629" s="34"/>
      <c r="G629" s="260" t="s">
        <v>852</v>
      </c>
      <c r="H629" s="1065" t="s">
        <v>362</v>
      </c>
      <c r="I629" s="1066"/>
      <c r="J629" s="1066"/>
      <c r="K629" s="1066"/>
      <c r="L629" s="1066"/>
      <c r="M629" s="1066"/>
      <c r="N629" s="1066"/>
      <c r="O629" s="1066"/>
      <c r="P629" s="1066"/>
      <c r="Q629" s="1066"/>
      <c r="R629" s="1067"/>
      <c r="S629" s="1068" t="s">
        <v>93</v>
      </c>
      <c r="T629" s="1069"/>
      <c r="U629" s="1069"/>
      <c r="V629" s="1069"/>
      <c r="W629" s="1070"/>
      <c r="AA629" s="46"/>
      <c r="AB629" s="194"/>
      <c r="AC629" s="195"/>
      <c r="AD629" s="196"/>
    </row>
    <row r="630" spans="1:30">
      <c r="A630" s="50"/>
      <c r="B630" s="58"/>
      <c r="C630" s="38"/>
      <c r="D630" s="59"/>
      <c r="E630" s="48"/>
      <c r="F630" s="34"/>
      <c r="G630" s="260" t="s">
        <v>824</v>
      </c>
      <c r="H630" s="1065" t="s">
        <v>825</v>
      </c>
      <c r="I630" s="1066"/>
      <c r="J630" s="1066"/>
      <c r="K630" s="1066"/>
      <c r="L630" s="1066"/>
      <c r="M630" s="1066"/>
      <c r="N630" s="1066"/>
      <c r="O630" s="1066"/>
      <c r="P630" s="1066"/>
      <c r="Q630" s="1066"/>
      <c r="R630" s="1067"/>
      <c r="S630" s="1068" t="s">
        <v>93</v>
      </c>
      <c r="T630" s="1069"/>
      <c r="U630" s="1069"/>
      <c r="V630" s="1069"/>
      <c r="W630" s="1070"/>
      <c r="AA630" s="46"/>
      <c r="AB630" s="194"/>
      <c r="AC630" s="195"/>
      <c r="AD630" s="196"/>
    </row>
    <row r="631" spans="1:30" ht="13.8" thickBot="1">
      <c r="A631" s="50"/>
      <c r="B631" s="58"/>
      <c r="C631" s="38"/>
      <c r="D631" s="59"/>
      <c r="E631" s="48"/>
      <c r="F631" s="34"/>
      <c r="G631" s="261" t="s">
        <v>853</v>
      </c>
      <c r="H631" s="1590" t="s">
        <v>363</v>
      </c>
      <c r="I631" s="1591"/>
      <c r="J631" s="1591"/>
      <c r="K631" s="1591"/>
      <c r="L631" s="1591"/>
      <c r="M631" s="1591"/>
      <c r="N631" s="1591"/>
      <c r="O631" s="1591"/>
      <c r="P631" s="1591"/>
      <c r="Q631" s="1591"/>
      <c r="R631" s="1591"/>
      <c r="S631" s="1103" t="s">
        <v>93</v>
      </c>
      <c r="T631" s="1104"/>
      <c r="U631" s="1104"/>
      <c r="V631" s="1104"/>
      <c r="W631" s="1484"/>
      <c r="AA631" s="46"/>
      <c r="AB631" s="194"/>
      <c r="AC631" s="195"/>
      <c r="AD631" s="196"/>
    </row>
    <row r="632" spans="1:30" ht="4.2" customHeight="1">
      <c r="A632" s="50"/>
      <c r="B632" s="58"/>
      <c r="C632" s="38"/>
      <c r="D632" s="59"/>
      <c r="E632" s="48"/>
      <c r="F632" s="34"/>
      <c r="G632" s="262"/>
      <c r="H632" s="263"/>
      <c r="I632" s="263"/>
      <c r="J632" s="263"/>
      <c r="K632" s="263"/>
      <c r="L632" s="263"/>
      <c r="M632" s="263"/>
      <c r="N632" s="263"/>
      <c r="O632" s="263"/>
      <c r="P632" s="263"/>
      <c r="Q632" s="263"/>
      <c r="R632" s="263"/>
      <c r="S632" s="263"/>
      <c r="T632" s="263"/>
      <c r="U632" s="263"/>
      <c r="V632" s="263"/>
      <c r="W632" s="263"/>
      <c r="AA632" s="46"/>
      <c r="AB632" s="194"/>
      <c r="AC632" s="195"/>
      <c r="AD632" s="196"/>
    </row>
    <row r="633" spans="1:30">
      <c r="A633" s="50"/>
      <c r="B633" s="58"/>
      <c r="C633" s="38"/>
      <c r="D633" s="59" t="s">
        <v>364</v>
      </c>
      <c r="E633" s="824" t="s">
        <v>458</v>
      </c>
      <c r="F633" s="34"/>
      <c r="G633" s="826" t="s">
        <v>66</v>
      </c>
      <c r="H633" s="826"/>
      <c r="I633" s="826"/>
      <c r="J633" s="826"/>
      <c r="K633" s="826"/>
      <c r="L633" s="826"/>
      <c r="M633" s="826"/>
      <c r="N633" s="1071" t="s">
        <v>272</v>
      </c>
      <c r="O633" s="1071"/>
      <c r="P633" s="1071"/>
      <c r="Q633" s="1071"/>
      <c r="R633" s="1071"/>
      <c r="S633" s="1071"/>
      <c r="T633" s="1071"/>
      <c r="U633" s="1071"/>
      <c r="V633" s="1071"/>
      <c r="W633" s="263"/>
      <c r="AA633" s="46"/>
      <c r="AB633" s="851" t="s">
        <v>530</v>
      </c>
      <c r="AC633" s="852"/>
      <c r="AD633" s="853"/>
    </row>
    <row r="634" spans="1:30">
      <c r="A634" s="50"/>
      <c r="B634" s="58"/>
      <c r="C634" s="38"/>
      <c r="D634" s="59"/>
      <c r="E634" s="824"/>
      <c r="F634" s="34"/>
      <c r="G634" s="826"/>
      <c r="H634" s="826"/>
      <c r="I634" s="826"/>
      <c r="J634" s="826"/>
      <c r="K634" s="826"/>
      <c r="L634" s="826"/>
      <c r="M634" s="826"/>
      <c r="N634" s="1071"/>
      <c r="O634" s="1071"/>
      <c r="P634" s="1071"/>
      <c r="Q634" s="1071"/>
      <c r="R634" s="1071"/>
      <c r="S634" s="1071"/>
      <c r="T634" s="1071"/>
      <c r="U634" s="1071"/>
      <c r="V634" s="1071"/>
      <c r="W634" s="263"/>
      <c r="AA634" s="46"/>
      <c r="AB634" s="851"/>
      <c r="AC634" s="852"/>
      <c r="AD634" s="853"/>
    </row>
    <row r="635" spans="1:30" ht="13.8" thickBot="1">
      <c r="A635" s="50"/>
      <c r="B635" s="58"/>
      <c r="C635" s="38"/>
      <c r="D635" s="59"/>
      <c r="E635" s="824"/>
      <c r="F635" s="34"/>
      <c r="AA635" s="46"/>
      <c r="AB635" s="851"/>
      <c r="AC635" s="852"/>
      <c r="AD635" s="853"/>
    </row>
    <row r="636" spans="1:30" ht="13.8" thickBot="1">
      <c r="A636" s="50"/>
      <c r="B636" s="39"/>
      <c r="C636" s="38"/>
      <c r="D636" s="59"/>
      <c r="E636" s="824"/>
      <c r="F636" s="34"/>
      <c r="G636" s="258"/>
      <c r="H636" s="1072" t="s">
        <v>419</v>
      </c>
      <c r="I636" s="1073"/>
      <c r="J636" s="1073"/>
      <c r="K636" s="1073"/>
      <c r="L636" s="1073"/>
      <c r="M636" s="1073"/>
      <c r="N636" s="1073"/>
      <c r="O636" s="1073"/>
      <c r="P636" s="1073"/>
      <c r="Q636" s="1073"/>
      <c r="R636" s="1074"/>
      <c r="S636" s="1075" t="s">
        <v>357</v>
      </c>
      <c r="T636" s="1076"/>
      <c r="U636" s="1076"/>
      <c r="V636" s="1076"/>
      <c r="W636" s="1077"/>
      <c r="X636" s="1078" t="s">
        <v>365</v>
      </c>
      <c r="Y636" s="1079"/>
      <c r="Z636" s="1080"/>
      <c r="AA636" s="46"/>
      <c r="AB636" s="177"/>
      <c r="AC636" s="178"/>
      <c r="AD636" s="179"/>
    </row>
    <row r="637" spans="1:30">
      <c r="A637" s="50"/>
      <c r="B637" s="39"/>
      <c r="C637" s="38"/>
      <c r="D637" s="59"/>
      <c r="E637" s="824"/>
      <c r="F637" s="34"/>
      <c r="G637" s="264" t="s">
        <v>192</v>
      </c>
      <c r="H637" s="1081" t="s">
        <v>366</v>
      </c>
      <c r="I637" s="1082"/>
      <c r="J637" s="1082"/>
      <c r="K637" s="1082"/>
      <c r="L637" s="1082"/>
      <c r="M637" s="1082"/>
      <c r="N637" s="1082"/>
      <c r="O637" s="1082"/>
      <c r="P637" s="1082"/>
      <c r="Q637" s="1082"/>
      <c r="R637" s="1083"/>
      <c r="S637" s="1084" t="s">
        <v>93</v>
      </c>
      <c r="T637" s="1085"/>
      <c r="U637" s="1085"/>
      <c r="V637" s="1085"/>
      <c r="W637" s="1086"/>
      <c r="X637" s="1087"/>
      <c r="Y637" s="1088"/>
      <c r="Z637" s="265" t="s">
        <v>34</v>
      </c>
      <c r="AA637" s="46"/>
      <c r="AB637" s="177"/>
      <c r="AC637" s="178"/>
      <c r="AD637" s="179"/>
    </row>
    <row r="638" spans="1:30">
      <c r="A638" s="50"/>
      <c r="B638" s="39"/>
      <c r="C638" s="38"/>
      <c r="D638" s="59"/>
      <c r="E638" s="824"/>
      <c r="F638" s="34"/>
      <c r="G638" s="260" t="s">
        <v>198</v>
      </c>
      <c r="H638" s="1089" t="s">
        <v>367</v>
      </c>
      <c r="I638" s="1090"/>
      <c r="J638" s="1090"/>
      <c r="K638" s="1090"/>
      <c r="L638" s="1090"/>
      <c r="M638" s="1090"/>
      <c r="N638" s="1090"/>
      <c r="O638" s="1090"/>
      <c r="P638" s="1090"/>
      <c r="Q638" s="1090"/>
      <c r="R638" s="1091"/>
      <c r="S638" s="1092" t="s">
        <v>93</v>
      </c>
      <c r="T638" s="1093"/>
      <c r="U638" s="1093"/>
      <c r="V638" s="1093"/>
      <c r="W638" s="1094"/>
      <c r="X638" s="1095"/>
      <c r="Y638" s="1096"/>
      <c r="Z638" s="498" t="s">
        <v>34</v>
      </c>
      <c r="AA638" s="46"/>
      <c r="AB638" s="194"/>
      <c r="AC638" s="195"/>
      <c r="AD638" s="196"/>
    </row>
    <row r="639" spans="1:30">
      <c r="A639" s="50"/>
      <c r="B639" s="39"/>
      <c r="C639" s="38"/>
      <c r="D639" s="59"/>
      <c r="E639" s="824"/>
      <c r="F639" s="34"/>
      <c r="G639" s="260" t="s">
        <v>337</v>
      </c>
      <c r="H639" s="1089" t="s">
        <v>368</v>
      </c>
      <c r="I639" s="1090"/>
      <c r="J639" s="1090"/>
      <c r="K639" s="1090"/>
      <c r="L639" s="1090"/>
      <c r="M639" s="1090"/>
      <c r="N639" s="1090"/>
      <c r="O639" s="1090"/>
      <c r="P639" s="1090"/>
      <c r="Q639" s="1090"/>
      <c r="R639" s="1091"/>
      <c r="S639" s="1097" t="s">
        <v>369</v>
      </c>
      <c r="T639" s="1098"/>
      <c r="U639" s="1098"/>
      <c r="V639" s="1098"/>
      <c r="W639" s="1099"/>
      <c r="X639" s="1095"/>
      <c r="Y639" s="1096"/>
      <c r="Z639" s="498" t="s">
        <v>34</v>
      </c>
      <c r="AA639" s="46"/>
      <c r="AB639" s="194"/>
      <c r="AC639" s="195"/>
      <c r="AD639" s="196"/>
    </row>
    <row r="640" spans="1:30">
      <c r="A640" s="50"/>
      <c r="B640" s="39"/>
      <c r="C640" s="38"/>
      <c r="D640" s="59"/>
      <c r="E640" s="824"/>
      <c r="F640" s="34"/>
      <c r="G640" s="260" t="s">
        <v>338</v>
      </c>
      <c r="H640" s="1089" t="s">
        <v>370</v>
      </c>
      <c r="I640" s="1090"/>
      <c r="J640" s="1090"/>
      <c r="K640" s="1090"/>
      <c r="L640" s="1090"/>
      <c r="M640" s="1090"/>
      <c r="N640" s="1090"/>
      <c r="O640" s="1090"/>
      <c r="P640" s="1090"/>
      <c r="Q640" s="1090"/>
      <c r="R640" s="1091"/>
      <c r="S640" s="1092" t="s">
        <v>93</v>
      </c>
      <c r="T640" s="1093"/>
      <c r="U640" s="1093"/>
      <c r="V640" s="1093"/>
      <c r="W640" s="1094"/>
      <c r="X640" s="1095"/>
      <c r="Y640" s="1096"/>
      <c r="Z640" s="498" t="s">
        <v>34</v>
      </c>
      <c r="AA640" s="46"/>
      <c r="AB640" s="194"/>
      <c r="AC640" s="195"/>
      <c r="AD640" s="196"/>
    </row>
    <row r="641" spans="1:30" ht="13.8" thickBot="1">
      <c r="A641" s="50"/>
      <c r="B641" s="39"/>
      <c r="C641" s="38"/>
      <c r="D641" s="59"/>
      <c r="E641" s="824"/>
      <c r="F641" s="34"/>
      <c r="G641" s="261" t="s">
        <v>339</v>
      </c>
      <c r="H641" s="1100" t="s">
        <v>371</v>
      </c>
      <c r="I641" s="1101"/>
      <c r="J641" s="1101"/>
      <c r="K641" s="1101"/>
      <c r="L641" s="1101"/>
      <c r="M641" s="1101"/>
      <c r="N641" s="1101"/>
      <c r="O641" s="1101"/>
      <c r="P641" s="1101"/>
      <c r="Q641" s="1101"/>
      <c r="R641" s="1102"/>
      <c r="S641" s="1103" t="s">
        <v>93</v>
      </c>
      <c r="T641" s="1104"/>
      <c r="U641" s="1104"/>
      <c r="V641" s="1104"/>
      <c r="W641" s="1105"/>
      <c r="X641" s="1106"/>
      <c r="Y641" s="1107"/>
      <c r="Z641" s="266" t="s">
        <v>34</v>
      </c>
      <c r="AA641" s="46"/>
      <c r="AB641" s="194"/>
      <c r="AC641" s="195"/>
      <c r="AD641" s="196"/>
    </row>
    <row r="642" spans="1:30">
      <c r="A642" s="50"/>
      <c r="B642" s="39"/>
      <c r="C642" s="38"/>
      <c r="D642" s="59"/>
      <c r="E642" s="824"/>
      <c r="F642" s="34"/>
      <c r="AA642" s="46"/>
      <c r="AB642" s="194"/>
      <c r="AC642" s="195"/>
      <c r="AD642" s="196"/>
    </row>
    <row r="643" spans="1:30">
      <c r="A643" s="50"/>
      <c r="B643" s="39"/>
      <c r="C643" s="38"/>
      <c r="D643" s="59"/>
      <c r="E643" s="824"/>
      <c r="F643" s="34"/>
      <c r="AA643" s="46"/>
      <c r="AB643" s="194"/>
      <c r="AC643" s="195"/>
      <c r="AD643" s="196"/>
    </row>
    <row r="644" spans="1:30">
      <c r="A644" s="50"/>
      <c r="B644" s="39"/>
      <c r="C644" s="38"/>
      <c r="D644" s="59"/>
      <c r="E644" s="824"/>
      <c r="F644" s="34"/>
      <c r="AA644" s="46"/>
      <c r="AB644" s="194"/>
      <c r="AC644" s="195"/>
      <c r="AD644" s="196"/>
    </row>
    <row r="645" spans="1:30">
      <c r="A645" s="50"/>
      <c r="B645" s="39"/>
      <c r="C645" s="38"/>
      <c r="D645" s="59"/>
      <c r="E645" s="824"/>
      <c r="F645" s="34"/>
      <c r="AA645" s="46"/>
      <c r="AB645" s="194"/>
      <c r="AC645" s="195"/>
      <c r="AD645" s="196"/>
    </row>
    <row r="646" spans="1:30">
      <c r="A646" s="50"/>
      <c r="B646" s="39"/>
      <c r="C646" s="38"/>
      <c r="D646" s="59"/>
      <c r="E646" s="824"/>
      <c r="F646" s="34"/>
      <c r="AA646" s="46"/>
      <c r="AB646" s="194"/>
      <c r="AC646" s="195"/>
      <c r="AD646" s="196"/>
    </row>
    <row r="647" spans="1:30">
      <c r="A647" s="50"/>
      <c r="B647" s="39"/>
      <c r="C647" s="38"/>
      <c r="D647" s="59"/>
      <c r="E647" s="824"/>
      <c r="F647" s="34"/>
      <c r="AA647" s="46"/>
      <c r="AB647" s="194"/>
      <c r="AC647" s="195"/>
      <c r="AD647" s="196"/>
    </row>
    <row r="648" spans="1:30">
      <c r="A648" s="50"/>
      <c r="B648" s="39"/>
      <c r="C648" s="38"/>
      <c r="D648" s="59"/>
      <c r="E648" s="824"/>
      <c r="F648" s="34"/>
      <c r="AA648" s="46"/>
      <c r="AB648" s="194"/>
      <c r="AC648" s="195"/>
      <c r="AD648" s="196"/>
    </row>
    <row r="649" spans="1:30">
      <c r="A649" s="50"/>
      <c r="B649" s="39"/>
      <c r="C649" s="38"/>
      <c r="D649" s="59"/>
      <c r="E649" s="824"/>
      <c r="F649" s="34"/>
      <c r="AA649" s="46"/>
      <c r="AB649" s="194"/>
      <c r="AC649" s="195"/>
      <c r="AD649" s="196"/>
    </row>
    <row r="650" spans="1:30" ht="13.8" customHeight="1">
      <c r="A650" s="50"/>
      <c r="B650" s="39"/>
      <c r="C650" s="38"/>
      <c r="D650" s="59"/>
      <c r="E650" s="824"/>
      <c r="F650" s="34"/>
      <c r="AA650" s="46"/>
      <c r="AB650" s="194"/>
      <c r="AC650" s="195"/>
      <c r="AD650" s="196"/>
    </row>
    <row r="651" spans="1:30" ht="13.8" customHeight="1">
      <c r="A651" s="50"/>
      <c r="B651" s="247"/>
      <c r="C651" s="38"/>
      <c r="D651" s="59"/>
      <c r="E651" s="50"/>
      <c r="F651" s="34"/>
      <c r="AA651" s="46"/>
      <c r="AB651" s="244"/>
      <c r="AC651" s="245"/>
      <c r="AD651" s="246"/>
    </row>
    <row r="652" spans="1:30" ht="6.6" customHeight="1">
      <c r="A652" s="50"/>
      <c r="B652" s="247"/>
      <c r="C652" s="38"/>
      <c r="D652" s="59"/>
      <c r="E652" s="50"/>
      <c r="F652" s="34"/>
      <c r="AA652" s="46"/>
      <c r="AB652" s="244"/>
      <c r="AC652" s="245"/>
      <c r="AD652" s="246"/>
    </row>
    <row r="653" spans="1:30" ht="13.5" customHeight="1">
      <c r="A653" s="788" t="s">
        <v>953</v>
      </c>
      <c r="B653" s="247">
        <v>31</v>
      </c>
      <c r="C653" s="38" t="s">
        <v>954</v>
      </c>
      <c r="D653" s="59" t="s">
        <v>475</v>
      </c>
      <c r="E653" s="788" t="s">
        <v>1128</v>
      </c>
      <c r="F653" s="34"/>
      <c r="G653" s="826" t="s">
        <v>66</v>
      </c>
      <c r="H653" s="826"/>
      <c r="I653" s="826"/>
      <c r="J653" s="826"/>
      <c r="K653" s="826"/>
      <c r="L653" s="826"/>
      <c r="M653" s="826"/>
      <c r="N653" s="1044" t="s">
        <v>105</v>
      </c>
      <c r="O653" s="1044"/>
      <c r="P653" s="1044"/>
      <c r="Q653" s="1044"/>
      <c r="R653" s="1044"/>
      <c r="S653" s="1044"/>
      <c r="T653" s="1044"/>
      <c r="U653" s="1044"/>
      <c r="V653" s="1044"/>
      <c r="AA653" s="46"/>
      <c r="AB653" s="851" t="s">
        <v>530</v>
      </c>
      <c r="AC653" s="852"/>
      <c r="AD653" s="853"/>
    </row>
    <row r="654" spans="1:30" ht="13.5" customHeight="1">
      <c r="A654" s="1064"/>
      <c r="B654" s="247"/>
      <c r="C654" s="38"/>
      <c r="D654" s="59"/>
      <c r="E654" s="1064"/>
      <c r="F654" s="34"/>
      <c r="G654" s="826"/>
      <c r="H654" s="826"/>
      <c r="I654" s="826"/>
      <c r="J654" s="826"/>
      <c r="K654" s="826"/>
      <c r="L654" s="826"/>
      <c r="M654" s="826"/>
      <c r="N654" s="1044"/>
      <c r="O654" s="1044"/>
      <c r="P654" s="1044"/>
      <c r="Q654" s="1044"/>
      <c r="R654" s="1044"/>
      <c r="S654" s="1044"/>
      <c r="T654" s="1044"/>
      <c r="U654" s="1044"/>
      <c r="V654" s="1044"/>
      <c r="AA654" s="46"/>
      <c r="AB654" s="851"/>
      <c r="AC654" s="852"/>
      <c r="AD654" s="853"/>
    </row>
    <row r="655" spans="1:30" ht="13.5" customHeight="1">
      <c r="A655" s="1064"/>
      <c r="B655" s="247"/>
      <c r="C655" s="38"/>
      <c r="D655" s="59"/>
      <c r="E655" s="1064"/>
      <c r="F655" s="34"/>
      <c r="AA655" s="46"/>
      <c r="AB655" s="851"/>
      <c r="AC655" s="852"/>
      <c r="AD655" s="853"/>
    </row>
    <row r="656" spans="1:30" ht="13.5" customHeight="1">
      <c r="A656" s="50"/>
      <c r="B656" s="247"/>
      <c r="C656" s="38"/>
      <c r="D656" s="59"/>
      <c r="E656" s="1064"/>
      <c r="F656" s="34"/>
      <c r="AA656" s="46"/>
      <c r="AB656" s="244"/>
      <c r="AC656" s="245"/>
      <c r="AD656" s="246"/>
    </row>
    <row r="657" spans="1:30" ht="13.5" customHeight="1">
      <c r="A657" s="50"/>
      <c r="B657" s="247"/>
      <c r="C657" s="38"/>
      <c r="D657" s="59"/>
      <c r="E657" s="1064"/>
      <c r="F657" s="34"/>
      <c r="AA657" s="46"/>
      <c r="AB657" s="244"/>
      <c r="AC657" s="245"/>
      <c r="AD657" s="246"/>
    </row>
    <row r="658" spans="1:30" ht="13.5" customHeight="1">
      <c r="A658" s="50"/>
      <c r="B658" s="247"/>
      <c r="C658" s="38"/>
      <c r="D658" s="59"/>
      <c r="E658" s="1064"/>
      <c r="F658" s="34"/>
      <c r="AA658" s="46"/>
      <c r="AB658" s="244"/>
      <c r="AC658" s="245"/>
      <c r="AD658" s="246"/>
    </row>
    <row r="659" spans="1:30" ht="13.5" customHeight="1">
      <c r="A659" s="50"/>
      <c r="B659" s="247"/>
      <c r="C659" s="38"/>
      <c r="D659" s="59"/>
      <c r="E659" s="450"/>
      <c r="F659" s="34"/>
      <c r="AA659" s="46"/>
      <c r="AB659" s="244"/>
      <c r="AC659" s="245"/>
      <c r="AD659" s="246"/>
    </row>
    <row r="660" spans="1:30" ht="13.5" customHeight="1">
      <c r="A660" s="50"/>
      <c r="B660" s="247"/>
      <c r="C660" s="38"/>
      <c r="D660" s="59"/>
      <c r="E660" s="450"/>
      <c r="F660" s="34"/>
      <c r="AA660" s="46"/>
      <c r="AB660" s="244"/>
      <c r="AC660" s="245"/>
      <c r="AD660" s="246"/>
    </row>
    <row r="661" spans="1:30" ht="13.5" customHeight="1">
      <c r="A661" s="336"/>
      <c r="B661" s="248"/>
      <c r="C661" s="342"/>
      <c r="D661" s="155"/>
      <c r="E661" s="629"/>
      <c r="F661" s="60"/>
      <c r="G661" s="114"/>
      <c r="H661" s="114"/>
      <c r="I661" s="114"/>
      <c r="J661" s="114"/>
      <c r="K661" s="114"/>
      <c r="L661" s="114"/>
      <c r="M661" s="114"/>
      <c r="N661" s="114"/>
      <c r="O661" s="114"/>
      <c r="P661" s="114"/>
      <c r="Q661" s="114"/>
      <c r="R661" s="114"/>
      <c r="S661" s="114"/>
      <c r="T661" s="114"/>
      <c r="U661" s="114"/>
      <c r="V661" s="114"/>
      <c r="W661" s="114"/>
      <c r="X661" s="114"/>
      <c r="Y661" s="114"/>
      <c r="Z661" s="114"/>
      <c r="AA661" s="62"/>
      <c r="AB661" s="249"/>
      <c r="AC661" s="250"/>
      <c r="AD661" s="251"/>
    </row>
    <row r="662" spans="1:30" ht="3.6" customHeight="1">
      <c r="A662" s="50"/>
      <c r="B662" s="247"/>
      <c r="C662" s="38"/>
      <c r="D662" s="59"/>
      <c r="E662" s="450"/>
      <c r="F662" s="34"/>
      <c r="AA662" s="46"/>
      <c r="AB662" s="244"/>
      <c r="AC662" s="245"/>
      <c r="AD662" s="246"/>
    </row>
    <row r="663" spans="1:30" ht="13.5" customHeight="1">
      <c r="A663" s="50"/>
      <c r="B663" s="247">
        <v>32</v>
      </c>
      <c r="C663" s="790" t="s">
        <v>955</v>
      </c>
      <c r="D663" s="59" t="s">
        <v>475</v>
      </c>
      <c r="E663" s="788" t="s">
        <v>1027</v>
      </c>
      <c r="F663" s="34"/>
      <c r="G663" s="826" t="s">
        <v>66</v>
      </c>
      <c r="H663" s="826"/>
      <c r="I663" s="826"/>
      <c r="J663" s="826"/>
      <c r="K663" s="826"/>
      <c r="L663" s="826"/>
      <c r="M663" s="826"/>
      <c r="N663" s="1051" t="s">
        <v>105</v>
      </c>
      <c r="O663" s="1051"/>
      <c r="P663" s="1051"/>
      <c r="Q663" s="1051"/>
      <c r="R663" s="1051"/>
      <c r="S663" s="1051"/>
      <c r="T663" s="1051"/>
      <c r="U663" s="1051"/>
      <c r="V663" s="1051"/>
      <c r="AA663" s="46"/>
      <c r="AB663" s="851" t="s">
        <v>530</v>
      </c>
      <c r="AC663" s="852"/>
      <c r="AD663" s="853"/>
    </row>
    <row r="664" spans="1:30" ht="13.5" customHeight="1">
      <c r="A664" s="50"/>
      <c r="B664" s="247"/>
      <c r="C664" s="790"/>
      <c r="D664" s="59"/>
      <c r="E664" s="1064"/>
      <c r="F664" s="34"/>
      <c r="G664" s="826"/>
      <c r="H664" s="826"/>
      <c r="I664" s="826"/>
      <c r="J664" s="826"/>
      <c r="K664" s="826"/>
      <c r="L664" s="826"/>
      <c r="M664" s="826"/>
      <c r="N664" s="1051"/>
      <c r="O664" s="1051"/>
      <c r="P664" s="1051"/>
      <c r="Q664" s="1051"/>
      <c r="R664" s="1051"/>
      <c r="S664" s="1051"/>
      <c r="T664" s="1051"/>
      <c r="U664" s="1051"/>
      <c r="V664" s="1051"/>
      <c r="AA664" s="46"/>
      <c r="AB664" s="851"/>
      <c r="AC664" s="852"/>
      <c r="AD664" s="853"/>
    </row>
    <row r="665" spans="1:30" ht="31.5" customHeight="1">
      <c r="A665" s="50"/>
      <c r="B665" s="247"/>
      <c r="C665" s="38"/>
      <c r="D665" s="59"/>
      <c r="E665" s="1064"/>
      <c r="F665" s="34"/>
      <c r="AA665" s="46"/>
      <c r="AB665" s="851"/>
      <c r="AC665" s="852"/>
      <c r="AD665" s="853"/>
    </row>
    <row r="666" spans="1:30" ht="5.25" customHeight="1">
      <c r="A666" s="50"/>
      <c r="B666" s="247"/>
      <c r="C666" s="38"/>
      <c r="D666" s="59"/>
      <c r="E666" s="436"/>
      <c r="F666" s="34"/>
      <c r="AA666" s="46"/>
      <c r="AB666" s="244"/>
      <c r="AC666" s="245"/>
      <c r="AD666" s="246"/>
    </row>
    <row r="667" spans="1:30" ht="13.5" customHeight="1">
      <c r="A667" s="824" t="s">
        <v>836</v>
      </c>
      <c r="B667" s="789">
        <v>33</v>
      </c>
      <c r="C667" s="790" t="s">
        <v>423</v>
      </c>
      <c r="D667" s="825" t="s">
        <v>225</v>
      </c>
      <c r="E667" s="800" t="s">
        <v>483</v>
      </c>
      <c r="F667" s="34"/>
      <c r="G667" s="826" t="s">
        <v>66</v>
      </c>
      <c r="H667" s="826"/>
      <c r="I667" s="826"/>
      <c r="J667" s="826"/>
      <c r="K667" s="826"/>
      <c r="L667" s="826"/>
      <c r="M667" s="826"/>
      <c r="N667" s="1034" t="s">
        <v>105</v>
      </c>
      <c r="O667" s="1034"/>
      <c r="P667" s="1034"/>
      <c r="Q667" s="1034"/>
      <c r="R667" s="1034"/>
      <c r="S667" s="1034"/>
      <c r="T667" s="1034"/>
      <c r="U667" s="1034"/>
      <c r="V667" s="1034"/>
      <c r="W667" s="101"/>
      <c r="X667" s="101"/>
      <c r="Y667" s="101"/>
      <c r="Z667" s="101"/>
      <c r="AA667" s="279"/>
      <c r="AB667" s="851" t="s">
        <v>530</v>
      </c>
      <c r="AC667" s="852"/>
      <c r="AD667" s="853"/>
    </row>
    <row r="668" spans="1:30" ht="13.5" customHeight="1">
      <c r="A668" s="824"/>
      <c r="B668" s="789"/>
      <c r="C668" s="790"/>
      <c r="D668" s="825"/>
      <c r="E668" s="800"/>
      <c r="F668" s="34"/>
      <c r="G668" s="826"/>
      <c r="H668" s="826"/>
      <c r="I668" s="826"/>
      <c r="J668" s="826"/>
      <c r="K668" s="826"/>
      <c r="L668" s="826"/>
      <c r="M668" s="826"/>
      <c r="N668" s="1034"/>
      <c r="O668" s="1034"/>
      <c r="P668" s="1034"/>
      <c r="Q668" s="1034"/>
      <c r="R668" s="1034"/>
      <c r="S668" s="1034"/>
      <c r="T668" s="1034"/>
      <c r="U668" s="1034"/>
      <c r="V668" s="1034"/>
      <c r="W668" s="101"/>
      <c r="X668" s="101"/>
      <c r="Y668" s="101"/>
      <c r="Z668" s="101"/>
      <c r="AA668" s="279"/>
      <c r="AB668" s="851"/>
      <c r="AC668" s="852"/>
      <c r="AD668" s="853"/>
    </row>
    <row r="669" spans="1:30" ht="13.5" customHeight="1">
      <c r="A669" s="824"/>
      <c r="B669" s="789"/>
      <c r="C669" s="790"/>
      <c r="D669" s="825"/>
      <c r="E669" s="800"/>
      <c r="F669" s="34"/>
      <c r="AA669" s="46"/>
      <c r="AB669" s="851"/>
      <c r="AC669" s="852"/>
      <c r="AD669" s="853"/>
    </row>
    <row r="670" spans="1:30" ht="13.5" customHeight="1">
      <c r="A670" s="48"/>
      <c r="B670" s="39"/>
      <c r="C670" s="38"/>
      <c r="D670" s="59"/>
      <c r="E670" s="436"/>
      <c r="F670" s="34"/>
      <c r="AA670" s="46"/>
      <c r="AB670" s="194"/>
      <c r="AC670" s="195"/>
      <c r="AD670" s="196"/>
    </row>
    <row r="671" spans="1:30" ht="13.5" customHeight="1">
      <c r="A671" s="824" t="s">
        <v>837</v>
      </c>
      <c r="B671" s="39">
        <v>34</v>
      </c>
      <c r="C671" s="790" t="s">
        <v>730</v>
      </c>
      <c r="D671" s="825" t="s">
        <v>225</v>
      </c>
      <c r="E671" s="800" t="s">
        <v>729</v>
      </c>
      <c r="F671" s="34"/>
      <c r="G671" s="826" t="s">
        <v>66</v>
      </c>
      <c r="H671" s="826"/>
      <c r="I671" s="826"/>
      <c r="J671" s="826"/>
      <c r="K671" s="826"/>
      <c r="L671" s="826"/>
      <c r="M671" s="826"/>
      <c r="N671" s="1034" t="s">
        <v>278</v>
      </c>
      <c r="O671" s="1034"/>
      <c r="P671" s="1034"/>
      <c r="Q671" s="1034"/>
      <c r="R671" s="1034"/>
      <c r="S671" s="1034"/>
      <c r="T671" s="1034"/>
      <c r="U671" s="1034"/>
      <c r="V671" s="1034"/>
      <c r="W671" s="101"/>
      <c r="X671" s="101"/>
      <c r="Y671" s="101"/>
      <c r="Z671" s="101"/>
      <c r="AA671" s="279"/>
      <c r="AB671" s="851" t="s">
        <v>530</v>
      </c>
      <c r="AC671" s="852"/>
      <c r="AD671" s="853"/>
    </row>
    <row r="672" spans="1:30">
      <c r="A672" s="824"/>
      <c r="B672" s="39"/>
      <c r="C672" s="790"/>
      <c r="D672" s="825"/>
      <c r="E672" s="800"/>
      <c r="F672" s="34"/>
      <c r="G672" s="826"/>
      <c r="H672" s="826"/>
      <c r="I672" s="826"/>
      <c r="J672" s="826"/>
      <c r="K672" s="826"/>
      <c r="L672" s="826"/>
      <c r="M672" s="826"/>
      <c r="N672" s="1034"/>
      <c r="O672" s="1034"/>
      <c r="P672" s="1034"/>
      <c r="Q672" s="1034"/>
      <c r="R672" s="1034"/>
      <c r="S672" s="1034"/>
      <c r="T672" s="1034"/>
      <c r="U672" s="1034"/>
      <c r="V672" s="1034"/>
      <c r="W672" s="101"/>
      <c r="X672" s="101"/>
      <c r="Y672" s="101"/>
      <c r="Z672" s="101"/>
      <c r="AA672" s="279"/>
      <c r="AB672" s="851"/>
      <c r="AC672" s="852"/>
      <c r="AD672" s="853"/>
    </row>
    <row r="673" spans="1:33">
      <c r="A673" s="824"/>
      <c r="B673" s="39"/>
      <c r="C673" s="790"/>
      <c r="D673" s="825"/>
      <c r="E673" s="800"/>
      <c r="F673" s="34"/>
      <c r="AA673" s="46"/>
      <c r="AB673" s="851"/>
      <c r="AC673" s="852"/>
      <c r="AD673" s="853"/>
    </row>
    <row r="674" spans="1:33">
      <c r="A674" s="824"/>
      <c r="B674" s="39"/>
      <c r="C674" s="790"/>
      <c r="D674" s="825"/>
      <c r="E674" s="800"/>
      <c r="F674" s="34"/>
      <c r="G674" s="927" t="s">
        <v>424</v>
      </c>
      <c r="H674" s="927"/>
      <c r="I674" s="927"/>
      <c r="J674" s="927"/>
      <c r="K674" s="927"/>
      <c r="L674" s="927"/>
      <c r="M674" s="927"/>
      <c r="N674" s="927"/>
      <c r="O674" s="927"/>
      <c r="P674" s="927"/>
      <c r="Q674" s="927"/>
      <c r="R674" s="927"/>
      <c r="S674" s="927"/>
      <c r="T674" s="927" t="s">
        <v>425</v>
      </c>
      <c r="U674" s="927"/>
      <c r="V674" s="927"/>
      <c r="W674" s="927"/>
      <c r="X674" s="927"/>
      <c r="Y674" s="927"/>
      <c r="Z674" s="927"/>
      <c r="AA674" s="279"/>
      <c r="AB674" s="851"/>
      <c r="AC674" s="852"/>
      <c r="AD674" s="853"/>
    </row>
    <row r="675" spans="1:33">
      <c r="A675" s="48"/>
      <c r="B675" s="39"/>
      <c r="C675" s="790"/>
      <c r="D675" s="825"/>
      <c r="E675" s="800"/>
      <c r="F675" s="34"/>
      <c r="G675" s="1479"/>
      <c r="H675" s="1479"/>
      <c r="I675" s="1479"/>
      <c r="J675" s="1479"/>
      <c r="K675" s="1479"/>
      <c r="L675" s="1479"/>
      <c r="M675" s="1479"/>
      <c r="N675" s="1479"/>
      <c r="O675" s="1479"/>
      <c r="P675" s="1479"/>
      <c r="Q675" s="1479"/>
      <c r="R675" s="1479"/>
      <c r="S675" s="1479"/>
      <c r="T675" s="1480"/>
      <c r="U675" s="1481"/>
      <c r="V675" s="1481"/>
      <c r="W675" s="1481"/>
      <c r="X675" s="1481"/>
      <c r="Y675" s="1481"/>
      <c r="Z675" s="240" t="s">
        <v>426</v>
      </c>
      <c r="AA675" s="279"/>
      <c r="AB675" s="851"/>
      <c r="AC675" s="852"/>
      <c r="AD675" s="853"/>
    </row>
    <row r="676" spans="1:33">
      <c r="A676" s="48"/>
      <c r="B676" s="39"/>
      <c r="C676" s="38"/>
      <c r="D676" s="825"/>
      <c r="E676" s="800"/>
      <c r="F676" s="34"/>
      <c r="G676" s="1479"/>
      <c r="H676" s="1479"/>
      <c r="I676" s="1479"/>
      <c r="J676" s="1479"/>
      <c r="K676" s="1479"/>
      <c r="L676" s="1479"/>
      <c r="M676" s="1479"/>
      <c r="N676" s="1479"/>
      <c r="O676" s="1479"/>
      <c r="P676" s="1479"/>
      <c r="Q676" s="1479"/>
      <c r="R676" s="1479"/>
      <c r="S676" s="1479"/>
      <c r="T676" s="1480"/>
      <c r="U676" s="1481"/>
      <c r="V676" s="1481"/>
      <c r="W676" s="1481"/>
      <c r="X676" s="1481"/>
      <c r="Y676" s="1481"/>
      <c r="Z676" s="240" t="s">
        <v>426</v>
      </c>
      <c r="AA676" s="46"/>
      <c r="AB676" s="851"/>
      <c r="AC676" s="852"/>
      <c r="AD676" s="853"/>
    </row>
    <row r="677" spans="1:33">
      <c r="A677" s="48"/>
      <c r="B677" s="39"/>
      <c r="C677" s="38"/>
      <c r="D677" s="825"/>
      <c r="E677" s="800"/>
      <c r="F677" s="34"/>
      <c r="G677" s="1479"/>
      <c r="H677" s="1479"/>
      <c r="I677" s="1479"/>
      <c r="J677" s="1479"/>
      <c r="K677" s="1479"/>
      <c r="L677" s="1479"/>
      <c r="M677" s="1479"/>
      <c r="N677" s="1479"/>
      <c r="O677" s="1479"/>
      <c r="P677" s="1479"/>
      <c r="Q677" s="1479"/>
      <c r="R677" s="1479"/>
      <c r="S677" s="1479"/>
      <c r="T677" s="1480"/>
      <c r="U677" s="1481"/>
      <c r="V677" s="1481"/>
      <c r="W677" s="1481"/>
      <c r="X677" s="1481"/>
      <c r="Y677" s="1481"/>
      <c r="Z677" s="240" t="s">
        <v>426</v>
      </c>
      <c r="AA677" s="46"/>
      <c r="AB677" s="851"/>
      <c r="AC677" s="852"/>
      <c r="AD677" s="853"/>
    </row>
    <row r="678" spans="1:33">
      <c r="A678" s="48"/>
      <c r="B678" s="39"/>
      <c r="C678" s="38"/>
      <c r="D678" s="59"/>
      <c r="E678" s="436"/>
      <c r="F678" s="34"/>
      <c r="G678" s="1479"/>
      <c r="H678" s="1479"/>
      <c r="I678" s="1479"/>
      <c r="J678" s="1479"/>
      <c r="K678" s="1479"/>
      <c r="L678" s="1479"/>
      <c r="M678" s="1479"/>
      <c r="N678" s="1479"/>
      <c r="O678" s="1479"/>
      <c r="P678" s="1479"/>
      <c r="Q678" s="1479"/>
      <c r="R678" s="1479"/>
      <c r="S678" s="1479"/>
      <c r="T678" s="1480"/>
      <c r="U678" s="1481"/>
      <c r="V678" s="1481"/>
      <c r="W678" s="1481"/>
      <c r="X678" s="1481"/>
      <c r="Y678" s="1481"/>
      <c r="Z678" s="240" t="s">
        <v>426</v>
      </c>
      <c r="AA678" s="46"/>
      <c r="AB678" s="194"/>
      <c r="AC678" s="195"/>
      <c r="AD678" s="196"/>
    </row>
    <row r="679" spans="1:33">
      <c r="A679" s="48"/>
      <c r="B679" s="39"/>
      <c r="C679" s="38"/>
      <c r="D679" s="59"/>
      <c r="E679" s="436"/>
      <c r="F679" s="34"/>
      <c r="G679" s="1479"/>
      <c r="H679" s="1479"/>
      <c r="I679" s="1479"/>
      <c r="J679" s="1479"/>
      <c r="K679" s="1479"/>
      <c r="L679" s="1479"/>
      <c r="M679" s="1479"/>
      <c r="N679" s="1479"/>
      <c r="O679" s="1479"/>
      <c r="P679" s="1479"/>
      <c r="Q679" s="1479"/>
      <c r="R679" s="1479"/>
      <c r="S679" s="1479"/>
      <c r="T679" s="1480"/>
      <c r="U679" s="1481"/>
      <c r="V679" s="1481"/>
      <c r="W679" s="1481"/>
      <c r="X679" s="1481"/>
      <c r="Y679" s="1481"/>
      <c r="Z679" s="240" t="s">
        <v>426</v>
      </c>
      <c r="AA679" s="46"/>
      <c r="AB679" s="194"/>
      <c r="AC679" s="195"/>
      <c r="AD679" s="196"/>
    </row>
    <row r="680" spans="1:33" ht="9" customHeight="1">
      <c r="A680" s="48"/>
      <c r="B680" s="39"/>
      <c r="C680" s="38"/>
      <c r="D680" s="59"/>
      <c r="E680" s="436"/>
      <c r="F680" s="34"/>
      <c r="G680" s="101"/>
      <c r="H680" s="101"/>
      <c r="I680" s="101"/>
      <c r="J680" s="101"/>
      <c r="K680" s="101"/>
      <c r="L680" s="101"/>
      <c r="M680" s="101"/>
      <c r="N680" s="101"/>
      <c r="O680" s="101"/>
      <c r="P680" s="101"/>
      <c r="Q680" s="101"/>
      <c r="R680" s="101"/>
      <c r="S680" s="101"/>
      <c r="T680" s="101"/>
      <c r="U680" s="101"/>
      <c r="V680" s="101"/>
      <c r="W680" s="101"/>
      <c r="X680" s="101"/>
      <c r="Y680" s="101"/>
      <c r="Z680" s="101"/>
      <c r="AA680" s="46"/>
      <c r="AB680" s="194"/>
      <c r="AC680" s="195"/>
      <c r="AD680" s="196"/>
    </row>
    <row r="681" spans="1:33" ht="13.5" customHeight="1">
      <c r="A681" s="824"/>
      <c r="B681" s="789">
        <v>35</v>
      </c>
      <c r="C681" s="790" t="s">
        <v>427</v>
      </c>
      <c r="D681" s="825" t="s">
        <v>225</v>
      </c>
      <c r="E681" s="800" t="s">
        <v>484</v>
      </c>
      <c r="F681" s="34"/>
      <c r="G681" s="826" t="s">
        <v>66</v>
      </c>
      <c r="H681" s="826"/>
      <c r="I681" s="826"/>
      <c r="J681" s="826"/>
      <c r="K681" s="826"/>
      <c r="L681" s="826"/>
      <c r="M681" s="826"/>
      <c r="N681" s="1034" t="s">
        <v>107</v>
      </c>
      <c r="O681" s="1034"/>
      <c r="P681" s="1034"/>
      <c r="Q681" s="1034"/>
      <c r="R681" s="1034"/>
      <c r="S681" s="1034"/>
      <c r="T681" s="1034"/>
      <c r="U681" s="1034"/>
      <c r="V681" s="1034"/>
      <c r="W681" s="101"/>
      <c r="X681" s="101"/>
      <c r="Y681" s="101"/>
      <c r="Z681" s="101"/>
      <c r="AA681" s="279"/>
      <c r="AB681" s="851" t="s">
        <v>530</v>
      </c>
      <c r="AC681" s="852"/>
      <c r="AD681" s="853"/>
      <c r="AF681" s="141"/>
      <c r="AG681" s="141"/>
    </row>
    <row r="682" spans="1:33" ht="13.5" customHeight="1">
      <c r="A682" s="824"/>
      <c r="B682" s="789"/>
      <c r="C682" s="790"/>
      <c r="D682" s="825"/>
      <c r="E682" s="800"/>
      <c r="F682" s="34"/>
      <c r="G682" s="826"/>
      <c r="H682" s="826"/>
      <c r="I682" s="826"/>
      <c r="J682" s="826"/>
      <c r="K682" s="826"/>
      <c r="L682" s="826"/>
      <c r="M682" s="826"/>
      <c r="N682" s="1034"/>
      <c r="O682" s="1034"/>
      <c r="P682" s="1034"/>
      <c r="Q682" s="1034"/>
      <c r="R682" s="1034"/>
      <c r="S682" s="1034"/>
      <c r="T682" s="1034"/>
      <c r="U682" s="1034"/>
      <c r="V682" s="1034"/>
      <c r="W682" s="101"/>
      <c r="X682" s="101"/>
      <c r="Y682" s="101"/>
      <c r="Z682" s="101"/>
      <c r="AA682" s="279"/>
      <c r="AB682" s="851"/>
      <c r="AC682" s="852"/>
      <c r="AD682" s="853"/>
    </row>
    <row r="683" spans="1:33" ht="13.5" customHeight="1">
      <c r="A683" s="824"/>
      <c r="B683" s="789"/>
      <c r="C683" s="790"/>
      <c r="D683" s="825"/>
      <c r="E683" s="800"/>
      <c r="F683" s="34"/>
      <c r="AA683" s="46"/>
      <c r="AB683" s="851"/>
      <c r="AC683" s="852"/>
      <c r="AD683" s="853"/>
    </row>
    <row r="684" spans="1:33" ht="13.5" customHeight="1">
      <c r="A684" s="824"/>
      <c r="B684" s="789"/>
      <c r="C684" s="790"/>
      <c r="D684" s="825"/>
      <c r="E684" s="800"/>
      <c r="F684" s="34"/>
      <c r="G684" s="1482" t="s">
        <v>760</v>
      </c>
      <c r="H684" s="1482"/>
      <c r="I684" s="1482"/>
      <c r="J684" s="1482"/>
      <c r="K684" s="1482"/>
      <c r="L684" s="1482"/>
      <c r="M684" s="1482"/>
      <c r="N684" s="1482"/>
      <c r="O684" s="1482"/>
      <c r="P684" s="1482"/>
      <c r="Q684" s="1482"/>
      <c r="R684" s="1482"/>
      <c r="S684" s="1482"/>
      <c r="T684" s="1482"/>
      <c r="U684" s="1482"/>
      <c r="V684" s="1482"/>
      <c r="W684" s="1482"/>
      <c r="X684" s="1482"/>
      <c r="Y684" s="1482"/>
      <c r="Z684" s="1482"/>
      <c r="AA684" s="1483"/>
      <c r="AB684" s="851"/>
      <c r="AC684" s="852"/>
      <c r="AD684" s="853"/>
    </row>
    <row r="685" spans="1:33" ht="13.5" customHeight="1">
      <c r="A685" s="824"/>
      <c r="B685" s="789"/>
      <c r="C685" s="790"/>
      <c r="D685" s="825"/>
      <c r="E685" s="800" t="s">
        <v>485</v>
      </c>
      <c r="F685" s="34"/>
      <c r="G685" s="1482"/>
      <c r="H685" s="1482"/>
      <c r="I685" s="1482"/>
      <c r="J685" s="1482"/>
      <c r="K685" s="1482"/>
      <c r="L685" s="1482"/>
      <c r="M685" s="1482"/>
      <c r="N685" s="1482"/>
      <c r="O685" s="1482"/>
      <c r="P685" s="1482"/>
      <c r="Q685" s="1482"/>
      <c r="R685" s="1482"/>
      <c r="S685" s="1482"/>
      <c r="T685" s="1482"/>
      <c r="U685" s="1482"/>
      <c r="V685" s="1482"/>
      <c r="W685" s="1482"/>
      <c r="X685" s="1482"/>
      <c r="Y685" s="1482"/>
      <c r="Z685" s="1482"/>
      <c r="AA685" s="1483"/>
      <c r="AB685" s="851"/>
      <c r="AC685" s="852"/>
      <c r="AD685" s="853"/>
      <c r="AF685" s="141"/>
      <c r="AG685" s="141"/>
    </row>
    <row r="686" spans="1:33" ht="13.5" customHeight="1">
      <c r="A686" s="824"/>
      <c r="B686" s="789"/>
      <c r="C686" s="790"/>
      <c r="D686" s="825"/>
      <c r="E686" s="800"/>
      <c r="F686" s="34"/>
      <c r="G686" s="1013" t="s">
        <v>501</v>
      </c>
      <c r="H686" s="1013"/>
      <c r="I686" s="1013"/>
      <c r="J686" s="1013"/>
      <c r="K686" s="1013"/>
      <c r="L686" s="1013"/>
      <c r="M686" s="1013"/>
      <c r="N686" s="1013"/>
      <c r="O686" s="1013"/>
      <c r="P686" s="1013"/>
      <c r="Q686" s="1013"/>
      <c r="R686" s="1013"/>
      <c r="AB686" s="851"/>
      <c r="AC686" s="852"/>
      <c r="AD686" s="853"/>
    </row>
    <row r="687" spans="1:33" ht="13.5" customHeight="1">
      <c r="A687" s="824"/>
      <c r="B687" s="789"/>
      <c r="C687" s="790"/>
      <c r="D687" s="825"/>
      <c r="E687" s="800" t="s">
        <v>486</v>
      </c>
      <c r="F687" s="34"/>
      <c r="G687" s="1061" t="s">
        <v>429</v>
      </c>
      <c r="H687" s="1062"/>
      <c r="I687" s="1062"/>
      <c r="J687" s="1062"/>
      <c r="K687" s="1063"/>
      <c r="L687" s="1061" t="s">
        <v>430</v>
      </c>
      <c r="M687" s="1062"/>
      <c r="N687" s="1062"/>
      <c r="O687" s="1062"/>
      <c r="P687" s="1062"/>
      <c r="Q687" s="1062"/>
      <c r="R687" s="1063"/>
      <c r="S687" s="1060" t="s">
        <v>500</v>
      </c>
      <c r="T687" s="1060"/>
      <c r="U687" s="1060"/>
      <c r="V687" s="1060"/>
      <c r="W687" s="1060"/>
      <c r="X687" s="1060"/>
      <c r="Y687" s="1060"/>
      <c r="Z687" s="1060"/>
      <c r="AA687" s="1060"/>
      <c r="AB687" s="851"/>
      <c r="AC687" s="852"/>
      <c r="AD687" s="853"/>
      <c r="AF687" s="141"/>
      <c r="AG687" s="141"/>
    </row>
    <row r="688" spans="1:33" ht="13.5" customHeight="1">
      <c r="A688" s="824"/>
      <c r="B688" s="789"/>
      <c r="C688" s="790"/>
      <c r="D688" s="825"/>
      <c r="E688" s="800"/>
      <c r="F688" s="34"/>
      <c r="G688" s="1057" t="s">
        <v>489</v>
      </c>
      <c r="H688" s="1058"/>
      <c r="I688" s="1058"/>
      <c r="J688" s="1058"/>
      <c r="K688" s="1059"/>
      <c r="L688" s="1052"/>
      <c r="M688" s="1053"/>
      <c r="N688" s="1053"/>
      <c r="O688" s="1053"/>
      <c r="P688" s="1053"/>
      <c r="Q688" s="1053"/>
      <c r="R688" s="1054"/>
      <c r="S688" s="1478"/>
      <c r="T688" s="1478"/>
      <c r="U688" s="283" t="s">
        <v>426</v>
      </c>
      <c r="V688" s="1056" t="s">
        <v>732</v>
      </c>
      <c r="W688" s="1056"/>
      <c r="X688" s="1056"/>
      <c r="Y688" s="1056"/>
      <c r="Z688" s="1056"/>
      <c r="AA688" s="1056"/>
      <c r="AB688" s="851"/>
      <c r="AC688" s="852"/>
      <c r="AD688" s="853"/>
    </row>
    <row r="689" spans="1:33" ht="13.5" customHeight="1">
      <c r="A689" s="824"/>
      <c r="B689" s="789"/>
      <c r="C689" s="790"/>
      <c r="D689" s="825"/>
      <c r="E689" s="800" t="s">
        <v>487</v>
      </c>
      <c r="F689" s="34"/>
      <c r="G689" s="1057" t="s">
        <v>489</v>
      </c>
      <c r="H689" s="1058"/>
      <c r="I689" s="1058"/>
      <c r="J689" s="1058"/>
      <c r="K689" s="1059"/>
      <c r="L689" s="1052"/>
      <c r="M689" s="1053"/>
      <c r="N689" s="1053"/>
      <c r="O689" s="1053"/>
      <c r="P689" s="1053"/>
      <c r="Q689" s="1053"/>
      <c r="R689" s="1054"/>
      <c r="S689" s="1055"/>
      <c r="T689" s="1055"/>
      <c r="U689" s="240" t="s">
        <v>426</v>
      </c>
      <c r="V689" s="1056" t="s">
        <v>732</v>
      </c>
      <c r="W689" s="1056"/>
      <c r="X689" s="1056"/>
      <c r="Y689" s="1056"/>
      <c r="Z689" s="1056"/>
      <c r="AA689" s="1056"/>
      <c r="AB689" s="851"/>
      <c r="AC689" s="852"/>
      <c r="AD689" s="853"/>
      <c r="AF689" s="141"/>
      <c r="AG689" s="141"/>
    </row>
    <row r="690" spans="1:33" ht="13.5" customHeight="1">
      <c r="A690" s="824"/>
      <c r="B690" s="789"/>
      <c r="C690" s="790"/>
      <c r="D690" s="825"/>
      <c r="E690" s="800"/>
      <c r="F690" s="34"/>
      <c r="G690" s="1057" t="s">
        <v>489</v>
      </c>
      <c r="H690" s="1058"/>
      <c r="I690" s="1058"/>
      <c r="J690" s="1058"/>
      <c r="K690" s="1059"/>
      <c r="L690" s="1052"/>
      <c r="M690" s="1053"/>
      <c r="N690" s="1053"/>
      <c r="O690" s="1053"/>
      <c r="P690" s="1053"/>
      <c r="Q690" s="1053"/>
      <c r="R690" s="1054"/>
      <c r="S690" s="1055"/>
      <c r="T690" s="1055"/>
      <c r="U690" s="240" t="s">
        <v>426</v>
      </c>
      <c r="V690" s="1056" t="s">
        <v>732</v>
      </c>
      <c r="W690" s="1056"/>
      <c r="X690" s="1056"/>
      <c r="Y690" s="1056"/>
      <c r="Z690" s="1056"/>
      <c r="AA690" s="1056"/>
      <c r="AB690" s="851"/>
      <c r="AC690" s="852"/>
      <c r="AD690" s="853"/>
      <c r="AF690" s="141"/>
      <c r="AG690" s="141"/>
    </row>
    <row r="691" spans="1:33" ht="13.5" customHeight="1">
      <c r="A691" s="824"/>
      <c r="B691" s="789"/>
      <c r="C691" s="790"/>
      <c r="D691" s="825"/>
      <c r="E691" s="800"/>
      <c r="F691" s="34"/>
      <c r="G691" s="1057" t="s">
        <v>489</v>
      </c>
      <c r="H691" s="1058"/>
      <c r="I691" s="1058"/>
      <c r="J691" s="1058"/>
      <c r="K691" s="1059"/>
      <c r="L691" s="1052"/>
      <c r="M691" s="1053"/>
      <c r="N691" s="1053"/>
      <c r="O691" s="1053"/>
      <c r="P691" s="1053"/>
      <c r="Q691" s="1053"/>
      <c r="R691" s="1054"/>
      <c r="S691" s="1055"/>
      <c r="T691" s="1055"/>
      <c r="U691" s="240" t="s">
        <v>426</v>
      </c>
      <c r="V691" s="1056" t="s">
        <v>732</v>
      </c>
      <c r="W691" s="1056"/>
      <c r="X691" s="1056"/>
      <c r="Y691" s="1056"/>
      <c r="Z691" s="1056"/>
      <c r="AA691" s="1056"/>
      <c r="AB691" s="851"/>
      <c r="AC691" s="852"/>
      <c r="AD691" s="853"/>
    </row>
    <row r="692" spans="1:33" ht="13.5" customHeight="1">
      <c r="A692" s="824"/>
      <c r="B692" s="789"/>
      <c r="C692" s="790"/>
      <c r="D692" s="825"/>
      <c r="E692" s="800" t="s">
        <v>488</v>
      </c>
      <c r="F692" s="34"/>
      <c r="G692" s="1057" t="s">
        <v>489</v>
      </c>
      <c r="H692" s="1058"/>
      <c r="I692" s="1058"/>
      <c r="J692" s="1058"/>
      <c r="K692" s="1059"/>
      <c r="L692" s="1052"/>
      <c r="M692" s="1053"/>
      <c r="N692" s="1053"/>
      <c r="O692" s="1053"/>
      <c r="P692" s="1053"/>
      <c r="Q692" s="1053"/>
      <c r="R692" s="1054"/>
      <c r="S692" s="1055"/>
      <c r="T692" s="1055"/>
      <c r="U692" s="240" t="s">
        <v>426</v>
      </c>
      <c r="V692" s="1056" t="s">
        <v>732</v>
      </c>
      <c r="W692" s="1056"/>
      <c r="X692" s="1056"/>
      <c r="Y692" s="1056"/>
      <c r="Z692" s="1056"/>
      <c r="AA692" s="1056"/>
      <c r="AB692" s="851"/>
      <c r="AC692" s="852"/>
      <c r="AD692" s="853"/>
      <c r="AF692" s="141"/>
      <c r="AG692" s="141"/>
    </row>
    <row r="693" spans="1:33" ht="13.5" customHeight="1">
      <c r="A693" s="824"/>
      <c r="B693" s="789"/>
      <c r="C693" s="790"/>
      <c r="D693" s="825"/>
      <c r="E693" s="800"/>
      <c r="F693" s="34"/>
      <c r="G693" s="1057" t="s">
        <v>489</v>
      </c>
      <c r="H693" s="1058"/>
      <c r="I693" s="1058"/>
      <c r="J693" s="1058"/>
      <c r="K693" s="1059"/>
      <c r="L693" s="1052"/>
      <c r="M693" s="1053"/>
      <c r="N693" s="1053"/>
      <c r="O693" s="1053"/>
      <c r="P693" s="1053"/>
      <c r="Q693" s="1053"/>
      <c r="R693" s="1054"/>
      <c r="S693" s="1055"/>
      <c r="T693" s="1055"/>
      <c r="U693" s="240" t="s">
        <v>426</v>
      </c>
      <c r="V693" s="1056" t="s">
        <v>732</v>
      </c>
      <c r="W693" s="1056"/>
      <c r="X693" s="1056"/>
      <c r="Y693" s="1056"/>
      <c r="Z693" s="1056"/>
      <c r="AA693" s="1056"/>
      <c r="AB693" s="851"/>
      <c r="AC693" s="852"/>
      <c r="AD693" s="853"/>
      <c r="AF693" s="141"/>
      <c r="AG693" s="141"/>
    </row>
    <row r="694" spans="1:33" ht="13.5" customHeight="1">
      <c r="A694" s="824"/>
      <c r="B694" s="789"/>
      <c r="C694" s="790"/>
      <c r="D694" s="825"/>
      <c r="E694" s="800"/>
      <c r="F694" s="34"/>
      <c r="G694" s="1057" t="s">
        <v>489</v>
      </c>
      <c r="H694" s="1058"/>
      <c r="I694" s="1058"/>
      <c r="J694" s="1058"/>
      <c r="K694" s="1059"/>
      <c r="L694" s="1052"/>
      <c r="M694" s="1053"/>
      <c r="N694" s="1053"/>
      <c r="O694" s="1053"/>
      <c r="P694" s="1053"/>
      <c r="Q694" s="1053"/>
      <c r="R694" s="1054"/>
      <c r="S694" s="1055"/>
      <c r="T694" s="1055"/>
      <c r="U694" s="240" t="s">
        <v>426</v>
      </c>
      <c r="V694" s="1056" t="s">
        <v>732</v>
      </c>
      <c r="W694" s="1056"/>
      <c r="X694" s="1056"/>
      <c r="Y694" s="1056"/>
      <c r="Z694" s="1056"/>
      <c r="AA694" s="1056"/>
      <c r="AB694" s="851"/>
      <c r="AC694" s="852"/>
      <c r="AD694" s="853"/>
      <c r="AF694" s="141"/>
      <c r="AG694" s="141"/>
    </row>
    <row r="695" spans="1:33" ht="13.5" customHeight="1">
      <c r="A695" s="824"/>
      <c r="B695" s="789"/>
      <c r="C695" s="790"/>
      <c r="D695" s="825"/>
      <c r="E695" s="800"/>
      <c r="F695" s="34"/>
      <c r="G695" s="1057" t="s">
        <v>489</v>
      </c>
      <c r="H695" s="1058"/>
      <c r="I695" s="1058"/>
      <c r="J695" s="1058"/>
      <c r="K695" s="1059"/>
      <c r="L695" s="1052"/>
      <c r="M695" s="1053"/>
      <c r="N695" s="1053"/>
      <c r="O695" s="1053"/>
      <c r="P695" s="1053"/>
      <c r="Q695" s="1053"/>
      <c r="R695" s="1054"/>
      <c r="S695" s="1055"/>
      <c r="T695" s="1055"/>
      <c r="U695" s="240" t="s">
        <v>426</v>
      </c>
      <c r="V695" s="1056" t="s">
        <v>732</v>
      </c>
      <c r="W695" s="1056"/>
      <c r="X695" s="1056"/>
      <c r="Y695" s="1056"/>
      <c r="Z695" s="1056"/>
      <c r="AA695" s="1056"/>
      <c r="AB695" s="851"/>
      <c r="AC695" s="852"/>
      <c r="AD695" s="853"/>
      <c r="AF695" s="141"/>
      <c r="AG695" s="141"/>
    </row>
    <row r="696" spans="1:33" ht="13.5" customHeight="1">
      <c r="A696" s="824"/>
      <c r="B696" s="789"/>
      <c r="C696" s="790"/>
      <c r="D696" s="825"/>
      <c r="E696" s="800"/>
      <c r="F696" s="34"/>
      <c r="G696" s="1057" t="s">
        <v>489</v>
      </c>
      <c r="H696" s="1058"/>
      <c r="I696" s="1058"/>
      <c r="J696" s="1058"/>
      <c r="K696" s="1059"/>
      <c r="L696" s="1052"/>
      <c r="M696" s="1053"/>
      <c r="N696" s="1053"/>
      <c r="O696" s="1053"/>
      <c r="P696" s="1053"/>
      <c r="Q696" s="1053"/>
      <c r="R696" s="1054"/>
      <c r="S696" s="1055"/>
      <c r="T696" s="1055"/>
      <c r="U696" s="240" t="s">
        <v>426</v>
      </c>
      <c r="V696" s="1056" t="s">
        <v>732</v>
      </c>
      <c r="W696" s="1056"/>
      <c r="X696" s="1056"/>
      <c r="Y696" s="1056"/>
      <c r="Z696" s="1056"/>
      <c r="AA696" s="1056"/>
      <c r="AB696" s="851"/>
      <c r="AC696" s="852"/>
      <c r="AD696" s="853"/>
      <c r="AF696" s="141"/>
      <c r="AG696" s="141"/>
    </row>
    <row r="697" spans="1:33" ht="13.5" customHeight="1">
      <c r="A697" s="48"/>
      <c r="B697" s="39"/>
      <c r="C697" s="38"/>
      <c r="D697" s="59"/>
      <c r="E697" s="58"/>
      <c r="F697" s="34"/>
      <c r="G697" s="1057" t="s">
        <v>489</v>
      </c>
      <c r="H697" s="1058"/>
      <c r="I697" s="1058"/>
      <c r="J697" s="1058"/>
      <c r="K697" s="1059"/>
      <c r="L697" s="1052"/>
      <c r="M697" s="1053"/>
      <c r="N697" s="1053"/>
      <c r="O697" s="1053"/>
      <c r="P697" s="1053"/>
      <c r="Q697" s="1053"/>
      <c r="R697" s="1054"/>
      <c r="S697" s="1055"/>
      <c r="T697" s="1055"/>
      <c r="U697" s="240" t="s">
        <v>426</v>
      </c>
      <c r="V697" s="1056" t="s">
        <v>732</v>
      </c>
      <c r="W697" s="1056"/>
      <c r="X697" s="1056"/>
      <c r="Y697" s="1056"/>
      <c r="Z697" s="1056"/>
      <c r="AA697" s="1056"/>
      <c r="AB697" s="851"/>
      <c r="AC697" s="852"/>
      <c r="AD697" s="853"/>
    </row>
    <row r="698" spans="1:33" ht="4.2" customHeight="1">
      <c r="A698" s="48"/>
      <c r="B698" s="39"/>
      <c r="C698" s="38"/>
      <c r="D698" s="59"/>
      <c r="E698" s="436"/>
      <c r="F698" s="34"/>
      <c r="AA698" s="46"/>
      <c r="AB698" s="194"/>
      <c r="AC698" s="195"/>
      <c r="AD698" s="196"/>
    </row>
    <row r="699" spans="1:33" ht="4.2" customHeight="1">
      <c r="A699" s="48"/>
      <c r="B699" s="39"/>
      <c r="C699" s="38"/>
      <c r="D699" s="59"/>
      <c r="E699" s="436"/>
      <c r="F699" s="34"/>
      <c r="AA699" s="46"/>
      <c r="AB699" s="194"/>
      <c r="AC699" s="195"/>
      <c r="AD699" s="196"/>
    </row>
    <row r="700" spans="1:33" ht="13.5" customHeight="1">
      <c r="A700" s="824"/>
      <c r="B700" s="789">
        <v>36</v>
      </c>
      <c r="C700" s="790" t="s">
        <v>428</v>
      </c>
      <c r="D700" s="825" t="s">
        <v>225</v>
      </c>
      <c r="E700" s="800" t="s">
        <v>1161</v>
      </c>
      <c r="F700" s="34"/>
      <c r="G700" s="826" t="s">
        <v>66</v>
      </c>
      <c r="H700" s="826"/>
      <c r="I700" s="826"/>
      <c r="J700" s="826"/>
      <c r="K700" s="826"/>
      <c r="L700" s="826"/>
      <c r="M700" s="826"/>
      <c r="N700" s="1051" t="s">
        <v>105</v>
      </c>
      <c r="O700" s="1051"/>
      <c r="P700" s="1051"/>
      <c r="Q700" s="1051"/>
      <c r="R700" s="1051"/>
      <c r="S700" s="1051"/>
      <c r="T700" s="1051"/>
      <c r="U700" s="1051"/>
      <c r="V700" s="1051"/>
      <c r="W700" s="101"/>
      <c r="X700" s="101"/>
      <c r="Y700" s="101"/>
      <c r="Z700" s="101"/>
      <c r="AA700" s="279"/>
      <c r="AB700" s="851" t="s">
        <v>530</v>
      </c>
      <c r="AC700" s="852"/>
      <c r="AD700" s="853"/>
      <c r="AF700" s="141"/>
      <c r="AG700" s="141"/>
    </row>
    <row r="701" spans="1:33" ht="13.5" customHeight="1">
      <c r="A701" s="824"/>
      <c r="B701" s="789"/>
      <c r="C701" s="790"/>
      <c r="D701" s="825"/>
      <c r="E701" s="800"/>
      <c r="F701" s="34"/>
      <c r="G701" s="826"/>
      <c r="H701" s="826"/>
      <c r="I701" s="826"/>
      <c r="J701" s="826"/>
      <c r="K701" s="826"/>
      <c r="L701" s="826"/>
      <c r="M701" s="826"/>
      <c r="N701" s="1051"/>
      <c r="O701" s="1051"/>
      <c r="P701" s="1051"/>
      <c r="Q701" s="1051"/>
      <c r="R701" s="1051"/>
      <c r="S701" s="1051"/>
      <c r="T701" s="1051"/>
      <c r="U701" s="1051"/>
      <c r="V701" s="1051"/>
      <c r="W701" s="101"/>
      <c r="X701" s="101"/>
      <c r="Y701" s="101"/>
      <c r="Z701" s="101"/>
      <c r="AA701" s="279"/>
      <c r="AB701" s="851"/>
      <c r="AC701" s="852"/>
      <c r="AD701" s="853"/>
    </row>
    <row r="702" spans="1:33" ht="13.5" customHeight="1">
      <c r="A702" s="824"/>
      <c r="B702" s="789"/>
      <c r="C702" s="790"/>
      <c r="D702" s="825"/>
      <c r="E702" s="800"/>
      <c r="F702" s="34"/>
      <c r="AA702" s="46"/>
      <c r="AB702" s="851"/>
      <c r="AC702" s="852"/>
      <c r="AD702" s="853"/>
    </row>
    <row r="703" spans="1:33" ht="13.5" customHeight="1">
      <c r="A703" s="824"/>
      <c r="B703" s="789"/>
      <c r="C703" s="790"/>
      <c r="D703" s="825"/>
      <c r="E703" s="800"/>
      <c r="F703" s="34"/>
      <c r="G703" s="41"/>
      <c r="H703" s="41"/>
      <c r="I703" s="41"/>
      <c r="J703" s="41"/>
      <c r="K703" s="41"/>
      <c r="L703" s="41"/>
      <c r="M703" s="41"/>
      <c r="N703" s="41"/>
      <c r="O703" s="41"/>
      <c r="P703" s="41"/>
      <c r="Q703" s="41"/>
      <c r="R703" s="41"/>
      <c r="S703" s="41"/>
      <c r="T703" s="41"/>
      <c r="U703" s="41"/>
      <c r="V703" s="41"/>
      <c r="W703" s="41"/>
      <c r="X703" s="41"/>
      <c r="Y703" s="101"/>
      <c r="Z703" s="101"/>
      <c r="AA703" s="46"/>
      <c r="AB703" s="851"/>
      <c r="AC703" s="852"/>
      <c r="AD703" s="853"/>
    </row>
    <row r="704" spans="1:33" ht="13.5" customHeight="1">
      <c r="A704" s="335"/>
      <c r="B704" s="341"/>
      <c r="C704" s="342"/>
      <c r="D704" s="155"/>
      <c r="E704" s="437"/>
      <c r="F704" s="60"/>
      <c r="G704" s="168"/>
      <c r="H704" s="168"/>
      <c r="I704" s="168"/>
      <c r="J704" s="168"/>
      <c r="K704" s="168"/>
      <c r="L704" s="168"/>
      <c r="M704" s="168"/>
      <c r="N704" s="168"/>
      <c r="O704" s="168"/>
      <c r="P704" s="168"/>
      <c r="Q704" s="168"/>
      <c r="R704" s="168"/>
      <c r="S704" s="168"/>
      <c r="T704" s="168"/>
      <c r="U704" s="168"/>
      <c r="V704" s="168"/>
      <c r="W704" s="168"/>
      <c r="X704" s="168"/>
      <c r="Y704" s="315"/>
      <c r="Z704" s="315"/>
      <c r="AA704" s="62"/>
      <c r="AB704" s="197"/>
      <c r="AC704" s="198"/>
      <c r="AD704" s="199"/>
    </row>
    <row r="705" spans="1:33" ht="5.25" customHeight="1">
      <c r="A705" s="48"/>
      <c r="B705" s="39"/>
      <c r="C705" s="38"/>
      <c r="D705" s="59"/>
      <c r="E705" s="436"/>
      <c r="F705" s="34"/>
      <c r="G705" s="101"/>
      <c r="H705" s="101"/>
      <c r="I705" s="101"/>
      <c r="J705" s="101"/>
      <c r="K705" s="101"/>
      <c r="L705" s="101"/>
      <c r="M705" s="101"/>
      <c r="N705" s="101"/>
      <c r="O705" s="101"/>
      <c r="P705" s="101"/>
      <c r="Q705" s="101"/>
      <c r="R705" s="101"/>
      <c r="S705" s="101"/>
      <c r="T705" s="101"/>
      <c r="U705" s="101"/>
      <c r="V705" s="101"/>
      <c r="W705" s="101"/>
      <c r="X705" s="101"/>
      <c r="Y705" s="101"/>
      <c r="Z705" s="101"/>
      <c r="AA705" s="46"/>
      <c r="AB705" s="194"/>
      <c r="AC705" s="195"/>
      <c r="AD705" s="196"/>
    </row>
    <row r="706" spans="1:33" ht="13.5" customHeight="1">
      <c r="A706" s="824"/>
      <c r="B706" s="789">
        <v>37</v>
      </c>
      <c r="C706" s="790" t="s">
        <v>431</v>
      </c>
      <c r="D706" s="825" t="s">
        <v>225</v>
      </c>
      <c r="E706" s="800" t="s">
        <v>1162</v>
      </c>
      <c r="F706" s="34"/>
      <c r="G706" s="826" t="s">
        <v>66</v>
      </c>
      <c r="H706" s="826"/>
      <c r="I706" s="826"/>
      <c r="J706" s="826"/>
      <c r="K706" s="826"/>
      <c r="L706" s="826"/>
      <c r="M706" s="826"/>
      <c r="N706" s="1034" t="s">
        <v>105</v>
      </c>
      <c r="O706" s="1034"/>
      <c r="P706" s="1034"/>
      <c r="Q706" s="1034"/>
      <c r="R706" s="1034"/>
      <c r="S706" s="1034"/>
      <c r="T706" s="1034"/>
      <c r="U706" s="1034"/>
      <c r="V706" s="1034"/>
      <c r="W706" s="101"/>
      <c r="X706" s="101"/>
      <c r="Y706" s="101"/>
      <c r="Z706" s="101"/>
      <c r="AA706" s="279"/>
      <c r="AB706" s="851" t="s">
        <v>530</v>
      </c>
      <c r="AC706" s="852"/>
      <c r="AD706" s="853"/>
      <c r="AF706" s="141"/>
      <c r="AG706" s="141"/>
    </row>
    <row r="707" spans="1:33" ht="13.5" customHeight="1">
      <c r="A707" s="824"/>
      <c r="B707" s="789"/>
      <c r="C707" s="790"/>
      <c r="D707" s="825"/>
      <c r="E707" s="800"/>
      <c r="F707" s="34"/>
      <c r="G707" s="826"/>
      <c r="H707" s="826"/>
      <c r="I707" s="826"/>
      <c r="J707" s="826"/>
      <c r="K707" s="826"/>
      <c r="L707" s="826"/>
      <c r="M707" s="826"/>
      <c r="N707" s="1034"/>
      <c r="O707" s="1034"/>
      <c r="P707" s="1034"/>
      <c r="Q707" s="1034"/>
      <c r="R707" s="1034"/>
      <c r="S707" s="1034"/>
      <c r="T707" s="1034"/>
      <c r="U707" s="1034"/>
      <c r="V707" s="1034"/>
      <c r="W707" s="101"/>
      <c r="X707" s="101"/>
      <c r="Y707" s="101"/>
      <c r="Z707" s="101"/>
      <c r="AA707" s="279"/>
      <c r="AB707" s="851"/>
      <c r="AC707" s="852"/>
      <c r="AD707" s="853"/>
    </row>
    <row r="708" spans="1:33" ht="13.5" customHeight="1">
      <c r="A708" s="824"/>
      <c r="B708" s="789"/>
      <c r="C708" s="790"/>
      <c r="D708" s="825"/>
      <c r="E708" s="800"/>
      <c r="F708" s="34"/>
      <c r="AA708" s="46"/>
      <c r="AB708" s="851"/>
      <c r="AC708" s="852"/>
      <c r="AD708" s="853"/>
    </row>
    <row r="709" spans="1:33" ht="13.5" customHeight="1">
      <c r="A709" s="824"/>
      <c r="B709" s="789"/>
      <c r="C709" s="790"/>
      <c r="D709" s="825"/>
      <c r="E709" s="800"/>
      <c r="F709" s="34"/>
      <c r="G709" s="101"/>
      <c r="H709" s="101"/>
      <c r="I709" s="101"/>
      <c r="J709" s="101"/>
      <c r="K709" s="101"/>
      <c r="L709" s="101"/>
      <c r="M709" s="101"/>
      <c r="N709" s="101"/>
      <c r="O709" s="101"/>
      <c r="P709" s="101"/>
      <c r="Q709" s="101"/>
      <c r="R709" s="101"/>
      <c r="S709" s="101"/>
      <c r="T709" s="101"/>
      <c r="U709" s="101"/>
      <c r="V709" s="101"/>
      <c r="W709" s="101"/>
      <c r="X709" s="101"/>
      <c r="Y709" s="101"/>
      <c r="Z709" s="101"/>
      <c r="AA709" s="279"/>
      <c r="AB709" s="851"/>
      <c r="AC709" s="852"/>
      <c r="AD709" s="853"/>
      <c r="AF709" s="143"/>
      <c r="AG709" s="143"/>
    </row>
    <row r="710" spans="1:33" ht="13.5" customHeight="1">
      <c r="A710" s="824"/>
      <c r="B710" s="789"/>
      <c r="C710" s="790"/>
      <c r="D710" s="825"/>
      <c r="E710" s="800"/>
      <c r="F710" s="34"/>
      <c r="G710" s="101"/>
      <c r="H710" s="101"/>
      <c r="I710" s="101"/>
      <c r="J710" s="101"/>
      <c r="K710" s="101"/>
      <c r="L710" s="101"/>
      <c r="M710" s="101"/>
      <c r="N710" s="101"/>
      <c r="O710" s="101"/>
      <c r="P710" s="101"/>
      <c r="Q710" s="101"/>
      <c r="R710" s="101"/>
      <c r="S710" s="101"/>
      <c r="T710" s="101"/>
      <c r="U710" s="101"/>
      <c r="V710" s="101"/>
      <c r="W710" s="101"/>
      <c r="X710" s="101"/>
      <c r="Y710" s="101"/>
      <c r="Z710" s="101"/>
      <c r="AA710" s="279"/>
      <c r="AB710" s="851"/>
      <c r="AC710" s="852"/>
      <c r="AD710" s="853"/>
    </row>
    <row r="711" spans="1:33" ht="13.5" customHeight="1">
      <c r="A711" s="824"/>
      <c r="B711" s="789"/>
      <c r="C711" s="790"/>
      <c r="D711" s="825"/>
      <c r="E711" s="800"/>
      <c r="F711" s="34"/>
      <c r="G711" s="101"/>
      <c r="H711" s="101"/>
      <c r="I711" s="101"/>
      <c r="J711" s="101"/>
      <c r="K711" s="101"/>
      <c r="L711" s="101"/>
      <c r="M711" s="101"/>
      <c r="N711" s="101"/>
      <c r="O711" s="101"/>
      <c r="P711" s="101"/>
      <c r="Q711" s="101"/>
      <c r="R711" s="101"/>
      <c r="S711" s="101"/>
      <c r="T711" s="101"/>
      <c r="U711" s="101"/>
      <c r="V711" s="101"/>
      <c r="W711" s="101"/>
      <c r="X711" s="101"/>
      <c r="Y711" s="101"/>
      <c r="Z711" s="101"/>
      <c r="AA711" s="279"/>
      <c r="AB711" s="851"/>
      <c r="AC711" s="852"/>
      <c r="AD711" s="853"/>
    </row>
    <row r="712" spans="1:33" ht="13.5" customHeight="1">
      <c r="A712" s="824"/>
      <c r="B712" s="789"/>
      <c r="C712" s="790"/>
      <c r="D712" s="825"/>
      <c r="E712" s="800"/>
      <c r="F712" s="34"/>
      <c r="AA712" s="46"/>
      <c r="AB712" s="851"/>
      <c r="AC712" s="852"/>
      <c r="AD712" s="853"/>
    </row>
    <row r="713" spans="1:33" ht="13.5" customHeight="1">
      <c r="A713" s="824"/>
      <c r="B713" s="789"/>
      <c r="C713" s="790"/>
      <c r="D713" s="825"/>
      <c r="E713" s="800"/>
      <c r="F713" s="34"/>
      <c r="G713" s="101"/>
      <c r="H713" s="101"/>
      <c r="I713" s="101"/>
      <c r="J713" s="101"/>
      <c r="K713" s="101"/>
      <c r="L713" s="101"/>
      <c r="M713" s="101"/>
      <c r="N713" s="101"/>
      <c r="O713" s="101"/>
      <c r="P713" s="101"/>
      <c r="Q713" s="101"/>
      <c r="R713" s="101"/>
      <c r="S713" s="101"/>
      <c r="T713" s="101"/>
      <c r="U713" s="101"/>
      <c r="V713" s="101"/>
      <c r="W713" s="101"/>
      <c r="X713" s="101"/>
      <c r="Y713" s="101"/>
      <c r="Z713" s="101"/>
      <c r="AA713" s="46"/>
      <c r="AB713" s="851"/>
      <c r="AC713" s="852"/>
      <c r="AD713" s="853"/>
    </row>
    <row r="714" spans="1:33" ht="13.5" customHeight="1">
      <c r="A714" s="824"/>
      <c r="B714" s="789"/>
      <c r="C714" s="790"/>
      <c r="D714" s="825"/>
      <c r="E714" s="800"/>
      <c r="F714" s="34"/>
      <c r="G714" s="101"/>
      <c r="H714" s="101"/>
      <c r="I714" s="101"/>
      <c r="J714" s="101"/>
      <c r="K714" s="101"/>
      <c r="L714" s="101"/>
      <c r="M714" s="101"/>
      <c r="N714" s="101"/>
      <c r="O714" s="101"/>
      <c r="P714" s="101"/>
      <c r="Q714" s="101"/>
      <c r="R714" s="101"/>
      <c r="S714" s="101"/>
      <c r="T714" s="101"/>
      <c r="U714" s="101"/>
      <c r="V714" s="101"/>
      <c r="W714" s="101"/>
      <c r="X714" s="101"/>
      <c r="Y714" s="101"/>
      <c r="Z714" s="101"/>
      <c r="AA714" s="46"/>
      <c r="AB714" s="851"/>
      <c r="AC714" s="852"/>
      <c r="AD714" s="853"/>
    </row>
    <row r="715" spans="1:33" ht="13.5" customHeight="1">
      <c r="A715" s="48"/>
      <c r="B715" s="39"/>
      <c r="C715" s="38"/>
      <c r="D715" s="59"/>
      <c r="E715" s="436"/>
      <c r="F715" s="34"/>
      <c r="G715" s="101"/>
      <c r="H715" s="101"/>
      <c r="I715" s="101"/>
      <c r="J715" s="101"/>
      <c r="K715" s="101"/>
      <c r="L715" s="101"/>
      <c r="M715" s="101"/>
      <c r="N715" s="101"/>
      <c r="O715" s="101"/>
      <c r="P715" s="101"/>
      <c r="Q715" s="101"/>
      <c r="R715" s="101"/>
      <c r="S715" s="101"/>
      <c r="T715" s="101"/>
      <c r="U715" s="101"/>
      <c r="V715" s="101"/>
      <c r="W715" s="101"/>
      <c r="X715" s="101"/>
      <c r="Y715" s="101"/>
      <c r="Z715" s="101"/>
      <c r="AA715" s="46"/>
      <c r="AB715" s="194"/>
      <c r="AC715" s="195"/>
      <c r="AD715" s="196"/>
    </row>
    <row r="716" spans="1:33" ht="13.5" customHeight="1">
      <c r="A716" s="824" t="s">
        <v>1127</v>
      </c>
      <c r="B716" s="789">
        <v>38</v>
      </c>
      <c r="C716" s="790" t="s">
        <v>829</v>
      </c>
      <c r="D716" s="825" t="s">
        <v>225</v>
      </c>
      <c r="E716" s="800" t="s">
        <v>490</v>
      </c>
      <c r="F716" s="34"/>
      <c r="G716" s="826" t="s">
        <v>66</v>
      </c>
      <c r="H716" s="826"/>
      <c r="I716" s="826"/>
      <c r="J716" s="826"/>
      <c r="K716" s="826"/>
      <c r="L716" s="826"/>
      <c r="M716" s="826"/>
      <c r="N716" s="1034" t="s">
        <v>105</v>
      </c>
      <c r="O716" s="1034"/>
      <c r="P716" s="1034"/>
      <c r="Q716" s="1034"/>
      <c r="R716" s="1034"/>
      <c r="S716" s="1034"/>
      <c r="T716" s="1034"/>
      <c r="U716" s="1034"/>
      <c r="V716" s="1034"/>
      <c r="W716" s="101"/>
      <c r="X716" s="101"/>
      <c r="Y716" s="101"/>
      <c r="Z716" s="101"/>
      <c r="AA716" s="279"/>
      <c r="AB716" s="851" t="s">
        <v>530</v>
      </c>
      <c r="AC716" s="852"/>
      <c r="AD716" s="853"/>
      <c r="AF716" s="141"/>
      <c r="AG716" s="141"/>
    </row>
    <row r="717" spans="1:33" ht="13.5" customHeight="1">
      <c r="A717" s="824"/>
      <c r="B717" s="789"/>
      <c r="C717" s="790"/>
      <c r="D717" s="825"/>
      <c r="E717" s="800"/>
      <c r="F717" s="34"/>
      <c r="G717" s="826"/>
      <c r="H717" s="826"/>
      <c r="I717" s="826"/>
      <c r="J717" s="826"/>
      <c r="K717" s="826"/>
      <c r="L717" s="826"/>
      <c r="M717" s="826"/>
      <c r="N717" s="1034"/>
      <c r="O717" s="1034"/>
      <c r="P717" s="1034"/>
      <c r="Q717" s="1034"/>
      <c r="R717" s="1034"/>
      <c r="S717" s="1034"/>
      <c r="T717" s="1034"/>
      <c r="U717" s="1034"/>
      <c r="V717" s="1034"/>
      <c r="W717" s="101"/>
      <c r="X717" s="101"/>
      <c r="Y717" s="101"/>
      <c r="Z717" s="101"/>
      <c r="AA717" s="279"/>
      <c r="AB717" s="851"/>
      <c r="AC717" s="852"/>
      <c r="AD717" s="853"/>
    </row>
    <row r="718" spans="1:33" ht="13.5" customHeight="1">
      <c r="A718" s="824"/>
      <c r="B718" s="789"/>
      <c r="C718" s="790"/>
      <c r="D718" s="825"/>
      <c r="E718" s="800"/>
      <c r="F718" s="34"/>
      <c r="AA718" s="46"/>
      <c r="AB718" s="851"/>
      <c r="AC718" s="852"/>
      <c r="AD718" s="853"/>
    </row>
    <row r="719" spans="1:33" ht="13.5" customHeight="1">
      <c r="A719" s="824"/>
      <c r="B719" s="789"/>
      <c r="C719" s="790"/>
      <c r="D719" s="825"/>
      <c r="E719" s="800"/>
      <c r="F719" s="34"/>
      <c r="G719" s="1035" t="s">
        <v>502</v>
      </c>
      <c r="H719" s="1035"/>
      <c r="I719" s="1035"/>
      <c r="J719" s="1035"/>
      <c r="K719" s="833"/>
      <c r="L719" s="833"/>
      <c r="M719" s="880" t="s">
        <v>503</v>
      </c>
      <c r="N719" s="880"/>
      <c r="O719" s="880"/>
      <c r="P719" s="880"/>
      <c r="Q719" s="880"/>
      <c r="R719" s="880"/>
      <c r="S719" s="880"/>
      <c r="T719" s="880"/>
      <c r="U719" s="880"/>
      <c r="V719" s="41"/>
      <c r="W719" s="41"/>
      <c r="X719" s="41"/>
      <c r="Y719" s="41"/>
      <c r="Z719" s="41"/>
      <c r="AA719" s="279"/>
      <c r="AB719" s="851"/>
      <c r="AC719" s="852"/>
      <c r="AD719" s="853"/>
      <c r="AF719" s="143"/>
      <c r="AG719" s="143"/>
    </row>
    <row r="720" spans="1:33" ht="13.5" customHeight="1">
      <c r="A720" s="824"/>
      <c r="B720" s="789"/>
      <c r="C720" s="790"/>
      <c r="D720" s="825"/>
      <c r="E720" s="800"/>
      <c r="F720" s="34"/>
      <c r="G720" s="41"/>
      <c r="H720" s="41"/>
      <c r="I720" s="41"/>
      <c r="J720" s="41"/>
      <c r="K720" s="833"/>
      <c r="L720" s="833"/>
      <c r="M720" s="880" t="s">
        <v>504</v>
      </c>
      <c r="N720" s="880"/>
      <c r="O720" s="880"/>
      <c r="P720" s="880"/>
      <c r="Q720" s="880"/>
      <c r="R720" s="880"/>
      <c r="S720" s="880"/>
      <c r="T720" s="880"/>
      <c r="U720" s="880"/>
      <c r="V720" s="41"/>
      <c r="W720" s="41"/>
      <c r="X720" s="41"/>
      <c r="Y720" s="41"/>
      <c r="Z720" s="41"/>
      <c r="AA720" s="279"/>
      <c r="AB720" s="851"/>
      <c r="AC720" s="852"/>
      <c r="AD720" s="853"/>
    </row>
    <row r="721" spans="1:30" ht="13.5" customHeight="1">
      <c r="A721" s="824"/>
      <c r="B721" s="789"/>
      <c r="C721" s="790"/>
      <c r="D721" s="825"/>
      <c r="E721" s="800"/>
      <c r="F721" s="34"/>
      <c r="G721" s="41"/>
      <c r="H721" s="41"/>
      <c r="I721" s="41"/>
      <c r="J721" s="41"/>
      <c r="K721" s="1036"/>
      <c r="L721" s="1037"/>
      <c r="M721" s="1040" t="s">
        <v>24</v>
      </c>
      <c r="N721" s="1041"/>
      <c r="O721" s="1041"/>
      <c r="P721" s="1041"/>
      <c r="Q721" s="1041"/>
      <c r="R721" s="1041"/>
      <c r="S721" s="1041"/>
      <c r="T721" s="1041"/>
      <c r="U721" s="1042"/>
      <c r="V721" s="41"/>
      <c r="W721" s="41"/>
      <c r="X721" s="41"/>
      <c r="Y721" s="41"/>
      <c r="Z721" s="41"/>
      <c r="AA721" s="46"/>
      <c r="AB721" s="851"/>
      <c r="AC721" s="852"/>
      <c r="AD721" s="853"/>
    </row>
    <row r="722" spans="1:30" ht="13.5" customHeight="1">
      <c r="A722" s="48"/>
      <c r="B722" s="39"/>
      <c r="C722" s="38"/>
      <c r="D722" s="59"/>
      <c r="E722" s="436"/>
      <c r="F722" s="34"/>
      <c r="G722" s="41"/>
      <c r="H722" s="41"/>
      <c r="I722" s="41"/>
      <c r="J722" s="41"/>
      <c r="K722" s="1038"/>
      <c r="L722" s="1039"/>
      <c r="M722" s="316" t="s">
        <v>505</v>
      </c>
      <c r="N722" s="1043"/>
      <c r="O722" s="1043"/>
      <c r="P722" s="1043"/>
      <c r="Q722" s="1043"/>
      <c r="R722" s="1043"/>
      <c r="S722" s="1043"/>
      <c r="T722" s="1043"/>
      <c r="U722" s="317" t="s">
        <v>200</v>
      </c>
      <c r="V722" s="41"/>
      <c r="W722" s="41"/>
      <c r="X722" s="41"/>
      <c r="Y722" s="41"/>
      <c r="Z722" s="41"/>
      <c r="AA722" s="46"/>
      <c r="AB722" s="194"/>
      <c r="AC722" s="195"/>
      <c r="AD722" s="196"/>
    </row>
    <row r="723" spans="1:30" ht="6" customHeight="1">
      <c r="A723" s="48"/>
      <c r="B723" s="39"/>
      <c r="C723" s="38"/>
      <c r="D723" s="59"/>
      <c r="E723" s="436"/>
      <c r="F723" s="34"/>
      <c r="G723" s="101"/>
      <c r="H723" s="101"/>
      <c r="I723" s="101"/>
      <c r="J723" s="101"/>
      <c r="K723" s="101"/>
      <c r="L723" s="101"/>
      <c r="M723" s="101"/>
      <c r="N723" s="101"/>
      <c r="O723" s="101"/>
      <c r="P723" s="101"/>
      <c r="Q723" s="101"/>
      <c r="R723" s="101"/>
      <c r="S723" s="101"/>
      <c r="T723" s="101"/>
      <c r="U723" s="101"/>
      <c r="V723" s="101"/>
      <c r="W723" s="101"/>
      <c r="X723" s="101"/>
      <c r="Y723" s="101"/>
      <c r="Z723" s="101"/>
      <c r="AA723" s="46"/>
      <c r="AB723" s="194"/>
      <c r="AC723" s="195"/>
      <c r="AD723" s="196"/>
    </row>
    <row r="724" spans="1:30" ht="5.25" customHeight="1">
      <c r="A724" s="48"/>
      <c r="B724" s="39"/>
      <c r="C724" s="38"/>
      <c r="D724" s="59"/>
      <c r="E724" s="436"/>
      <c r="F724" s="34"/>
      <c r="G724" s="101"/>
      <c r="H724" s="101"/>
      <c r="I724" s="101"/>
      <c r="J724" s="101"/>
      <c r="K724" s="101"/>
      <c r="L724" s="101"/>
      <c r="M724" s="101"/>
      <c r="N724" s="101"/>
      <c r="O724" s="101"/>
      <c r="P724" s="101"/>
      <c r="Q724" s="101"/>
      <c r="R724" s="101"/>
      <c r="S724" s="101"/>
      <c r="T724" s="101"/>
      <c r="U724" s="101"/>
      <c r="V724" s="101"/>
      <c r="W724" s="101"/>
      <c r="X724" s="101"/>
      <c r="Y724" s="101"/>
      <c r="Z724" s="101"/>
      <c r="AA724" s="46"/>
      <c r="AB724" s="194"/>
      <c r="AC724" s="195"/>
      <c r="AD724" s="196"/>
    </row>
    <row r="725" spans="1:30" ht="13.5" customHeight="1">
      <c r="A725" s="824" t="s">
        <v>838</v>
      </c>
      <c r="B725" s="789">
        <v>39</v>
      </c>
      <c r="C725" s="839" t="s">
        <v>491</v>
      </c>
      <c r="D725" s="825" t="s">
        <v>225</v>
      </c>
      <c r="E725" s="800" t="s">
        <v>492</v>
      </c>
      <c r="F725" s="34"/>
      <c r="G725" s="826" t="s">
        <v>66</v>
      </c>
      <c r="H725" s="826"/>
      <c r="I725" s="826"/>
      <c r="J725" s="826"/>
      <c r="K725" s="826"/>
      <c r="L725" s="826"/>
      <c r="M725" s="826"/>
      <c r="N725" s="1044" t="s">
        <v>432</v>
      </c>
      <c r="O725" s="1044"/>
      <c r="P725" s="1044"/>
      <c r="Q725" s="1044"/>
      <c r="R725" s="1044"/>
      <c r="S725" s="1044"/>
      <c r="T725" s="1044"/>
      <c r="U725" s="1044"/>
      <c r="V725" s="1044"/>
      <c r="W725" s="318"/>
      <c r="AA725" s="46"/>
      <c r="AB725" s="1045" t="s">
        <v>530</v>
      </c>
      <c r="AC725" s="1046"/>
      <c r="AD725" s="1047"/>
    </row>
    <row r="726" spans="1:30" ht="13.5" customHeight="1">
      <c r="A726" s="824"/>
      <c r="B726" s="789"/>
      <c r="C726" s="839"/>
      <c r="D726" s="825"/>
      <c r="E726" s="800"/>
      <c r="F726" s="34"/>
      <c r="G726" s="826"/>
      <c r="H726" s="826"/>
      <c r="I726" s="826"/>
      <c r="J726" s="826"/>
      <c r="K726" s="826"/>
      <c r="L726" s="826"/>
      <c r="M726" s="826"/>
      <c r="N726" s="1044"/>
      <c r="O726" s="1044"/>
      <c r="P726" s="1044"/>
      <c r="Q726" s="1044"/>
      <c r="R726" s="1044"/>
      <c r="S726" s="1044"/>
      <c r="T726" s="1044"/>
      <c r="U726" s="1044"/>
      <c r="V726" s="1044"/>
      <c r="W726" s="318"/>
      <c r="AA726" s="46"/>
      <c r="AB726" s="1045"/>
      <c r="AC726" s="1046"/>
      <c r="AD726" s="1047"/>
    </row>
    <row r="727" spans="1:30" ht="13.5" customHeight="1">
      <c r="A727" s="824"/>
      <c r="B727" s="789"/>
      <c r="C727" s="839"/>
      <c r="D727" s="788"/>
      <c r="E727" s="800" t="s">
        <v>639</v>
      </c>
      <c r="F727" s="34"/>
      <c r="G727" s="318"/>
      <c r="AA727" s="46"/>
      <c r="AB727" s="35"/>
      <c r="AC727" s="36"/>
      <c r="AD727" s="37"/>
    </row>
    <row r="728" spans="1:30" ht="13.5" customHeight="1">
      <c r="A728" s="824"/>
      <c r="B728" s="789"/>
      <c r="C728" s="49"/>
      <c r="D728" s="788"/>
      <c r="E728" s="800"/>
      <c r="F728" s="34"/>
      <c r="G728" s="33" t="s">
        <v>506</v>
      </c>
      <c r="AA728" s="46"/>
      <c r="AB728" s="35"/>
      <c r="AC728" s="36"/>
      <c r="AD728" s="37"/>
    </row>
    <row r="729" spans="1:30" ht="13.5" customHeight="1">
      <c r="A729" s="48"/>
      <c r="B729" s="789"/>
      <c r="C729" s="49"/>
      <c r="D729" s="788"/>
      <c r="E729" s="800"/>
      <c r="F729" s="34"/>
      <c r="H729" s="1048" t="s">
        <v>439</v>
      </c>
      <c r="I729" s="1048"/>
      <c r="J729" s="1048"/>
      <c r="K729" s="1048"/>
      <c r="L729" s="1048"/>
      <c r="M729" s="1048"/>
      <c r="N729" s="1048"/>
      <c r="O729" s="1048"/>
      <c r="P729" s="1048"/>
      <c r="Q729" s="1048"/>
      <c r="R729" s="1048"/>
      <c r="S729" s="1048"/>
      <c r="T729" s="1049"/>
      <c r="U729" s="1050"/>
      <c r="V729" s="557" t="s">
        <v>20</v>
      </c>
      <c r="AA729" s="46"/>
      <c r="AB729" s="35"/>
      <c r="AC729" s="36"/>
      <c r="AD729" s="37"/>
    </row>
    <row r="730" spans="1:30" ht="13.5" customHeight="1">
      <c r="A730" s="48"/>
      <c r="B730" s="789"/>
      <c r="C730" s="49"/>
      <c r="D730" s="788"/>
      <c r="E730" s="800"/>
      <c r="F730" s="34"/>
      <c r="H730" s="1048" t="s">
        <v>659</v>
      </c>
      <c r="I730" s="1048"/>
      <c r="J730" s="1048"/>
      <c r="K730" s="1048"/>
      <c r="L730" s="1048"/>
      <c r="M730" s="1048"/>
      <c r="N730" s="1048"/>
      <c r="O730" s="1048"/>
      <c r="P730" s="1048"/>
      <c r="Q730" s="1048"/>
      <c r="R730" s="1048"/>
      <c r="S730" s="1048"/>
      <c r="T730" s="1049"/>
      <c r="U730" s="1050"/>
      <c r="V730" s="557" t="s">
        <v>20</v>
      </c>
      <c r="AA730" s="46"/>
      <c r="AB730" s="35"/>
      <c r="AC730" s="36"/>
      <c r="AD730" s="37"/>
    </row>
    <row r="731" spans="1:30" ht="13.5" customHeight="1">
      <c r="A731" s="48"/>
      <c r="B731" s="789"/>
      <c r="C731" s="49"/>
      <c r="D731" s="788"/>
      <c r="E731" s="800"/>
      <c r="F731" s="34"/>
      <c r="AA731" s="46"/>
      <c r="AB731" s="35"/>
      <c r="AC731" s="36"/>
      <c r="AD731" s="37"/>
    </row>
    <row r="732" spans="1:30" ht="13.5" customHeight="1">
      <c r="A732" s="48"/>
      <c r="B732" s="789"/>
      <c r="C732" s="49"/>
      <c r="D732" s="788"/>
      <c r="E732" s="800"/>
      <c r="F732" s="34"/>
      <c r="AA732" s="46"/>
      <c r="AB732" s="35"/>
      <c r="AC732" s="36"/>
      <c r="AD732" s="37"/>
    </row>
    <row r="733" spans="1:30" ht="13.5" customHeight="1">
      <c r="A733" s="48"/>
      <c r="B733" s="789"/>
      <c r="C733" s="49"/>
      <c r="D733" s="788"/>
      <c r="E733" s="800"/>
      <c r="F733" s="34"/>
      <c r="AA733" s="46"/>
      <c r="AB733" s="35"/>
      <c r="AC733" s="36"/>
      <c r="AD733" s="37"/>
    </row>
    <row r="734" spans="1:30" ht="13.5" customHeight="1">
      <c r="A734" s="50"/>
      <c r="B734" s="39"/>
      <c r="C734" s="38"/>
      <c r="D734" s="50"/>
      <c r="E734" s="788" t="s">
        <v>934</v>
      </c>
      <c r="F734" s="34"/>
      <c r="AA734" s="46"/>
      <c r="AB734" s="35"/>
      <c r="AC734" s="36"/>
      <c r="AD734" s="37"/>
    </row>
    <row r="735" spans="1:30" ht="13.5" customHeight="1">
      <c r="A735" s="50"/>
      <c r="B735" s="58"/>
      <c r="C735" s="49"/>
      <c r="D735" s="48"/>
      <c r="E735" s="788"/>
      <c r="F735" s="34"/>
      <c r="G735" s="318" t="s">
        <v>647</v>
      </c>
      <c r="AA735" s="46"/>
      <c r="AB735" s="35"/>
      <c r="AC735" s="36"/>
      <c r="AD735" s="37"/>
    </row>
    <row r="736" spans="1:30">
      <c r="A736" s="50"/>
      <c r="B736" s="58"/>
      <c r="C736" s="49"/>
      <c r="D736" s="48"/>
      <c r="E736" s="788"/>
      <c r="F736" s="34"/>
      <c r="H736" s="1014" t="s">
        <v>9</v>
      </c>
      <c r="I736" s="1014"/>
      <c r="J736" s="1014"/>
      <c r="K736" s="1015" t="s">
        <v>21</v>
      </c>
      <c r="L736" s="1016"/>
      <c r="M736" s="1017"/>
      <c r="P736" s="1018" t="s">
        <v>650</v>
      </c>
      <c r="Q736" s="1018"/>
      <c r="R736" s="1018"/>
      <c r="S736" s="1018"/>
      <c r="T736" s="1018"/>
      <c r="U736" s="1018"/>
      <c r="X736" s="318"/>
      <c r="Y736" s="318"/>
      <c r="Z736" s="318"/>
      <c r="AA736" s="46"/>
      <c r="AB736" s="35"/>
      <c r="AC736" s="36"/>
      <c r="AD736" s="37"/>
    </row>
    <row r="737" spans="1:30" ht="13.5" customHeight="1">
      <c r="A737" s="50"/>
      <c r="B737" s="58"/>
      <c r="C737" s="49"/>
      <c r="D737" s="48"/>
      <c r="E737" s="788"/>
      <c r="F737" s="34"/>
      <c r="H737" s="1014"/>
      <c r="I737" s="1014"/>
      <c r="J737" s="1014"/>
      <c r="K737" s="819" t="s">
        <v>279</v>
      </c>
      <c r="L737" s="820"/>
      <c r="M737" s="821"/>
      <c r="P737" s="862" t="s">
        <v>433</v>
      </c>
      <c r="Q737" s="862"/>
      <c r="R737" s="862"/>
      <c r="S737" s="862"/>
      <c r="T737" s="862"/>
      <c r="U737" s="862"/>
      <c r="X737" s="318"/>
      <c r="Y737" s="318"/>
      <c r="Z737" s="318"/>
      <c r="AA737" s="46"/>
      <c r="AB737" s="35"/>
      <c r="AC737" s="36"/>
      <c r="AD737" s="37"/>
    </row>
    <row r="738" spans="1:30" ht="13.5" customHeight="1">
      <c r="A738" s="50"/>
      <c r="B738" s="58"/>
      <c r="C738" s="49"/>
      <c r="D738" s="48"/>
      <c r="E738" s="788"/>
      <c r="F738" s="34"/>
      <c r="H738" s="1019" t="s">
        <v>280</v>
      </c>
      <c r="I738" s="1019"/>
      <c r="J738" s="1019"/>
      <c r="K738" s="1020" t="str">
        <f>IF(O71+R71+U71+X71=0,"",O71+R71+U71+X71)</f>
        <v/>
      </c>
      <c r="L738" s="1020"/>
      <c r="M738" s="1020"/>
      <c r="P738" s="1021" t="s">
        <v>281</v>
      </c>
      <c r="Q738" s="1021"/>
      <c r="R738" s="1021"/>
      <c r="S738" s="1021"/>
      <c r="T738" s="1022" t="str">
        <f>IFERROR(ROUNDDOWN(K738/3,1),"")</f>
        <v/>
      </c>
      <c r="U738" s="1023"/>
      <c r="X738" s="318"/>
      <c r="Y738" s="318"/>
      <c r="Z738" s="318"/>
      <c r="AA738" s="46"/>
      <c r="AB738" s="35"/>
      <c r="AC738" s="36"/>
      <c r="AD738" s="37"/>
    </row>
    <row r="739" spans="1:30" ht="13.5" customHeight="1">
      <c r="A739" s="50"/>
      <c r="B739" s="58"/>
      <c r="C739" s="49"/>
      <c r="D739" s="48"/>
      <c r="E739" s="788"/>
      <c r="F739" s="34"/>
      <c r="H739" s="1019" t="s">
        <v>282</v>
      </c>
      <c r="I739" s="1019"/>
      <c r="J739" s="1019"/>
      <c r="K739" s="1020" t="str">
        <f>IF(O72+R72+U72+X72=0,"",O72+R72+U72+X72)</f>
        <v/>
      </c>
      <c r="L739" s="1020"/>
      <c r="M739" s="1020"/>
      <c r="P739" s="1024" t="s">
        <v>283</v>
      </c>
      <c r="Q739" s="1024"/>
      <c r="R739" s="1024"/>
      <c r="S739" s="1024"/>
      <c r="T739" s="1025" t="str">
        <f>IFERROR(ROUNDDOWN((K739+K740)/6,1),"")</f>
        <v/>
      </c>
      <c r="U739" s="1026"/>
      <c r="X739" s="334"/>
      <c r="AA739" s="46"/>
      <c r="AB739" s="35"/>
      <c r="AC739" s="36"/>
      <c r="AD739" s="37"/>
    </row>
    <row r="740" spans="1:30" ht="13.5" customHeight="1" thickBot="1">
      <c r="A740" s="50"/>
      <c r="B740" s="58"/>
      <c r="C740" s="49"/>
      <c r="D740" s="48"/>
      <c r="E740" s="788"/>
      <c r="F740" s="34"/>
      <c r="H740" s="1029" t="s">
        <v>284</v>
      </c>
      <c r="I740" s="1029"/>
      <c r="J740" s="1029"/>
      <c r="K740" s="1030" t="str">
        <f>IF(O73+R73+U73+X73=0,"",O73+R73+U73+X73)</f>
        <v/>
      </c>
      <c r="L740" s="1030"/>
      <c r="M740" s="1030"/>
      <c r="P740" s="1024"/>
      <c r="Q740" s="1024"/>
      <c r="R740" s="1024"/>
      <c r="S740" s="1024"/>
      <c r="T740" s="1027"/>
      <c r="U740" s="1028"/>
      <c r="X740" s="318"/>
      <c r="Y740" s="318"/>
      <c r="Z740" s="318"/>
      <c r="AA740" s="46"/>
      <c r="AB740" s="35"/>
      <c r="AC740" s="36"/>
      <c r="AD740" s="37"/>
    </row>
    <row r="741" spans="1:30" ht="13.5" customHeight="1" thickTop="1">
      <c r="A741" s="50"/>
      <c r="B741" s="58"/>
      <c r="C741" s="49"/>
      <c r="D741" s="48"/>
      <c r="E741" s="788"/>
      <c r="F741" s="34"/>
      <c r="H741" s="905" t="s">
        <v>285</v>
      </c>
      <c r="I741" s="905"/>
      <c r="J741" s="905"/>
      <c r="K741" s="906" t="str">
        <f>IF(SUM(K738:M740)=0,"",SUM(K738:M740))</f>
        <v/>
      </c>
      <c r="L741" s="906"/>
      <c r="M741" s="906"/>
      <c r="P741" s="1031" t="s">
        <v>515</v>
      </c>
      <c r="Q741" s="1031"/>
      <c r="R741" s="1031"/>
      <c r="S741" s="1031"/>
      <c r="T741" s="1032" t="str">
        <f>IFERROR(ROUND(T738+T739+1,0),"")</f>
        <v/>
      </c>
      <c r="U741" s="1033"/>
      <c r="W741" s="318"/>
      <c r="X741" s="318"/>
      <c r="Y741" s="318"/>
      <c r="Z741" s="318"/>
      <c r="AA741" s="46"/>
      <c r="AB741" s="35"/>
      <c r="AC741" s="36"/>
      <c r="AD741" s="37"/>
    </row>
    <row r="742" spans="1:30" ht="4.2" customHeight="1">
      <c r="A742" s="50"/>
      <c r="B742" s="58"/>
      <c r="C742" s="49"/>
      <c r="D742" s="48"/>
      <c r="E742" s="788"/>
      <c r="F742" s="34"/>
      <c r="H742" s="164"/>
      <c r="I742" s="164"/>
      <c r="J742" s="164"/>
      <c r="K742" s="164"/>
      <c r="L742" s="164"/>
      <c r="M742" s="164"/>
      <c r="P742" s="164"/>
      <c r="Q742" s="164"/>
      <c r="R742" s="164"/>
      <c r="S742" s="164"/>
      <c r="T742" s="655"/>
      <c r="U742" s="655"/>
      <c r="W742" s="318"/>
      <c r="X742" s="318"/>
      <c r="Y742" s="318"/>
      <c r="Z742" s="318"/>
      <c r="AA742" s="46"/>
      <c r="AB742" s="35"/>
      <c r="AC742" s="36"/>
      <c r="AD742" s="37"/>
    </row>
    <row r="743" spans="1:30" ht="13.5" customHeight="1">
      <c r="A743" s="50"/>
      <c r="B743" s="58"/>
      <c r="C743" s="49"/>
      <c r="D743" s="48"/>
      <c r="E743" s="788"/>
      <c r="F743" s="34"/>
      <c r="G743" s="318"/>
      <c r="H743" s="318"/>
      <c r="I743" s="334"/>
      <c r="J743" s="334"/>
      <c r="V743" s="334"/>
      <c r="W743" s="334"/>
      <c r="X743" s="334"/>
      <c r="AA743" s="46"/>
      <c r="AB743" s="35"/>
      <c r="AC743" s="36"/>
      <c r="AD743" s="37"/>
    </row>
    <row r="744" spans="1:30" ht="13.5" customHeight="1">
      <c r="A744" s="50"/>
      <c r="B744" s="58"/>
      <c r="C744" s="49"/>
      <c r="D744" s="48"/>
      <c r="E744" s="788"/>
      <c r="F744" s="34"/>
      <c r="G744" s="318"/>
      <c r="H744" s="318"/>
      <c r="I744" s="334"/>
      <c r="J744" s="334"/>
      <c r="V744" s="334"/>
      <c r="W744" s="334"/>
      <c r="X744" s="334"/>
      <c r="AA744" s="46"/>
      <c r="AB744" s="35"/>
      <c r="AC744" s="36"/>
      <c r="AD744" s="37"/>
    </row>
    <row r="745" spans="1:30" ht="13.5" customHeight="1">
      <c r="A745" s="50"/>
      <c r="B745" s="58"/>
      <c r="C745" s="49"/>
      <c r="D745" s="48"/>
      <c r="E745" s="788"/>
      <c r="F745" s="34"/>
      <c r="G745" s="318"/>
      <c r="H745" s="318"/>
      <c r="I745" s="334"/>
      <c r="J745" s="334"/>
      <c r="V745" s="334"/>
      <c r="W745" s="334"/>
      <c r="X745" s="334"/>
      <c r="AA745" s="46"/>
      <c r="AB745" s="35"/>
      <c r="AC745" s="36"/>
      <c r="AD745" s="37"/>
    </row>
    <row r="746" spans="1:30" ht="13.5" customHeight="1">
      <c r="A746" s="50"/>
      <c r="B746" s="58"/>
      <c r="C746" s="49"/>
      <c r="D746" s="48"/>
      <c r="E746" s="788"/>
      <c r="F746" s="34"/>
      <c r="G746" s="318"/>
      <c r="H746" s="318"/>
      <c r="I746" s="334"/>
      <c r="J746" s="334"/>
      <c r="V746" s="334"/>
      <c r="W746" s="334"/>
      <c r="X746" s="334"/>
      <c r="AA746" s="46"/>
      <c r="AB746" s="35"/>
      <c r="AC746" s="36"/>
      <c r="AD746" s="37"/>
    </row>
    <row r="747" spans="1:30" ht="13.5" customHeight="1">
      <c r="A747" s="336"/>
      <c r="B747" s="343"/>
      <c r="C747" s="299"/>
      <c r="D747" s="335"/>
      <c r="E747" s="788"/>
      <c r="F747" s="60"/>
      <c r="G747" s="319"/>
      <c r="H747" s="319"/>
      <c r="I747" s="432"/>
      <c r="J747" s="432"/>
      <c r="K747" s="114"/>
      <c r="L747" s="114"/>
      <c r="M747" s="114"/>
      <c r="N747" s="114"/>
      <c r="O747" s="114"/>
      <c r="P747" s="114"/>
      <c r="Q747" s="114"/>
      <c r="R747" s="114"/>
      <c r="S747" s="114"/>
      <c r="T747" s="114"/>
      <c r="U747" s="114"/>
      <c r="V747" s="432"/>
      <c r="W747" s="432"/>
      <c r="X747" s="432"/>
      <c r="Y747" s="114"/>
      <c r="Z747" s="114"/>
      <c r="AA747" s="62"/>
      <c r="AB747" s="63"/>
      <c r="AC747" s="64"/>
      <c r="AD747" s="65"/>
    </row>
    <row r="748" spans="1:30">
      <c r="A748" s="50"/>
      <c r="B748" s="58"/>
      <c r="C748" s="49"/>
      <c r="D748" s="48"/>
      <c r="E748" s="788"/>
      <c r="F748" s="34"/>
      <c r="G748" s="318"/>
      <c r="H748" s="318"/>
      <c r="I748" s="334"/>
      <c r="J748" s="334"/>
      <c r="X748" s="318"/>
      <c r="Y748" s="318"/>
      <c r="Z748" s="318"/>
      <c r="AA748" s="46"/>
      <c r="AB748" s="35"/>
      <c r="AC748" s="36"/>
      <c r="AD748" s="37"/>
    </row>
    <row r="749" spans="1:30" ht="13.2" customHeight="1">
      <c r="A749" s="50"/>
      <c r="B749" s="58"/>
      <c r="C749" s="49"/>
      <c r="D749" s="48"/>
      <c r="E749" s="788" t="s">
        <v>1136</v>
      </c>
      <c r="F749" s="34"/>
      <c r="G749" s="318" t="s">
        <v>646</v>
      </c>
      <c r="H749" s="318"/>
      <c r="I749" s="334"/>
      <c r="J749" s="334"/>
      <c r="X749" s="318"/>
      <c r="Y749" s="318"/>
      <c r="Z749" s="318"/>
      <c r="AA749" s="46"/>
      <c r="AB749" s="35"/>
      <c r="AC749" s="36"/>
      <c r="AD749" s="37"/>
    </row>
    <row r="750" spans="1:30">
      <c r="A750" s="50"/>
      <c r="B750" s="58"/>
      <c r="C750" s="49"/>
      <c r="D750" s="48"/>
      <c r="E750" s="788"/>
      <c r="F750" s="34"/>
      <c r="G750" s="318"/>
      <c r="H750" s="1010" t="s">
        <v>506</v>
      </c>
      <c r="I750" s="1010"/>
      <c r="J750" s="1010"/>
      <c r="K750" s="1010"/>
      <c r="L750" s="1010"/>
      <c r="M750" s="1011"/>
      <c r="N750" s="1012"/>
      <c r="O750" s="499" t="s">
        <v>20</v>
      </c>
      <c r="P750" s="41"/>
      <c r="Q750" s="41"/>
      <c r="R750" s="41"/>
      <c r="S750" s="41"/>
      <c r="W750" s="334"/>
      <c r="X750" s="334"/>
      <c r="AA750" s="46"/>
      <c r="AB750" s="35"/>
      <c r="AC750" s="36"/>
      <c r="AD750" s="37"/>
    </row>
    <row r="751" spans="1:30">
      <c r="A751" s="50"/>
      <c r="B751" s="58"/>
      <c r="C751" s="49"/>
      <c r="D751" s="48"/>
      <c r="E751" s="788"/>
      <c r="F751" s="34"/>
      <c r="G751" s="318"/>
      <c r="H751" s="1010" t="s">
        <v>507</v>
      </c>
      <c r="I751" s="1010"/>
      <c r="J751" s="1010"/>
      <c r="K751" s="1010"/>
      <c r="L751" s="1010"/>
      <c r="M751" s="1011"/>
      <c r="N751" s="1012"/>
      <c r="O751" s="499" t="s">
        <v>20</v>
      </c>
      <c r="P751" s="41"/>
      <c r="Q751" s="41"/>
      <c r="V751" s="334"/>
      <c r="W751" s="334"/>
      <c r="X751" s="334"/>
      <c r="AA751" s="46"/>
      <c r="AB751" s="35"/>
      <c r="AC751" s="36"/>
      <c r="AD751" s="37"/>
    </row>
    <row r="752" spans="1:30" ht="13.5" customHeight="1">
      <c r="A752" s="50"/>
      <c r="B752" s="58"/>
      <c r="C752" s="49"/>
      <c r="D752" s="48"/>
      <c r="E752" s="788"/>
      <c r="F752" s="34"/>
      <c r="G752" s="318"/>
      <c r="H752" s="1013" t="s">
        <v>655</v>
      </c>
      <c r="I752" s="1013"/>
      <c r="J752" s="1013"/>
      <c r="K752" s="1013"/>
      <c r="L752" s="1013"/>
      <c r="M752" s="1013"/>
      <c r="N752" s="1013"/>
      <c r="O752" s="1013"/>
      <c r="P752" s="1013"/>
      <c r="Q752" s="1013"/>
      <c r="R752" s="1013"/>
      <c r="S752" s="1013"/>
      <c r="T752" s="1013"/>
      <c r="U752" s="1013"/>
      <c r="V752" s="1013"/>
      <c r="W752" s="1013"/>
      <c r="X752" s="1013"/>
      <c r="Y752" s="1013"/>
      <c r="Z752" s="1013"/>
      <c r="AA752" s="46"/>
      <c r="AB752" s="35"/>
      <c r="AC752" s="36"/>
      <c r="AD752" s="37"/>
    </row>
    <row r="753" spans="1:30">
      <c r="A753" s="50"/>
      <c r="B753" s="58"/>
      <c r="C753" s="49"/>
      <c r="D753" s="48"/>
      <c r="E753" s="788"/>
      <c r="F753" s="34"/>
      <c r="G753" s="318"/>
      <c r="H753" s="1013"/>
      <c r="I753" s="1013"/>
      <c r="J753" s="1013"/>
      <c r="K753" s="1013"/>
      <c r="L753" s="1013"/>
      <c r="M753" s="1013"/>
      <c r="N753" s="1013"/>
      <c r="O753" s="1013"/>
      <c r="P753" s="1013"/>
      <c r="Q753" s="1013"/>
      <c r="R753" s="1013"/>
      <c r="S753" s="1013"/>
      <c r="T753" s="1013"/>
      <c r="U753" s="1013"/>
      <c r="V753" s="1013"/>
      <c r="W753" s="1013"/>
      <c r="X753" s="1013"/>
      <c r="Y753" s="1013"/>
      <c r="Z753" s="1013"/>
      <c r="AA753" s="46"/>
      <c r="AB753" s="35"/>
      <c r="AC753" s="36"/>
      <c r="AD753" s="37"/>
    </row>
    <row r="754" spans="1:30">
      <c r="A754" s="50"/>
      <c r="B754" s="58"/>
      <c r="C754" s="49"/>
      <c r="D754" s="48"/>
      <c r="E754" s="788"/>
      <c r="F754" s="34"/>
      <c r="G754" s="318"/>
      <c r="H754" s="318"/>
      <c r="I754" s="334"/>
      <c r="J754" s="334"/>
      <c r="X754" s="318"/>
      <c r="Y754" s="318"/>
      <c r="Z754" s="318"/>
      <c r="AA754" s="46"/>
      <c r="AB754" s="35"/>
      <c r="AC754" s="36"/>
      <c r="AD754" s="37"/>
    </row>
    <row r="755" spans="1:30" ht="13.2" customHeight="1">
      <c r="A755" s="50"/>
      <c r="B755" s="58"/>
      <c r="C755" s="49"/>
      <c r="D755" s="48"/>
      <c r="E755" s="800" t="s">
        <v>1137</v>
      </c>
      <c r="F755" s="801"/>
      <c r="G755" s="801"/>
      <c r="H755" s="801"/>
      <c r="I755" s="801"/>
      <c r="J755" s="801"/>
      <c r="K755" s="801"/>
      <c r="L755" s="801"/>
      <c r="M755" s="801"/>
      <c r="N755" s="801"/>
      <c r="O755" s="801"/>
      <c r="P755" s="801"/>
      <c r="Q755" s="801"/>
      <c r="R755" s="801"/>
      <c r="S755" s="801"/>
      <c r="T755" s="801"/>
      <c r="U755" s="801"/>
      <c r="V755" s="801"/>
      <c r="X755" s="318"/>
      <c r="Y755" s="318"/>
      <c r="Z755" s="318"/>
      <c r="AA755" s="46"/>
      <c r="AB755" s="35"/>
      <c r="AC755" s="36"/>
      <c r="AD755" s="37"/>
    </row>
    <row r="756" spans="1:30">
      <c r="A756" s="50"/>
      <c r="B756" s="58"/>
      <c r="C756" s="49"/>
      <c r="D756" s="48"/>
      <c r="E756" s="800"/>
      <c r="F756" s="801"/>
      <c r="G756" s="801"/>
      <c r="H756" s="801"/>
      <c r="I756" s="801"/>
      <c r="J756" s="801"/>
      <c r="K756" s="801"/>
      <c r="L756" s="801"/>
      <c r="M756" s="801"/>
      <c r="N756" s="801"/>
      <c r="O756" s="801"/>
      <c r="P756" s="801"/>
      <c r="Q756" s="801"/>
      <c r="R756" s="801"/>
      <c r="S756" s="801"/>
      <c r="T756" s="801"/>
      <c r="U756" s="801"/>
      <c r="V756" s="801"/>
      <c r="X756" s="318"/>
      <c r="Y756" s="318"/>
      <c r="Z756" s="318"/>
      <c r="AA756" s="46"/>
      <c r="AB756" s="35"/>
      <c r="AC756" s="36"/>
      <c r="AD756" s="37"/>
    </row>
    <row r="757" spans="1:30">
      <c r="A757" s="50"/>
      <c r="B757" s="58"/>
      <c r="C757" s="49"/>
      <c r="D757" s="48"/>
      <c r="E757" s="800"/>
      <c r="F757" s="801"/>
      <c r="G757" s="801"/>
      <c r="H757" s="801"/>
      <c r="I757" s="801"/>
      <c r="J757" s="801"/>
      <c r="K757" s="801"/>
      <c r="L757" s="801"/>
      <c r="M757" s="801"/>
      <c r="N757" s="801"/>
      <c r="O757" s="801"/>
      <c r="P757" s="801"/>
      <c r="Q757" s="801"/>
      <c r="R757" s="801"/>
      <c r="S757" s="801"/>
      <c r="T757" s="801"/>
      <c r="U757" s="801"/>
      <c r="V757" s="801"/>
      <c r="X757" s="318"/>
      <c r="Y757" s="318"/>
      <c r="Z757" s="318"/>
      <c r="AA757" s="46"/>
      <c r="AB757" s="35"/>
      <c r="AC757" s="36"/>
      <c r="AD757" s="37"/>
    </row>
    <row r="758" spans="1:30">
      <c r="A758" s="50"/>
      <c r="B758" s="58"/>
      <c r="C758" s="49"/>
      <c r="D758" s="48"/>
      <c r="E758" s="800"/>
      <c r="F758" s="801"/>
      <c r="G758" s="801"/>
      <c r="H758" s="801"/>
      <c r="I758" s="801"/>
      <c r="J758" s="801"/>
      <c r="K758" s="801"/>
      <c r="L758" s="801"/>
      <c r="M758" s="801"/>
      <c r="N758" s="801"/>
      <c r="O758" s="801"/>
      <c r="P758" s="801"/>
      <c r="Q758" s="801"/>
      <c r="R758" s="801"/>
      <c r="S758" s="801"/>
      <c r="T758" s="801"/>
      <c r="U758" s="801"/>
      <c r="V758" s="801"/>
      <c r="X758" s="318"/>
      <c r="Y758" s="318"/>
      <c r="Z758" s="318"/>
      <c r="AA758" s="46"/>
      <c r="AB758" s="35"/>
      <c r="AC758" s="36"/>
      <c r="AD758" s="37"/>
    </row>
    <row r="759" spans="1:30">
      <c r="A759" s="50"/>
      <c r="B759" s="58"/>
      <c r="C759" s="49"/>
      <c r="D759" s="48"/>
      <c r="E759" s="800"/>
      <c r="F759" s="801"/>
      <c r="G759" s="801"/>
      <c r="H759" s="801"/>
      <c r="I759" s="801"/>
      <c r="J759" s="801"/>
      <c r="K759" s="801"/>
      <c r="L759" s="801"/>
      <c r="M759" s="801"/>
      <c r="N759" s="801"/>
      <c r="O759" s="801"/>
      <c r="P759" s="801"/>
      <c r="Q759" s="801"/>
      <c r="R759" s="801"/>
      <c r="S759" s="801"/>
      <c r="T759" s="801"/>
      <c r="U759" s="801"/>
      <c r="V759" s="801"/>
      <c r="X759" s="318"/>
      <c r="Y759" s="318"/>
      <c r="Z759" s="318"/>
      <c r="AA759" s="46"/>
      <c r="AB759" s="35"/>
      <c r="AC759" s="36"/>
      <c r="AD759" s="37"/>
    </row>
    <row r="760" spans="1:30">
      <c r="A760" s="50"/>
      <c r="B760" s="58"/>
      <c r="C760" s="49"/>
      <c r="D760" s="48"/>
      <c r="E760" s="800"/>
      <c r="F760" s="801"/>
      <c r="G760" s="801"/>
      <c r="H760" s="801"/>
      <c r="I760" s="801"/>
      <c r="J760" s="801"/>
      <c r="K760" s="801"/>
      <c r="L760" s="801"/>
      <c r="M760" s="801"/>
      <c r="N760" s="801"/>
      <c r="O760" s="801"/>
      <c r="P760" s="801"/>
      <c r="Q760" s="801"/>
      <c r="R760" s="801"/>
      <c r="S760" s="801"/>
      <c r="T760" s="801"/>
      <c r="U760" s="801"/>
      <c r="V760" s="801"/>
      <c r="X760" s="318"/>
      <c r="Y760" s="318"/>
      <c r="Z760" s="318"/>
      <c r="AA760" s="46"/>
      <c r="AB760" s="35"/>
      <c r="AC760" s="36"/>
      <c r="AD760" s="37"/>
    </row>
    <row r="761" spans="1:30">
      <c r="A761" s="50"/>
      <c r="B761" s="58"/>
      <c r="C761" s="49"/>
      <c r="D761" s="48"/>
      <c r="E761" s="800"/>
      <c r="F761" s="801"/>
      <c r="G761" s="801"/>
      <c r="H761" s="801"/>
      <c r="I761" s="801"/>
      <c r="J761" s="801"/>
      <c r="K761" s="801"/>
      <c r="L761" s="801"/>
      <c r="M761" s="801"/>
      <c r="N761" s="801"/>
      <c r="O761" s="801"/>
      <c r="P761" s="801"/>
      <c r="Q761" s="801"/>
      <c r="R761" s="801"/>
      <c r="S761" s="801"/>
      <c r="T761" s="801"/>
      <c r="U761" s="801"/>
      <c r="V761" s="801"/>
      <c r="X761" s="318"/>
      <c r="Y761" s="318"/>
      <c r="Z761" s="318"/>
      <c r="AA761" s="46"/>
      <c r="AB761" s="35"/>
      <c r="AC761" s="36"/>
      <c r="AD761" s="37"/>
    </row>
    <row r="762" spans="1:30">
      <c r="A762" s="50"/>
      <c r="B762" s="58"/>
      <c r="C762" s="49"/>
      <c r="D762" s="48"/>
      <c r="E762" s="800"/>
      <c r="F762" s="801"/>
      <c r="G762" s="801"/>
      <c r="H762" s="801"/>
      <c r="I762" s="801"/>
      <c r="J762" s="801"/>
      <c r="K762" s="801"/>
      <c r="L762" s="801"/>
      <c r="M762" s="801"/>
      <c r="N762" s="801"/>
      <c r="O762" s="801"/>
      <c r="P762" s="801"/>
      <c r="Q762" s="801"/>
      <c r="R762" s="801"/>
      <c r="S762" s="801"/>
      <c r="T762" s="801"/>
      <c r="U762" s="801"/>
      <c r="V762" s="801"/>
      <c r="X762" s="318"/>
      <c r="Y762" s="318"/>
      <c r="Z762" s="318"/>
      <c r="AA762" s="46"/>
      <c r="AB762" s="35"/>
      <c r="AC762" s="36"/>
      <c r="AD762" s="37"/>
    </row>
    <row r="763" spans="1:30" ht="5.25" customHeight="1">
      <c r="A763" s="50"/>
      <c r="B763" s="58"/>
      <c r="C763" s="49"/>
      <c r="D763" s="48"/>
      <c r="E763" s="48"/>
      <c r="F763" s="34"/>
      <c r="G763" s="318"/>
      <c r="H763" s="318"/>
      <c r="I763" s="334"/>
      <c r="J763" s="334"/>
      <c r="X763" s="318"/>
      <c r="Y763" s="318"/>
      <c r="Z763" s="318"/>
      <c r="AA763" s="46"/>
      <c r="AB763" s="35"/>
      <c r="AC763" s="36"/>
      <c r="AD763" s="37"/>
    </row>
    <row r="764" spans="1:30">
      <c r="A764" s="50"/>
      <c r="B764" s="58"/>
      <c r="C764" s="49"/>
      <c r="D764" s="48"/>
      <c r="E764" s="824" t="s">
        <v>640</v>
      </c>
      <c r="F764" s="34"/>
      <c r="G764" s="318" t="s">
        <v>648</v>
      </c>
      <c r="AA764" s="46"/>
      <c r="AB764" s="35"/>
      <c r="AC764" s="36"/>
      <c r="AD764" s="37"/>
    </row>
    <row r="765" spans="1:30">
      <c r="A765" s="50"/>
      <c r="B765" s="58"/>
      <c r="C765" s="49"/>
      <c r="D765" s="48"/>
      <c r="E765" s="824"/>
      <c r="F765" s="34"/>
      <c r="H765" s="1014" t="s">
        <v>9</v>
      </c>
      <c r="I765" s="1014"/>
      <c r="J765" s="1014"/>
      <c r="K765" s="1015" t="s">
        <v>21</v>
      </c>
      <c r="L765" s="1016"/>
      <c r="M765" s="1017"/>
      <c r="P765" s="1018" t="s">
        <v>650</v>
      </c>
      <c r="Q765" s="1018"/>
      <c r="R765" s="1018"/>
      <c r="S765" s="1018"/>
      <c r="T765" s="1018"/>
      <c r="U765" s="1018"/>
      <c r="X765" s="318"/>
      <c r="Y765" s="318"/>
      <c r="Z765" s="318"/>
      <c r="AA765" s="46"/>
      <c r="AB765" s="35"/>
      <c r="AC765" s="36"/>
      <c r="AD765" s="37"/>
    </row>
    <row r="766" spans="1:30">
      <c r="A766" s="50"/>
      <c r="B766" s="58"/>
      <c r="C766" s="49"/>
      <c r="D766" s="48"/>
      <c r="E766" s="824"/>
      <c r="F766" s="34"/>
      <c r="H766" s="1014"/>
      <c r="I766" s="1014"/>
      <c r="J766" s="1014"/>
      <c r="K766" s="819" t="s">
        <v>279</v>
      </c>
      <c r="L766" s="820"/>
      <c r="M766" s="821"/>
      <c r="P766" s="862" t="s">
        <v>433</v>
      </c>
      <c r="Q766" s="862"/>
      <c r="R766" s="862"/>
      <c r="S766" s="862"/>
      <c r="T766" s="862"/>
      <c r="U766" s="862"/>
      <c r="X766" s="318"/>
      <c r="Y766" s="318"/>
      <c r="Z766" s="318"/>
      <c r="AA766" s="46"/>
      <c r="AB766" s="35"/>
      <c r="AC766" s="36"/>
      <c r="AD766" s="37"/>
    </row>
    <row r="767" spans="1:30">
      <c r="A767" s="50"/>
      <c r="B767" s="58"/>
      <c r="C767" s="49"/>
      <c r="D767" s="48"/>
      <c r="E767" s="824"/>
      <c r="F767" s="34"/>
      <c r="H767" s="1019" t="s">
        <v>280</v>
      </c>
      <c r="I767" s="1019"/>
      <c r="J767" s="1019"/>
      <c r="K767" s="1020" t="str">
        <f>K738</f>
        <v/>
      </c>
      <c r="L767" s="1020"/>
      <c r="M767" s="1020"/>
      <c r="P767" s="1021" t="s">
        <v>281</v>
      </c>
      <c r="Q767" s="1021"/>
      <c r="R767" s="1021"/>
      <c r="S767" s="1021"/>
      <c r="T767" s="1022" t="str">
        <f>IFERROR(ROUNDDOWN(K767/3,1),"")</f>
        <v/>
      </c>
      <c r="U767" s="1023"/>
      <c r="X767" s="318"/>
      <c r="Y767" s="318"/>
      <c r="Z767" s="318"/>
      <c r="AA767" s="46"/>
      <c r="AB767" s="35"/>
      <c r="AC767" s="36"/>
      <c r="AD767" s="37"/>
    </row>
    <row r="768" spans="1:30">
      <c r="A768" s="50"/>
      <c r="B768" s="58"/>
      <c r="C768" s="49"/>
      <c r="D768" s="48"/>
      <c r="E768" s="824"/>
      <c r="F768" s="34"/>
      <c r="H768" s="1019" t="s">
        <v>282</v>
      </c>
      <c r="I768" s="1019"/>
      <c r="J768" s="1019"/>
      <c r="K768" s="1020" t="str">
        <f>K739</f>
        <v/>
      </c>
      <c r="L768" s="1020"/>
      <c r="M768" s="1020"/>
      <c r="P768" s="1024" t="s">
        <v>283</v>
      </c>
      <c r="Q768" s="1024"/>
      <c r="R768" s="1024"/>
      <c r="S768" s="1024"/>
      <c r="T768" s="1025" t="str">
        <f>IFERROR(ROUNDDOWN((K768+K769)/6,1),"")</f>
        <v/>
      </c>
      <c r="U768" s="1026"/>
      <c r="X768" s="334"/>
      <c r="AA768" s="46"/>
      <c r="AB768" s="35"/>
      <c r="AC768" s="36"/>
      <c r="AD768" s="37"/>
    </row>
    <row r="769" spans="1:30" ht="13.8" thickBot="1">
      <c r="A769" s="50"/>
      <c r="B769" s="58"/>
      <c r="C769" s="49"/>
      <c r="D769" s="48"/>
      <c r="E769" s="824"/>
      <c r="F769" s="34"/>
      <c r="H769" s="1029" t="s">
        <v>284</v>
      </c>
      <c r="I769" s="1029"/>
      <c r="J769" s="1029"/>
      <c r="K769" s="1030" t="str">
        <f>K740</f>
        <v/>
      </c>
      <c r="L769" s="1030"/>
      <c r="M769" s="1030"/>
      <c r="P769" s="1024"/>
      <c r="Q769" s="1024"/>
      <c r="R769" s="1024"/>
      <c r="S769" s="1024"/>
      <c r="T769" s="1027"/>
      <c r="U769" s="1028"/>
      <c r="X769" s="318"/>
      <c r="Y769" s="318"/>
      <c r="Z769" s="318"/>
      <c r="AA769" s="46"/>
      <c r="AB769" s="35"/>
      <c r="AC769" s="36"/>
      <c r="AD769" s="37"/>
    </row>
    <row r="770" spans="1:30" ht="13.8" thickTop="1">
      <c r="A770" s="50"/>
      <c r="B770" s="58"/>
      <c r="C770" s="49"/>
      <c r="D770" s="48"/>
      <c r="E770" s="824"/>
      <c r="F770" s="34"/>
      <c r="H770" s="905" t="s">
        <v>285</v>
      </c>
      <c r="I770" s="905"/>
      <c r="J770" s="905"/>
      <c r="K770" s="906" t="str">
        <f>IF(SUM(K767:M769)=0,"",SUM(K767:M769))</f>
        <v/>
      </c>
      <c r="L770" s="906"/>
      <c r="M770" s="906"/>
      <c r="P770" s="1031" t="s">
        <v>649</v>
      </c>
      <c r="Q770" s="1031"/>
      <c r="R770" s="1031"/>
      <c r="S770" s="1031"/>
      <c r="T770" s="1032" t="str">
        <f>IFERROR(ROUND(T767+T768,0),"")</f>
        <v/>
      </c>
      <c r="U770" s="1033"/>
      <c r="W770" s="318"/>
      <c r="X770" s="318"/>
      <c r="Y770" s="318"/>
      <c r="Z770" s="318"/>
      <c r="AA770" s="46"/>
      <c r="AB770" s="35"/>
      <c r="AC770" s="36"/>
      <c r="AD770" s="37"/>
    </row>
    <row r="771" spans="1:30">
      <c r="A771" s="50"/>
      <c r="B771" s="58"/>
      <c r="C771" s="49"/>
      <c r="D771" s="48"/>
      <c r="E771" s="824"/>
      <c r="F771" s="34"/>
      <c r="G771" s="318"/>
      <c r="H771" s="318"/>
      <c r="I771" s="334"/>
      <c r="J771" s="334"/>
      <c r="V771" s="334"/>
      <c r="W771" s="334"/>
      <c r="X771" s="334"/>
      <c r="AA771" s="46"/>
      <c r="AB771" s="35"/>
      <c r="AC771" s="36"/>
      <c r="AD771" s="37"/>
    </row>
    <row r="772" spans="1:30">
      <c r="A772" s="50"/>
      <c r="B772" s="58"/>
      <c r="C772" s="49"/>
      <c r="D772" s="48"/>
      <c r="E772" s="824"/>
      <c r="F772" s="34"/>
      <c r="G772" s="318"/>
      <c r="AA772" s="46"/>
      <c r="AB772" s="35"/>
      <c r="AC772" s="36"/>
      <c r="AD772" s="37"/>
    </row>
    <row r="773" spans="1:30">
      <c r="A773" s="50"/>
      <c r="B773" s="58"/>
      <c r="C773" s="49"/>
      <c r="D773" s="48"/>
      <c r="E773" s="824"/>
      <c r="F773" s="34"/>
      <c r="AA773" s="46"/>
      <c r="AB773" s="35"/>
      <c r="AC773" s="36"/>
      <c r="AD773" s="37"/>
    </row>
    <row r="774" spans="1:30">
      <c r="A774" s="50"/>
      <c r="B774" s="58"/>
      <c r="C774" s="49"/>
      <c r="D774" s="48"/>
      <c r="E774" s="824"/>
      <c r="F774" s="34"/>
      <c r="AA774" s="46"/>
      <c r="AB774" s="35"/>
      <c r="AC774" s="36"/>
      <c r="AD774" s="37"/>
    </row>
    <row r="775" spans="1:30">
      <c r="A775" s="50"/>
      <c r="B775" s="58"/>
      <c r="C775" s="49"/>
      <c r="D775" s="48"/>
      <c r="E775" s="824"/>
      <c r="F775" s="34"/>
      <c r="Z775" s="174"/>
      <c r="AA775" s="46"/>
      <c r="AB775" s="35"/>
      <c r="AC775" s="36"/>
      <c r="AD775" s="37"/>
    </row>
    <row r="776" spans="1:30">
      <c r="A776" s="50"/>
      <c r="B776" s="58"/>
      <c r="C776" s="49"/>
      <c r="D776" s="48"/>
      <c r="E776" s="824"/>
      <c r="F776" s="34"/>
      <c r="Z776" s="174"/>
      <c r="AA776" s="46"/>
      <c r="AB776" s="35"/>
      <c r="AC776" s="36"/>
      <c r="AD776" s="37"/>
    </row>
    <row r="777" spans="1:30">
      <c r="A777" s="50"/>
      <c r="B777" s="58"/>
      <c r="C777" s="49"/>
      <c r="D777" s="48"/>
      <c r="E777" s="824"/>
      <c r="F777" s="34"/>
      <c r="Z777" s="174"/>
      <c r="AA777" s="46"/>
      <c r="AB777" s="35"/>
      <c r="AC777" s="36"/>
      <c r="AD777" s="37"/>
    </row>
    <row r="778" spans="1:30" ht="13.5" customHeight="1">
      <c r="A778" s="48"/>
      <c r="B778" s="58"/>
      <c r="C778" s="49"/>
      <c r="D778" s="50"/>
      <c r="E778" s="788" t="s">
        <v>1134</v>
      </c>
      <c r="F778" s="34"/>
      <c r="G778" s="120" t="s">
        <v>654</v>
      </c>
      <c r="AA778" s="46"/>
      <c r="AB778" s="35"/>
      <c r="AC778" s="36"/>
      <c r="AD778" s="37"/>
    </row>
    <row r="779" spans="1:30" ht="13.5" customHeight="1">
      <c r="A779" s="48"/>
      <c r="B779" s="58"/>
      <c r="C779" s="49"/>
      <c r="D779" s="50"/>
      <c r="E779" s="788"/>
      <c r="F779" s="34"/>
      <c r="G779" s="873" t="s">
        <v>552</v>
      </c>
      <c r="H779" s="873"/>
      <c r="I779" s="873"/>
      <c r="J779" s="873"/>
      <c r="K779" s="873"/>
      <c r="L779" s="873"/>
      <c r="M779" s="873"/>
      <c r="N779" s="873"/>
      <c r="O779" s="873"/>
      <c r="P779" s="873"/>
      <c r="Q779" s="873"/>
      <c r="R779" s="873"/>
      <c r="S779" s="873"/>
      <c r="T779" s="873"/>
      <c r="U779" s="1005" t="s">
        <v>94</v>
      </c>
      <c r="V779" s="1005"/>
      <c r="W779" s="1005"/>
      <c r="X779" s="1005"/>
      <c r="Y779" s="1005"/>
      <c r="AA779" s="46"/>
      <c r="AB779" s="35"/>
      <c r="AC779" s="36"/>
      <c r="AD779" s="37"/>
    </row>
    <row r="780" spans="1:30" ht="13.5" customHeight="1">
      <c r="A780" s="48"/>
      <c r="B780" s="58"/>
      <c r="C780" s="49"/>
      <c r="D780" s="50"/>
      <c r="E780" s="788"/>
      <c r="F780" s="34"/>
      <c r="AA780" s="46"/>
      <c r="AB780" s="35"/>
      <c r="AC780" s="36"/>
      <c r="AD780" s="37"/>
    </row>
    <row r="781" spans="1:30" ht="10.5" customHeight="1">
      <c r="A781" s="48"/>
      <c r="B781" s="58"/>
      <c r="C781" s="49"/>
      <c r="D781" s="50"/>
      <c r="E781" s="788"/>
      <c r="F781" s="34"/>
      <c r="G781" s="120" t="s">
        <v>652</v>
      </c>
      <c r="AA781" s="46"/>
      <c r="AB781" s="35"/>
      <c r="AC781" s="36"/>
      <c r="AD781" s="37"/>
    </row>
    <row r="782" spans="1:30" ht="13.5" customHeight="1">
      <c r="A782" s="48"/>
      <c r="B782" s="58"/>
      <c r="C782" s="49"/>
      <c r="D782" s="50"/>
      <c r="E782" s="788"/>
      <c r="F782" s="34"/>
      <c r="G782" s="798" t="s">
        <v>657</v>
      </c>
      <c r="H782" s="798"/>
      <c r="I782" s="798"/>
      <c r="J782" s="798"/>
      <c r="K782" s="798"/>
      <c r="L782" s="798"/>
      <c r="M782" s="798"/>
      <c r="N782" s="798"/>
      <c r="O782" s="798"/>
      <c r="P782" s="798"/>
      <c r="Q782" s="798"/>
      <c r="R782" s="798"/>
      <c r="S782" s="798"/>
      <c r="T782" s="798"/>
      <c r="U782" s="798"/>
      <c r="V782" s="798"/>
      <c r="W782" s="798"/>
      <c r="X782" s="798"/>
      <c r="Y782" s="798"/>
      <c r="AA782" s="46"/>
      <c r="AB782" s="35"/>
      <c r="AC782" s="36"/>
      <c r="AD782" s="37"/>
    </row>
    <row r="783" spans="1:30" ht="13.5" customHeight="1">
      <c r="A783" s="48"/>
      <c r="B783" s="58"/>
      <c r="C783" s="49"/>
      <c r="D783" s="50"/>
      <c r="E783" s="788"/>
      <c r="F783" s="34"/>
      <c r="G783" s="798"/>
      <c r="H783" s="798"/>
      <c r="I783" s="798"/>
      <c r="J783" s="798"/>
      <c r="K783" s="798"/>
      <c r="L783" s="798"/>
      <c r="M783" s="798"/>
      <c r="N783" s="798"/>
      <c r="O783" s="798"/>
      <c r="P783" s="798"/>
      <c r="Q783" s="798"/>
      <c r="R783" s="798"/>
      <c r="S783" s="798"/>
      <c r="T783" s="798"/>
      <c r="U783" s="798"/>
      <c r="V783" s="798"/>
      <c r="W783" s="798"/>
      <c r="X783" s="798"/>
      <c r="Y783" s="798"/>
      <c r="AA783" s="46"/>
      <c r="AB783" s="35"/>
      <c r="AC783" s="36"/>
      <c r="AD783" s="37"/>
    </row>
    <row r="784" spans="1:30" ht="13.2" customHeight="1">
      <c r="A784" s="48"/>
      <c r="B784" s="58"/>
      <c r="C784" s="49"/>
      <c r="D784" s="50"/>
      <c r="E784" s="788"/>
      <c r="F784" s="34"/>
      <c r="U784" s="1005" t="s">
        <v>94</v>
      </c>
      <c r="V784" s="1005"/>
      <c r="W784" s="1005"/>
      <c r="X784" s="1005"/>
      <c r="Y784" s="1005"/>
      <c r="Z784" s="174"/>
      <c r="AA784" s="46"/>
      <c r="AB784" s="35"/>
      <c r="AC784" s="36"/>
      <c r="AD784" s="37"/>
    </row>
    <row r="785" spans="1:30" ht="7.8" customHeight="1">
      <c r="A785" s="48"/>
      <c r="B785" s="58"/>
      <c r="C785" s="49"/>
      <c r="D785" s="50"/>
      <c r="E785" s="48"/>
      <c r="F785" s="34"/>
      <c r="Z785" s="174"/>
      <c r="AA785" s="46"/>
      <c r="AB785" s="35"/>
      <c r="AC785" s="36"/>
      <c r="AD785" s="37"/>
    </row>
    <row r="786" spans="1:30" ht="13.5" customHeight="1">
      <c r="A786" s="48"/>
      <c r="B786" s="58"/>
      <c r="C786" s="49"/>
      <c r="D786" s="50"/>
      <c r="E786" s="788" t="s">
        <v>1135</v>
      </c>
      <c r="F786" s="34"/>
      <c r="G786" s="120" t="s">
        <v>653</v>
      </c>
      <c r="AA786" s="46"/>
      <c r="AB786" s="35"/>
      <c r="AC786" s="36"/>
      <c r="AD786" s="37"/>
    </row>
    <row r="787" spans="1:30" ht="9" customHeight="1">
      <c r="A787" s="48"/>
      <c r="B787" s="58"/>
      <c r="C787" s="49"/>
      <c r="D787" s="50"/>
      <c r="E787" s="788"/>
      <c r="F787" s="34"/>
      <c r="G787" s="799" t="s">
        <v>658</v>
      </c>
      <c r="H787" s="799"/>
      <c r="I787" s="799"/>
      <c r="J787" s="799"/>
      <c r="K787" s="799"/>
      <c r="L787" s="799"/>
      <c r="M787" s="799"/>
      <c r="N787" s="799"/>
      <c r="O787" s="799"/>
      <c r="P787" s="799"/>
      <c r="Q787" s="799"/>
      <c r="R787" s="799"/>
      <c r="S787" s="799"/>
      <c r="T787" s="799"/>
      <c r="U787" s="799"/>
      <c r="V787" s="799"/>
      <c r="W787" s="799"/>
      <c r="X787" s="799"/>
      <c r="Y787" s="799"/>
      <c r="AA787" s="46"/>
      <c r="AB787" s="35"/>
      <c r="AC787" s="36"/>
      <c r="AD787" s="37"/>
    </row>
    <row r="788" spans="1:30" ht="9" customHeight="1">
      <c r="A788" s="48"/>
      <c r="B788" s="58"/>
      <c r="C788" s="49"/>
      <c r="D788" s="50"/>
      <c r="E788" s="788"/>
      <c r="F788" s="34"/>
      <c r="G788" s="799"/>
      <c r="H788" s="799"/>
      <c r="I788" s="799"/>
      <c r="J788" s="799"/>
      <c r="K788" s="799"/>
      <c r="L788" s="799"/>
      <c r="M788" s="799"/>
      <c r="N788" s="799"/>
      <c r="O788" s="799"/>
      <c r="P788" s="799"/>
      <c r="Q788" s="799"/>
      <c r="R788" s="799"/>
      <c r="S788" s="799"/>
      <c r="T788" s="799"/>
      <c r="U788" s="799"/>
      <c r="V788" s="799"/>
      <c r="W788" s="799"/>
      <c r="X788" s="799"/>
      <c r="Y788" s="799"/>
      <c r="AA788" s="46"/>
      <c r="AB788" s="35"/>
      <c r="AC788" s="36"/>
      <c r="AD788" s="37"/>
    </row>
    <row r="789" spans="1:30" ht="13.2" customHeight="1">
      <c r="A789" s="48"/>
      <c r="B789" s="58"/>
      <c r="C789" s="49"/>
      <c r="D789" s="50"/>
      <c r="E789" s="788"/>
      <c r="F789" s="34"/>
      <c r="G789" s="799"/>
      <c r="H789" s="799"/>
      <c r="I789" s="799"/>
      <c r="J789" s="799"/>
      <c r="K789" s="799"/>
      <c r="L789" s="799"/>
      <c r="M789" s="799"/>
      <c r="N789" s="799"/>
      <c r="O789" s="799"/>
      <c r="P789" s="799"/>
      <c r="Q789" s="799"/>
      <c r="R789" s="799"/>
      <c r="S789" s="799"/>
      <c r="T789" s="799"/>
      <c r="U789" s="799"/>
      <c r="V789" s="799"/>
      <c r="W789" s="799"/>
      <c r="X789" s="799"/>
      <c r="Y789" s="799"/>
      <c r="AA789" s="46"/>
      <c r="AB789" s="35"/>
      <c r="AC789" s="36"/>
      <c r="AD789" s="37"/>
    </row>
    <row r="790" spans="1:30" ht="13.2" customHeight="1">
      <c r="A790" s="48"/>
      <c r="B790" s="58"/>
      <c r="C790" s="49"/>
      <c r="D790" s="50"/>
      <c r="E790" s="788"/>
      <c r="F790" s="34"/>
      <c r="U790" s="1005" t="s">
        <v>94</v>
      </c>
      <c r="V790" s="1005"/>
      <c r="W790" s="1005"/>
      <c r="X790" s="1005"/>
      <c r="Y790" s="1005"/>
      <c r="Z790" s="174"/>
      <c r="AA790" s="46"/>
      <c r="AB790" s="35"/>
      <c r="AC790" s="36"/>
      <c r="AD790" s="37"/>
    </row>
    <row r="791" spans="1:30" ht="4.2" customHeight="1">
      <c r="A791" s="335"/>
      <c r="B791" s="343"/>
      <c r="C791" s="299"/>
      <c r="D791" s="336"/>
      <c r="E791" s="336"/>
      <c r="F791" s="60"/>
      <c r="G791" s="114"/>
      <c r="H791" s="114"/>
      <c r="I791" s="114"/>
      <c r="J791" s="114"/>
      <c r="K791" s="114"/>
      <c r="L791" s="114"/>
      <c r="M791" s="114"/>
      <c r="N791" s="114"/>
      <c r="O791" s="114"/>
      <c r="P791" s="114"/>
      <c r="Q791" s="114"/>
      <c r="R791" s="114"/>
      <c r="S791" s="114"/>
      <c r="T791" s="114"/>
      <c r="U791" s="114"/>
      <c r="V791" s="114"/>
      <c r="W791" s="114"/>
      <c r="X791" s="114"/>
      <c r="Y791" s="114"/>
      <c r="Z791" s="558"/>
      <c r="AA791" s="62"/>
      <c r="AB791" s="63"/>
      <c r="AC791" s="64"/>
      <c r="AD791" s="65"/>
    </row>
    <row r="792" spans="1:30" ht="4.2" customHeight="1">
      <c r="A792" s="48"/>
      <c r="B792" s="58"/>
      <c r="C792" s="49"/>
      <c r="D792" s="50"/>
      <c r="E792" s="48"/>
      <c r="F792" s="34"/>
      <c r="X792" s="174"/>
      <c r="Y792" s="174"/>
      <c r="Z792" s="174"/>
      <c r="AA792" s="46"/>
      <c r="AB792" s="35"/>
      <c r="AC792" s="36"/>
      <c r="AD792" s="37"/>
    </row>
    <row r="793" spans="1:30" ht="13.5" customHeight="1">
      <c r="A793" s="48"/>
      <c r="B793" s="58"/>
      <c r="C793" s="49"/>
      <c r="D793" s="50"/>
      <c r="E793" s="48"/>
      <c r="F793" s="34"/>
      <c r="G793" s="120" t="s">
        <v>648</v>
      </c>
      <c r="U793" s="269"/>
      <c r="V793" s="269"/>
      <c r="W793" s="41"/>
      <c r="X793" s="174"/>
      <c r="Y793" s="174"/>
      <c r="Z793" s="174"/>
      <c r="AA793" s="46"/>
      <c r="AB793" s="35"/>
      <c r="AC793" s="36"/>
      <c r="AD793" s="37"/>
    </row>
    <row r="794" spans="1:30" ht="13.5" customHeight="1">
      <c r="A794" s="48"/>
      <c r="B794" s="58"/>
      <c r="C794" s="49"/>
      <c r="D794" s="50"/>
      <c r="E794" s="48"/>
      <c r="F794" s="34"/>
      <c r="G794" s="1006" t="s">
        <v>651</v>
      </c>
      <c r="H794" s="1006"/>
      <c r="I794" s="1006"/>
      <c r="J794" s="1006"/>
      <c r="K794" s="1006"/>
      <c r="L794" s="1006"/>
      <c r="M794" s="1006"/>
      <c r="N794" s="1006"/>
      <c r="O794" s="1006"/>
      <c r="P794" s="1006"/>
      <c r="Q794" s="1006"/>
      <c r="R794" s="1006"/>
      <c r="S794" s="1006"/>
      <c r="T794" s="1006"/>
      <c r="U794" s="1007" t="s">
        <v>94</v>
      </c>
      <c r="V794" s="1007"/>
      <c r="W794" s="1007"/>
      <c r="X794" s="1007"/>
      <c r="Y794" s="1007"/>
      <c r="Z794" s="174"/>
      <c r="AA794" s="46"/>
      <c r="AB794" s="35"/>
      <c r="AC794" s="36"/>
      <c r="AD794" s="37"/>
    </row>
    <row r="795" spans="1:30" ht="4.2" customHeight="1">
      <c r="A795" s="48"/>
      <c r="B795" s="58"/>
      <c r="C795" s="49"/>
      <c r="D795" s="50"/>
      <c r="E795" s="48"/>
      <c r="F795" s="34"/>
      <c r="Z795" s="174"/>
      <c r="AA795" s="46"/>
      <c r="AB795" s="35"/>
      <c r="AC795" s="36"/>
      <c r="AD795" s="37"/>
    </row>
    <row r="796" spans="1:30" ht="13.5" customHeight="1">
      <c r="A796" s="48"/>
      <c r="B796" s="58"/>
      <c r="C796" s="49"/>
      <c r="D796" s="50"/>
      <c r="E796" s="48"/>
      <c r="F796" s="34"/>
      <c r="G796" s="1008" t="s">
        <v>656</v>
      </c>
      <c r="H796" s="1008"/>
      <c r="I796" s="1008"/>
      <c r="J796" s="1008"/>
      <c r="K796" s="1008"/>
      <c r="L796" s="1008"/>
      <c r="M796" s="1008"/>
      <c r="N796" s="1008"/>
      <c r="O796" s="1008"/>
      <c r="P796" s="1008"/>
      <c r="Q796" s="1008"/>
      <c r="R796" s="1008"/>
      <c r="S796" s="1008"/>
      <c r="T796" s="1008"/>
      <c r="U796" s="1008"/>
      <c r="V796" s="1008"/>
      <c r="W796" s="1008"/>
      <c r="X796" s="1008"/>
      <c r="Y796" s="1008"/>
      <c r="Z796" s="435"/>
      <c r="AA796" s="46"/>
      <c r="AB796" s="35"/>
      <c r="AC796" s="36"/>
      <c r="AD796" s="37"/>
    </row>
    <row r="797" spans="1:30" ht="13.5" customHeight="1">
      <c r="A797" s="48"/>
      <c r="B797" s="58"/>
      <c r="C797" s="49"/>
      <c r="D797" s="50"/>
      <c r="E797" s="48"/>
      <c r="F797" s="34"/>
      <c r="G797" s="1008"/>
      <c r="H797" s="1008"/>
      <c r="I797" s="1008"/>
      <c r="J797" s="1008"/>
      <c r="K797" s="1008"/>
      <c r="L797" s="1008"/>
      <c r="M797" s="1008"/>
      <c r="N797" s="1008"/>
      <c r="O797" s="1008"/>
      <c r="P797" s="1008"/>
      <c r="Q797" s="1008"/>
      <c r="R797" s="1008"/>
      <c r="S797" s="1008"/>
      <c r="T797" s="1008"/>
      <c r="U797" s="1008"/>
      <c r="V797" s="1008"/>
      <c r="W797" s="1008"/>
      <c r="X797" s="1008"/>
      <c r="Y797" s="1008"/>
      <c r="Z797" s="435"/>
      <c r="AA797" s="46"/>
      <c r="AB797" s="35"/>
      <c r="AC797" s="36"/>
      <c r="AD797" s="37"/>
    </row>
    <row r="798" spans="1:30" ht="13.5" customHeight="1">
      <c r="A798" s="48"/>
      <c r="B798" s="58"/>
      <c r="C798" s="49"/>
      <c r="D798" s="50"/>
      <c r="E798" s="48"/>
      <c r="F798" s="34"/>
      <c r="U798" s="1007" t="s">
        <v>94</v>
      </c>
      <c r="V798" s="1007"/>
      <c r="W798" s="1007"/>
      <c r="X798" s="1007"/>
      <c r="Y798" s="1007"/>
      <c r="Z798" s="174"/>
      <c r="AA798" s="46"/>
      <c r="AB798" s="35"/>
      <c r="AC798" s="36"/>
      <c r="AD798" s="37"/>
    </row>
    <row r="799" spans="1:30" ht="4.2" customHeight="1">
      <c r="A799" s="48"/>
      <c r="B799" s="58"/>
      <c r="C799" s="49"/>
      <c r="D799" s="50"/>
      <c r="E799" s="48"/>
      <c r="F799" s="34"/>
      <c r="Z799" s="318"/>
      <c r="AA799" s="46"/>
      <c r="AB799" s="35"/>
      <c r="AC799" s="36"/>
      <c r="AD799" s="37"/>
    </row>
    <row r="800" spans="1:30">
      <c r="A800" s="48"/>
      <c r="B800" s="58"/>
      <c r="C800" s="49"/>
      <c r="D800" s="50"/>
      <c r="E800" s="436"/>
      <c r="F800" s="34"/>
      <c r="G800" s="318" t="s">
        <v>810</v>
      </c>
      <c r="H800" s="318"/>
      <c r="I800" s="318"/>
      <c r="J800" s="318"/>
      <c r="K800" s="318"/>
      <c r="L800" s="318"/>
      <c r="M800" s="318"/>
      <c r="N800" s="318"/>
      <c r="O800" s="318"/>
      <c r="P800" s="318"/>
      <c r="Q800" s="318"/>
      <c r="R800" s="318"/>
      <c r="S800" s="318"/>
      <c r="U800" s="318"/>
      <c r="V800" s="318"/>
      <c r="W800" s="318"/>
      <c r="X800" s="318"/>
      <c r="Y800" s="318"/>
      <c r="Z800" s="318"/>
      <c r="AA800" s="46"/>
      <c r="AB800" s="35"/>
      <c r="AC800" s="36"/>
      <c r="AD800" s="37"/>
    </row>
    <row r="801" spans="1:30">
      <c r="A801" s="48"/>
      <c r="B801" s="58"/>
      <c r="C801" s="49"/>
      <c r="D801" s="50"/>
      <c r="E801" s="436"/>
      <c r="F801" s="34"/>
      <c r="G801" s="318" t="s">
        <v>811</v>
      </c>
      <c r="H801" s="318"/>
      <c r="I801" s="318"/>
      <c r="J801" s="318"/>
      <c r="K801" s="1009" t="s">
        <v>807</v>
      </c>
      <c r="L801" s="1009"/>
      <c r="M801" s="1009"/>
      <c r="N801" s="1009"/>
      <c r="O801" s="1009"/>
      <c r="P801" s="1009"/>
      <c r="Q801" s="1009"/>
      <c r="R801" s="1009"/>
      <c r="S801" s="1009"/>
      <c r="T801" s="781" t="str">
        <f>IF(T741=0,"",T741)</f>
        <v/>
      </c>
      <c r="U801" s="782"/>
      <c r="V801" s="430" t="s">
        <v>20</v>
      </c>
      <c r="X801" s="318"/>
      <c r="Y801" s="318"/>
      <c r="Z801" s="318"/>
      <c r="AA801" s="46"/>
      <c r="AB801" s="35"/>
      <c r="AC801" s="36"/>
      <c r="AD801" s="37"/>
    </row>
    <row r="802" spans="1:30">
      <c r="A802" s="48"/>
      <c r="B802" s="58"/>
      <c r="C802" s="49"/>
      <c r="D802" s="50"/>
      <c r="E802" s="436"/>
      <c r="F802" s="34"/>
      <c r="K802" s="1009" t="s">
        <v>808</v>
      </c>
      <c r="L802" s="1009"/>
      <c r="M802" s="1009"/>
      <c r="N802" s="1009"/>
      <c r="O802" s="1009"/>
      <c r="P802" s="1009"/>
      <c r="Q802" s="1009"/>
      <c r="R802" s="1009"/>
      <c r="S802" s="1009"/>
      <c r="T802" s="781" t="str">
        <f>IF(AND(U779="有",U784="有"),1,IF(U779="無",0,""))</f>
        <v/>
      </c>
      <c r="U802" s="782"/>
      <c r="V802" s="430" t="s">
        <v>20</v>
      </c>
      <c r="X802" s="318"/>
      <c r="Y802" s="318"/>
      <c r="Z802" s="318"/>
      <c r="AA802" s="46"/>
      <c r="AB802" s="35"/>
      <c r="AC802" s="36"/>
      <c r="AD802" s="37"/>
    </row>
    <row r="803" spans="1:30">
      <c r="A803" s="48"/>
      <c r="B803" s="58"/>
      <c r="C803" s="49"/>
      <c r="D803" s="50"/>
      <c r="E803" s="436"/>
      <c r="F803" s="34"/>
      <c r="K803" s="1009" t="s">
        <v>799</v>
      </c>
      <c r="L803" s="1009"/>
      <c r="M803" s="1009"/>
      <c r="N803" s="1009"/>
      <c r="O803" s="1009"/>
      <c r="P803" s="1009"/>
      <c r="Q803" s="1009"/>
      <c r="R803" s="1009"/>
      <c r="S803" s="1009"/>
      <c r="T803" s="781" t="str">
        <f>IF(SUM(T801:U802)=0,"",SUM(T801:U802))</f>
        <v/>
      </c>
      <c r="U803" s="782"/>
      <c r="V803" s="430" t="s">
        <v>20</v>
      </c>
      <c r="W803" s="786" t="s">
        <v>814</v>
      </c>
      <c r="X803" s="786"/>
      <c r="Y803" s="786"/>
      <c r="Z803" s="786"/>
      <c r="AA803" s="787"/>
      <c r="AB803" s="35"/>
      <c r="AC803" s="36"/>
      <c r="AD803" s="37"/>
    </row>
    <row r="804" spans="1:30" ht="5.4" customHeight="1">
      <c r="A804" s="48"/>
      <c r="B804" s="58"/>
      <c r="C804" s="49"/>
      <c r="D804" s="50"/>
      <c r="E804" s="436"/>
      <c r="F804" s="34"/>
      <c r="S804" s="318"/>
      <c r="T804" s="318"/>
      <c r="U804" s="318"/>
      <c r="V804" s="318"/>
      <c r="W804" s="786"/>
      <c r="X804" s="786"/>
      <c r="Y804" s="786"/>
      <c r="Z804" s="786"/>
      <c r="AA804" s="787"/>
      <c r="AB804" s="35"/>
      <c r="AC804" s="36"/>
      <c r="AD804" s="37"/>
    </row>
    <row r="805" spans="1:30" ht="13.5" customHeight="1">
      <c r="A805" s="48"/>
      <c r="B805" s="58"/>
      <c r="C805" s="49"/>
      <c r="D805" s="50"/>
      <c r="E805" s="436"/>
      <c r="F805" s="34"/>
      <c r="G805" s="318" t="s">
        <v>812</v>
      </c>
      <c r="H805" s="318"/>
      <c r="I805" s="318"/>
      <c r="J805" s="318"/>
      <c r="K805" s="1009" t="s">
        <v>807</v>
      </c>
      <c r="L805" s="1009"/>
      <c r="M805" s="1009"/>
      <c r="N805" s="1009"/>
      <c r="O805" s="1009"/>
      <c r="P805" s="1009"/>
      <c r="Q805" s="1009"/>
      <c r="R805" s="1009"/>
      <c r="S805" s="1009"/>
      <c r="T805" s="781" t="str">
        <f>IF(T741=0,"",T741)</f>
        <v/>
      </c>
      <c r="U805" s="782"/>
      <c r="V805" s="430" t="s">
        <v>20</v>
      </c>
      <c r="W805" s="431"/>
      <c r="X805" s="781" t="str">
        <f>IF(T805="","",ROUND(T805/2,0))</f>
        <v/>
      </c>
      <c r="Y805" s="782"/>
      <c r="Z805" s="430" t="s">
        <v>20</v>
      </c>
      <c r="AA805" s="182"/>
      <c r="AB805" s="35"/>
      <c r="AC805" s="36"/>
      <c r="AD805" s="37"/>
    </row>
    <row r="806" spans="1:30">
      <c r="A806" s="48"/>
      <c r="B806" s="58"/>
      <c r="C806" s="49"/>
      <c r="D806" s="50"/>
      <c r="E806" s="436"/>
      <c r="F806" s="34"/>
      <c r="H806" s="318"/>
      <c r="I806" s="318"/>
      <c r="J806" s="318"/>
      <c r="K806" s="1009" t="s">
        <v>808</v>
      </c>
      <c r="L806" s="1009"/>
      <c r="M806" s="1009"/>
      <c r="N806" s="1009"/>
      <c r="O806" s="1009"/>
      <c r="P806" s="1009"/>
      <c r="Q806" s="1009"/>
      <c r="R806" s="1009"/>
      <c r="S806" s="1009"/>
      <c r="T806" s="781" t="str">
        <f>IF(AND(U779="有",U790="有"),1,IF(U779="無",0,""))</f>
        <v/>
      </c>
      <c r="U806" s="782"/>
      <c r="V806" s="430" t="s">
        <v>20</v>
      </c>
      <c r="W806" s="783"/>
      <c r="X806" s="784"/>
      <c r="Y806" s="784"/>
      <c r="Z806" s="784"/>
      <c r="AA806" s="785"/>
      <c r="AB806" s="35"/>
      <c r="AC806" s="36"/>
      <c r="AD806" s="37"/>
    </row>
    <row r="807" spans="1:30">
      <c r="A807" s="48"/>
      <c r="B807" s="58"/>
      <c r="C807" s="49"/>
      <c r="D807" s="50"/>
      <c r="E807" s="436"/>
      <c r="F807" s="34"/>
      <c r="K807" s="1009" t="s">
        <v>799</v>
      </c>
      <c r="L807" s="1009"/>
      <c r="M807" s="1009"/>
      <c r="N807" s="1009"/>
      <c r="O807" s="1009"/>
      <c r="P807" s="1009"/>
      <c r="Q807" s="1009"/>
      <c r="R807" s="1009"/>
      <c r="S807" s="1009"/>
      <c r="T807" s="781" t="str">
        <f>IF(SUM(T805:U806)=0,"",SUM(T805:U806))</f>
        <v/>
      </c>
      <c r="U807" s="782"/>
      <c r="V807" s="430" t="s">
        <v>20</v>
      </c>
      <c r="W807" s="783"/>
      <c r="X807" s="784"/>
      <c r="Y807" s="784"/>
      <c r="Z807" s="784"/>
      <c r="AA807" s="785"/>
      <c r="AB807" s="35"/>
      <c r="AC807" s="36"/>
      <c r="AD807" s="37"/>
    </row>
    <row r="808" spans="1:30" ht="5.4" customHeight="1">
      <c r="A808" s="48"/>
      <c r="B808" s="58"/>
      <c r="C808" s="49"/>
      <c r="D808" s="50"/>
      <c r="E808" s="436"/>
      <c r="F808" s="34"/>
      <c r="G808" s="318"/>
      <c r="T808" s="318"/>
      <c r="AA808" s="46"/>
      <c r="AB808" s="35"/>
      <c r="AC808" s="36"/>
      <c r="AD808" s="37"/>
    </row>
    <row r="809" spans="1:30">
      <c r="A809" s="48"/>
      <c r="B809" s="58"/>
      <c r="C809" s="49"/>
      <c r="D809" s="50"/>
      <c r="E809" s="436"/>
      <c r="F809" s="34"/>
      <c r="G809" s="318" t="s">
        <v>817</v>
      </c>
      <c r="K809" s="1009" t="s">
        <v>807</v>
      </c>
      <c r="L809" s="1009"/>
      <c r="M809" s="1009"/>
      <c r="N809" s="1009"/>
      <c r="O809" s="1009"/>
      <c r="P809" s="1009"/>
      <c r="Q809" s="1009"/>
      <c r="R809" s="1009"/>
      <c r="S809" s="1009"/>
      <c r="T809" s="781" t="str">
        <f>IF(T770=0,"",T770)</f>
        <v/>
      </c>
      <c r="U809" s="782"/>
      <c r="V809" s="430" t="s">
        <v>20</v>
      </c>
      <c r="AA809" s="46"/>
      <c r="AB809" s="35"/>
      <c r="AC809" s="36"/>
      <c r="AD809" s="37"/>
    </row>
    <row r="810" spans="1:30">
      <c r="A810" s="48"/>
      <c r="B810" s="58"/>
      <c r="C810" s="49"/>
      <c r="D810" s="50"/>
      <c r="E810" s="436"/>
      <c r="F810" s="34"/>
      <c r="G810" s="318"/>
      <c r="H810" s="318"/>
      <c r="I810" s="318"/>
      <c r="J810" s="318"/>
      <c r="K810" s="1009" t="s">
        <v>813</v>
      </c>
      <c r="L810" s="1009"/>
      <c r="M810" s="1009"/>
      <c r="N810" s="1009"/>
      <c r="O810" s="1009"/>
      <c r="P810" s="1009"/>
      <c r="Q810" s="1009"/>
      <c r="R810" s="1009"/>
      <c r="S810" s="1009"/>
      <c r="T810" s="781" t="str">
        <f>IF(U794="有",1,IF(U794="無",0,""))</f>
        <v/>
      </c>
      <c r="U810" s="782"/>
      <c r="V810" s="430" t="s">
        <v>20</v>
      </c>
      <c r="W810" s="318"/>
      <c r="X810" s="318"/>
      <c r="Y810" s="318"/>
      <c r="Z810" s="318"/>
      <c r="AA810" s="46"/>
      <c r="AB810" s="35"/>
      <c r="AC810" s="36"/>
      <c r="AD810" s="37"/>
    </row>
    <row r="811" spans="1:30">
      <c r="A811" s="48"/>
      <c r="B811" s="58"/>
      <c r="C811" s="49"/>
      <c r="D811" s="50"/>
      <c r="E811" s="436"/>
      <c r="F811" s="34"/>
      <c r="G811" s="318"/>
      <c r="I811" s="318"/>
      <c r="J811" s="318"/>
      <c r="K811" s="1009" t="s">
        <v>808</v>
      </c>
      <c r="L811" s="1009"/>
      <c r="M811" s="1009"/>
      <c r="N811" s="1009"/>
      <c r="O811" s="1009"/>
      <c r="P811" s="1009"/>
      <c r="Q811" s="1009"/>
      <c r="R811" s="1009"/>
      <c r="S811" s="1009"/>
      <c r="T811" s="781" t="str">
        <f>IF(AND(U779="有",U798="有"),1,IF(U779="無",0,""))</f>
        <v/>
      </c>
      <c r="U811" s="782"/>
      <c r="V811" s="430" t="s">
        <v>20</v>
      </c>
      <c r="W811" s="318"/>
      <c r="X811" s="318"/>
      <c r="Y811" s="318"/>
      <c r="Z811" s="318"/>
      <c r="AA811" s="46"/>
      <c r="AB811" s="35"/>
      <c r="AC811" s="36"/>
      <c r="AD811" s="37"/>
    </row>
    <row r="812" spans="1:30">
      <c r="A812" s="48"/>
      <c r="B812" s="58"/>
      <c r="C812" s="49"/>
      <c r="D812" s="50"/>
      <c r="E812" s="436"/>
      <c r="F812" s="34"/>
      <c r="G812" s="318"/>
      <c r="K812" s="1009" t="s">
        <v>799</v>
      </c>
      <c r="L812" s="1009"/>
      <c r="M812" s="1009"/>
      <c r="N812" s="1009"/>
      <c r="O812" s="1009"/>
      <c r="P812" s="1009"/>
      <c r="Q812" s="1009"/>
      <c r="R812" s="1009"/>
      <c r="S812" s="1009"/>
      <c r="T812" s="781" t="str">
        <f>IF(SUM(T809:U811)=0,"",SUM(T809:U811))</f>
        <v/>
      </c>
      <c r="U812" s="782"/>
      <c r="V812" s="430" t="s">
        <v>20</v>
      </c>
      <c r="X812" s="318"/>
      <c r="Y812" s="318"/>
      <c r="Z812" s="318"/>
      <c r="AA812" s="46"/>
      <c r="AB812" s="35"/>
      <c r="AC812" s="36"/>
      <c r="AD812" s="37"/>
    </row>
    <row r="813" spans="1:30" ht="4.8" customHeight="1">
      <c r="A813" s="48"/>
      <c r="B813" s="58"/>
      <c r="C813" s="49"/>
      <c r="D813" s="50"/>
      <c r="E813" s="436"/>
      <c r="F813" s="34"/>
      <c r="G813" s="318"/>
      <c r="T813" s="318"/>
      <c r="U813" s="318"/>
      <c r="V813" s="318"/>
      <c r="W813" s="318"/>
      <c r="X813" s="318"/>
      <c r="Y813" s="318"/>
      <c r="Z813" s="318"/>
      <c r="AA813" s="46"/>
      <c r="AB813" s="35"/>
      <c r="AC813" s="36"/>
      <c r="AD813" s="37"/>
    </row>
    <row r="814" spans="1:30">
      <c r="A814" s="48"/>
      <c r="B814" s="58"/>
      <c r="C814" s="49"/>
      <c r="D814" s="50"/>
      <c r="E814" s="436"/>
      <c r="F814" s="34"/>
      <c r="G814" s="41" t="s">
        <v>809</v>
      </c>
      <c r="T814" s="318"/>
      <c r="U814" s="318"/>
      <c r="V814" s="318"/>
      <c r="W814" s="318"/>
      <c r="X814" s="318"/>
      <c r="Y814" s="318"/>
      <c r="Z814" s="318"/>
      <c r="AA814" s="46"/>
      <c r="AB814" s="35"/>
      <c r="AC814" s="36"/>
      <c r="AD814" s="37"/>
    </row>
    <row r="815" spans="1:30">
      <c r="A815" s="48"/>
      <c r="B815" s="58"/>
      <c r="C815" s="49"/>
      <c r="D815" s="50"/>
      <c r="E815" s="436"/>
      <c r="F815" s="34"/>
      <c r="G815" s="318"/>
      <c r="K815" s="1009" t="s">
        <v>439</v>
      </c>
      <c r="L815" s="1009"/>
      <c r="M815" s="1009"/>
      <c r="N815" s="1009"/>
      <c r="O815" s="1009"/>
      <c r="P815" s="1009"/>
      <c r="Q815" s="1009"/>
      <c r="R815" s="1009"/>
      <c r="S815" s="1009"/>
      <c r="T815" s="1475" t="str">
        <f>職員点検資料１!V3</f>
        <v/>
      </c>
      <c r="U815" s="1476"/>
      <c r="V815" s="430" t="s">
        <v>20</v>
      </c>
      <c r="W815" s="318"/>
      <c r="X815" s="318"/>
      <c r="Y815" s="318"/>
      <c r="Z815" s="318"/>
      <c r="AA815" s="46"/>
      <c r="AB815" s="35"/>
      <c r="AC815" s="36"/>
      <c r="AD815" s="37"/>
    </row>
    <row r="816" spans="1:30">
      <c r="A816" s="48"/>
      <c r="B816" s="58"/>
      <c r="C816" s="49"/>
      <c r="D816" s="50"/>
      <c r="E816" s="436"/>
      <c r="F816" s="34"/>
      <c r="G816" s="318"/>
      <c r="H816" s="318"/>
      <c r="I816" s="318"/>
      <c r="J816" s="318"/>
      <c r="K816" s="1009" t="s">
        <v>798</v>
      </c>
      <c r="L816" s="1009"/>
      <c r="M816" s="1009"/>
      <c r="N816" s="1009"/>
      <c r="O816" s="1009"/>
      <c r="P816" s="1009"/>
      <c r="Q816" s="1009"/>
      <c r="R816" s="1009"/>
      <c r="S816" s="1009"/>
      <c r="T816" s="1475" t="str">
        <f>職員点検資料２!Z4</f>
        <v/>
      </c>
      <c r="U816" s="1476"/>
      <c r="V816" s="430" t="s">
        <v>20</v>
      </c>
      <c r="W816" s="318"/>
      <c r="X816" s="318"/>
      <c r="Y816" s="318"/>
      <c r="Z816" s="318"/>
      <c r="AA816" s="46"/>
      <c r="AB816" s="35"/>
      <c r="AC816" s="36"/>
      <c r="AD816" s="37"/>
    </row>
    <row r="817" spans="1:30">
      <c r="A817" s="48"/>
      <c r="B817" s="58"/>
      <c r="C817" s="49"/>
      <c r="D817" s="50"/>
      <c r="E817" s="436"/>
      <c r="F817" s="34"/>
      <c r="G817" s="318"/>
      <c r="H817" s="318"/>
      <c r="I817" s="318"/>
      <c r="J817" s="318"/>
      <c r="K817" s="1009" t="s">
        <v>799</v>
      </c>
      <c r="L817" s="1009"/>
      <c r="M817" s="1009"/>
      <c r="N817" s="1009"/>
      <c r="O817" s="1009"/>
      <c r="P817" s="1009"/>
      <c r="Q817" s="1009"/>
      <c r="R817" s="1009"/>
      <c r="S817" s="1009"/>
      <c r="T817" s="1475" t="str">
        <f>IF(SUM(T815:U816)=0,"",SUM(T815:U816))</f>
        <v/>
      </c>
      <c r="U817" s="1476"/>
      <c r="V817" s="430" t="s">
        <v>20</v>
      </c>
      <c r="W817" s="318"/>
      <c r="X817" s="318"/>
      <c r="Y817" s="318"/>
      <c r="Z817" s="318"/>
      <c r="AA817" s="46"/>
      <c r="AB817" s="35"/>
      <c r="AC817" s="36"/>
      <c r="AD817" s="37"/>
    </row>
    <row r="818" spans="1:30">
      <c r="A818" s="48"/>
      <c r="B818" s="58"/>
      <c r="C818" s="49"/>
      <c r="D818" s="50"/>
      <c r="E818" s="436"/>
      <c r="F818" s="34"/>
      <c r="G818" s="881" t="s">
        <v>924</v>
      </c>
      <c r="H818" s="881"/>
      <c r="I818" s="881"/>
      <c r="J818" s="881"/>
      <c r="K818" s="881"/>
      <c r="L818" s="881"/>
      <c r="M818" s="881"/>
      <c r="N818" s="881"/>
      <c r="O818" s="881"/>
      <c r="P818" s="881"/>
      <c r="Q818" s="881"/>
      <c r="R818" s="881"/>
      <c r="S818" s="881"/>
      <c r="T818" s="881"/>
      <c r="U818" s="881"/>
      <c r="V818" s="881"/>
      <c r="W818" s="881"/>
      <c r="X818" s="881"/>
      <c r="Y818" s="881"/>
      <c r="Z818" s="881"/>
      <c r="AA818" s="1477"/>
      <c r="AB818" s="35"/>
      <c r="AC818" s="36"/>
      <c r="AD818" s="37"/>
    </row>
    <row r="819" spans="1:30">
      <c r="A819" s="48"/>
      <c r="B819" s="58"/>
      <c r="C819" s="49"/>
      <c r="D819" s="50"/>
      <c r="E819" s="436"/>
      <c r="F819" s="34"/>
      <c r="G819" s="881"/>
      <c r="H819" s="881"/>
      <c r="I819" s="881"/>
      <c r="J819" s="881"/>
      <c r="K819" s="881"/>
      <c r="L819" s="881"/>
      <c r="M819" s="881"/>
      <c r="N819" s="881"/>
      <c r="O819" s="881"/>
      <c r="P819" s="881"/>
      <c r="Q819" s="881"/>
      <c r="R819" s="881"/>
      <c r="S819" s="881"/>
      <c r="T819" s="881"/>
      <c r="U819" s="881"/>
      <c r="V819" s="881"/>
      <c r="W819" s="881"/>
      <c r="X819" s="881"/>
      <c r="Y819" s="881"/>
      <c r="Z819" s="881"/>
      <c r="AA819" s="1477"/>
      <c r="AB819" s="35"/>
      <c r="AC819" s="36"/>
      <c r="AD819" s="37"/>
    </row>
    <row r="820" spans="1:30" ht="13.5" customHeight="1">
      <c r="A820" s="48"/>
      <c r="B820" s="789"/>
      <c r="C820" s="949"/>
      <c r="D820" s="48"/>
      <c r="E820" s="950" t="s">
        <v>641</v>
      </c>
      <c r="F820" s="34"/>
      <c r="G820" s="318"/>
      <c r="H820" s="318"/>
      <c r="I820" s="318"/>
      <c r="J820" s="318"/>
      <c r="K820" s="318"/>
      <c r="L820" s="318"/>
      <c r="M820" s="318"/>
      <c r="N820" s="318"/>
      <c r="O820" s="318"/>
      <c r="P820" s="318"/>
      <c r="Q820" s="318"/>
      <c r="R820" s="318"/>
      <c r="S820" s="318"/>
      <c r="T820" s="318"/>
      <c r="U820" s="318"/>
      <c r="V820" s="318"/>
      <c r="W820" s="318"/>
      <c r="X820" s="318"/>
      <c r="Y820" s="318"/>
      <c r="Z820" s="318"/>
      <c r="AA820" s="46"/>
      <c r="AB820" s="35"/>
      <c r="AC820" s="36"/>
      <c r="AD820" s="37"/>
    </row>
    <row r="821" spans="1:30" ht="13.5" customHeight="1">
      <c r="A821" s="48"/>
      <c r="B821" s="789"/>
      <c r="C821" s="949"/>
      <c r="D821" s="48"/>
      <c r="E821" s="950"/>
      <c r="F821" s="34"/>
      <c r="G821" s="895" t="s">
        <v>493</v>
      </c>
      <c r="H821" s="895"/>
      <c r="I821" s="895"/>
      <c r="J821" s="895"/>
      <c r="K821" s="895"/>
      <c r="L821" s="895"/>
      <c r="M821" s="895"/>
      <c r="N821" s="895"/>
      <c r="O821" s="895"/>
      <c r="P821" s="895"/>
      <c r="Q821" s="988" t="s">
        <v>94</v>
      </c>
      <c r="R821" s="988"/>
      <c r="S821" s="988"/>
      <c r="T821" s="988"/>
      <c r="U821" s="988"/>
      <c r="Z821" s="269"/>
      <c r="AA821" s="46"/>
      <c r="AB821" s="35"/>
      <c r="AC821" s="36"/>
      <c r="AD821" s="37"/>
    </row>
    <row r="822" spans="1:30" ht="3.6" customHeight="1" thickBot="1">
      <c r="A822" s="48"/>
      <c r="B822" s="789"/>
      <c r="C822" s="949"/>
      <c r="D822" s="48"/>
      <c r="E822" s="950"/>
      <c r="F822" s="34"/>
      <c r="G822" s="147"/>
      <c r="H822" s="147"/>
      <c r="I822" s="147"/>
      <c r="J822" s="147"/>
      <c r="K822" s="147"/>
      <c r="L822" s="147"/>
      <c r="M822" s="147"/>
      <c r="W822" s="318"/>
      <c r="X822" s="318"/>
      <c r="Y822" s="318"/>
      <c r="Z822" s="318"/>
      <c r="AA822" s="46"/>
      <c r="AB822" s="35"/>
      <c r="AC822" s="36"/>
      <c r="AD822" s="37"/>
    </row>
    <row r="823" spans="1:30" ht="13.5" customHeight="1" thickBot="1">
      <c r="A823" s="48"/>
      <c r="B823" s="39"/>
      <c r="C823" s="433"/>
      <c r="D823" s="48"/>
      <c r="E823" s="950"/>
      <c r="F823" s="34"/>
      <c r="G823" s="147"/>
      <c r="H823" s="147"/>
      <c r="I823" s="147"/>
      <c r="J823" s="147"/>
      <c r="K823" s="147"/>
      <c r="L823" s="147"/>
      <c r="M823" s="147"/>
      <c r="N823" s="758" t="s">
        <v>12</v>
      </c>
      <c r="O823" s="980"/>
      <c r="P823" s="981"/>
      <c r="Q823" s="982"/>
      <c r="R823" s="982"/>
      <c r="S823" s="982"/>
      <c r="T823" s="982"/>
      <c r="U823" s="982"/>
      <c r="V823" s="983"/>
      <c r="W823" s="318"/>
      <c r="X823" s="318"/>
      <c r="Y823" s="318"/>
      <c r="Z823" s="318"/>
      <c r="AA823" s="46"/>
      <c r="AB823" s="35"/>
      <c r="AC823" s="36"/>
      <c r="AD823" s="37"/>
    </row>
    <row r="824" spans="1:30" ht="13.5" customHeight="1">
      <c r="A824" s="48"/>
      <c r="B824" s="39"/>
      <c r="C824" s="433"/>
      <c r="D824" s="48"/>
      <c r="E824" s="950"/>
      <c r="F824" s="34"/>
      <c r="G824" s="147"/>
      <c r="H824" s="147"/>
      <c r="I824" s="147"/>
      <c r="J824" s="147"/>
      <c r="K824" s="147"/>
      <c r="L824" s="147"/>
      <c r="M824" s="147"/>
      <c r="W824" s="318"/>
      <c r="X824" s="318"/>
      <c r="Y824" s="318"/>
      <c r="Z824" s="318"/>
      <c r="AA824" s="46"/>
      <c r="AB824" s="35"/>
      <c r="AC824" s="36"/>
      <c r="AD824" s="37"/>
    </row>
    <row r="825" spans="1:30" ht="13.5" customHeight="1">
      <c r="A825" s="48"/>
      <c r="B825" s="39"/>
      <c r="C825" s="433"/>
      <c r="D825" s="48"/>
      <c r="E825" s="950"/>
      <c r="F825" s="34"/>
      <c r="G825" s="33" t="s">
        <v>584</v>
      </c>
      <c r="H825" s="147"/>
      <c r="I825" s="147"/>
      <c r="J825" s="147"/>
      <c r="K825" s="147"/>
      <c r="L825" s="147"/>
      <c r="M825" s="147"/>
      <c r="W825" s="318"/>
      <c r="X825" s="318"/>
      <c r="Y825" s="318"/>
      <c r="Z825" s="318"/>
      <c r="AA825" s="46"/>
      <c r="AB825" s="35"/>
      <c r="AC825" s="36"/>
      <c r="AD825" s="37"/>
    </row>
    <row r="826" spans="1:30" ht="13.5" customHeight="1">
      <c r="A826" s="48"/>
      <c r="B826" s="39"/>
      <c r="C826" s="433"/>
      <c r="D826" s="48"/>
      <c r="E826" s="950"/>
      <c r="F826" s="34"/>
      <c r="G826" s="147"/>
      <c r="H826" s="147"/>
      <c r="I826" s="147"/>
      <c r="J826" s="147"/>
      <c r="K826" s="147"/>
      <c r="L826" s="147"/>
      <c r="M826" s="147"/>
      <c r="Q826" s="984" t="s">
        <v>583</v>
      </c>
      <c r="R826" s="985"/>
      <c r="S826" s="985"/>
      <c r="T826" s="985"/>
      <c r="U826" s="985"/>
      <c r="V826" s="985"/>
      <c r="W826" s="985"/>
      <c r="X826" s="985"/>
      <c r="Y826" s="985"/>
      <c r="Z826" s="986"/>
      <c r="AA826" s="46"/>
      <c r="AB826" s="35"/>
      <c r="AC826" s="36"/>
      <c r="AD826" s="37"/>
    </row>
    <row r="827" spans="1:30" ht="3.6" customHeight="1">
      <c r="A827" s="48"/>
      <c r="B827" s="39"/>
      <c r="C827" s="433"/>
      <c r="D827" s="48"/>
      <c r="E827" s="950"/>
      <c r="F827" s="34"/>
      <c r="G827" s="147"/>
      <c r="H827" s="147"/>
      <c r="I827" s="147"/>
      <c r="J827" s="147"/>
      <c r="K827" s="147"/>
      <c r="L827" s="147"/>
      <c r="M827" s="147"/>
      <c r="W827" s="318"/>
      <c r="X827" s="318"/>
      <c r="Y827" s="318"/>
      <c r="Z827" s="318"/>
      <c r="AA827" s="46"/>
      <c r="AB827" s="35"/>
      <c r="AC827" s="36"/>
      <c r="AD827" s="37"/>
    </row>
    <row r="828" spans="1:30" ht="13.2" customHeight="1">
      <c r="A828" s="48"/>
      <c r="B828" s="39"/>
      <c r="C828" s="433"/>
      <c r="D828" s="48"/>
      <c r="E828" s="950"/>
      <c r="F828" s="34"/>
      <c r="G828" s="987" t="s">
        <v>568</v>
      </c>
      <c r="H828" s="987"/>
      <c r="I828" s="987"/>
      <c r="J828" s="987"/>
      <c r="K828" s="987"/>
      <c r="L828" s="987"/>
      <c r="M828" s="987"/>
      <c r="N828" s="987"/>
      <c r="O828" s="987"/>
      <c r="P828" s="987"/>
      <c r="Q828" s="987"/>
      <c r="R828" s="987"/>
      <c r="S828" s="987"/>
      <c r="T828" s="987"/>
      <c r="U828" s="987"/>
      <c r="V828" s="987"/>
      <c r="W828" s="987"/>
      <c r="X828" s="987"/>
      <c r="Y828" s="987"/>
      <c r="Z828" s="987"/>
      <c r="AA828" s="46"/>
      <c r="AB828" s="35"/>
      <c r="AC828" s="36"/>
      <c r="AD828" s="37"/>
    </row>
    <row r="829" spans="1:30" ht="13.5" customHeight="1">
      <c r="A829" s="48"/>
      <c r="B829" s="39"/>
      <c r="C829" s="433"/>
      <c r="D829" s="48"/>
      <c r="E829" s="950"/>
      <c r="F829" s="34"/>
      <c r="G829" s="170"/>
      <c r="H829" s="170"/>
      <c r="I829" s="170"/>
      <c r="J829" s="170"/>
      <c r="K829" s="170"/>
      <c r="L829" s="170"/>
      <c r="M829" s="170"/>
      <c r="N829" s="170"/>
      <c r="O829" s="170"/>
      <c r="P829" s="170"/>
      <c r="Q829" s="988" t="s">
        <v>105</v>
      </c>
      <c r="R829" s="988"/>
      <c r="S829" s="988"/>
      <c r="T829" s="988"/>
      <c r="U829" s="988"/>
      <c r="V829" s="170"/>
      <c r="W829" s="170"/>
      <c r="X829" s="170"/>
      <c r="Y829" s="170"/>
      <c r="Z829" s="170"/>
      <c r="AA829" s="46"/>
      <c r="AB829" s="35"/>
      <c r="AC829" s="36"/>
      <c r="AD829" s="37"/>
    </row>
    <row r="830" spans="1:30" ht="5.4" customHeight="1">
      <c r="A830" s="48"/>
      <c r="B830" s="39"/>
      <c r="C830" s="433"/>
      <c r="D830" s="48"/>
      <c r="E830" s="950"/>
      <c r="F830" s="34"/>
      <c r="G830" s="147"/>
      <c r="H830" s="147"/>
      <c r="I830" s="147"/>
      <c r="J830" s="147"/>
      <c r="K830" s="147"/>
      <c r="L830" s="147"/>
      <c r="M830" s="147"/>
      <c r="W830" s="318"/>
      <c r="X830" s="318"/>
      <c r="Y830" s="318"/>
      <c r="Z830" s="318"/>
      <c r="AA830" s="46"/>
      <c r="AB830" s="35"/>
      <c r="AC830" s="36"/>
      <c r="AD830" s="37"/>
    </row>
    <row r="831" spans="1:30" ht="13.8" customHeight="1">
      <c r="A831" s="48"/>
      <c r="B831" s="39"/>
      <c r="C831" s="433"/>
      <c r="D831" s="48"/>
      <c r="E831" s="950"/>
      <c r="F831" s="34"/>
      <c r="G831" s="987" t="s">
        <v>569</v>
      </c>
      <c r="H831" s="987"/>
      <c r="I831" s="987"/>
      <c r="J831" s="987"/>
      <c r="K831" s="987"/>
      <c r="L831" s="987"/>
      <c r="M831" s="987"/>
      <c r="N831" s="987"/>
      <c r="O831" s="987"/>
      <c r="P831" s="987"/>
      <c r="Q831" s="987"/>
      <c r="R831" s="987"/>
      <c r="S831" s="987"/>
      <c r="T831" s="987"/>
      <c r="U831" s="987"/>
      <c r="V831" s="987"/>
      <c r="W831" s="987"/>
      <c r="X831" s="987"/>
      <c r="Y831" s="987"/>
      <c r="Z831" s="987"/>
      <c r="AA831" s="46"/>
      <c r="AB831" s="35"/>
      <c r="AC831" s="36"/>
      <c r="AD831" s="37"/>
    </row>
    <row r="832" spans="1:30" ht="13.5" customHeight="1">
      <c r="A832" s="48"/>
      <c r="B832" s="39"/>
      <c r="C832" s="433"/>
      <c r="D832" s="48"/>
      <c r="E832" s="950"/>
      <c r="F832" s="34"/>
      <c r="Q832" s="988" t="s">
        <v>94</v>
      </c>
      <c r="R832" s="988"/>
      <c r="S832" s="988"/>
      <c r="T832" s="988"/>
      <c r="U832" s="988"/>
      <c r="AA832" s="46"/>
      <c r="AB832" s="35"/>
      <c r="AC832" s="36"/>
      <c r="AD832" s="37"/>
    </row>
    <row r="833" spans="1:30" ht="13.5" customHeight="1">
      <c r="A833" s="48"/>
      <c r="B833" s="39"/>
      <c r="C833" s="433"/>
      <c r="D833" s="48"/>
      <c r="E833" s="950"/>
      <c r="F833" s="34"/>
      <c r="Q833" s="47"/>
      <c r="R833" s="47"/>
      <c r="S833" s="47"/>
      <c r="T833" s="47"/>
      <c r="U833" s="47"/>
      <c r="AA833" s="46"/>
      <c r="AB833" s="35"/>
      <c r="AC833" s="36"/>
      <c r="AD833" s="37"/>
    </row>
    <row r="834" spans="1:30" ht="13.5" customHeight="1">
      <c r="A834" s="48"/>
      <c r="B834" s="39"/>
      <c r="C834" s="433"/>
      <c r="D834" s="48"/>
      <c r="E834" s="950"/>
      <c r="F834" s="34"/>
      <c r="Q834" s="47"/>
      <c r="R834" s="47"/>
      <c r="S834" s="47"/>
      <c r="T834" s="47"/>
      <c r="U834" s="47"/>
      <c r="AA834" s="46"/>
      <c r="AB834" s="35"/>
      <c r="AC834" s="36"/>
      <c r="AD834" s="37"/>
    </row>
    <row r="835" spans="1:30" ht="13.5" customHeight="1">
      <c r="A835" s="48"/>
      <c r="B835" s="39"/>
      <c r="C835" s="433"/>
      <c r="D835" s="48"/>
      <c r="E835" s="950"/>
      <c r="F835" s="34"/>
      <c r="Q835" s="47"/>
      <c r="R835" s="47"/>
      <c r="S835" s="47"/>
      <c r="T835" s="47"/>
      <c r="U835" s="47"/>
      <c r="AA835" s="46"/>
      <c r="AB835" s="35"/>
      <c r="AC835" s="36"/>
      <c r="AD835" s="37"/>
    </row>
    <row r="836" spans="1:30" ht="13.5" customHeight="1">
      <c r="A836" s="48"/>
      <c r="B836" s="39"/>
      <c r="C836" s="433"/>
      <c r="D836" s="48"/>
      <c r="E836" s="950"/>
      <c r="F836" s="34"/>
      <c r="Q836" s="47"/>
      <c r="R836" s="47"/>
      <c r="S836" s="47"/>
      <c r="T836" s="47"/>
      <c r="U836" s="47"/>
      <c r="AA836" s="46"/>
      <c r="AB836" s="35"/>
      <c r="AC836" s="36"/>
      <c r="AD836" s="37"/>
    </row>
    <row r="837" spans="1:30" ht="13.5" customHeight="1">
      <c r="A837" s="48"/>
      <c r="B837" s="39"/>
      <c r="C837" s="433"/>
      <c r="D837" s="48"/>
      <c r="E837" s="950"/>
      <c r="F837" s="34"/>
      <c r="Q837" s="47"/>
      <c r="R837" s="47"/>
      <c r="S837" s="47"/>
      <c r="T837" s="47"/>
      <c r="U837" s="47"/>
      <c r="AA837" s="46"/>
      <c r="AB837" s="35"/>
      <c r="AC837" s="36"/>
      <c r="AD837" s="37"/>
    </row>
    <row r="838" spans="1:30" ht="13.5" customHeight="1">
      <c r="A838" s="48"/>
      <c r="B838" s="39"/>
      <c r="C838" s="433"/>
      <c r="D838" s="48"/>
      <c r="E838" s="950"/>
      <c r="F838" s="34"/>
      <c r="Q838" s="47"/>
      <c r="R838" s="47"/>
      <c r="S838" s="47"/>
      <c r="T838" s="47"/>
      <c r="U838" s="47"/>
      <c r="AA838" s="46"/>
      <c r="AB838" s="35"/>
      <c r="AC838" s="36"/>
      <c r="AD838" s="37"/>
    </row>
    <row r="839" spans="1:30" ht="5.4" customHeight="1">
      <c r="A839" s="335"/>
      <c r="B839" s="341"/>
      <c r="C839" s="350"/>
      <c r="D839" s="335"/>
      <c r="E839" s="343"/>
      <c r="F839" s="60"/>
      <c r="G839" s="114"/>
      <c r="H839" s="114"/>
      <c r="I839" s="114"/>
      <c r="J839" s="114"/>
      <c r="K839" s="114"/>
      <c r="L839" s="114"/>
      <c r="M839" s="114"/>
      <c r="N839" s="114"/>
      <c r="O839" s="114"/>
      <c r="P839" s="114"/>
      <c r="Q839" s="331"/>
      <c r="R839" s="331"/>
      <c r="S839" s="331"/>
      <c r="T839" s="331"/>
      <c r="U839" s="331"/>
      <c r="V839" s="114"/>
      <c r="W839" s="114"/>
      <c r="X839" s="114"/>
      <c r="Y839" s="114"/>
      <c r="Z839" s="114"/>
      <c r="AA839" s="62"/>
      <c r="AB839" s="63"/>
      <c r="AC839" s="64"/>
      <c r="AD839" s="65"/>
    </row>
    <row r="840" spans="1:30" ht="5.4" customHeight="1">
      <c r="A840" s="48"/>
      <c r="B840" s="39"/>
      <c r="C840" s="433"/>
      <c r="D840" s="48"/>
      <c r="E840" s="58"/>
      <c r="F840" s="34"/>
      <c r="Q840" s="47"/>
      <c r="R840" s="47"/>
      <c r="S840" s="47"/>
      <c r="T840" s="47"/>
      <c r="U840" s="47"/>
      <c r="AA840" s="46"/>
      <c r="AB840" s="35"/>
      <c r="AC840" s="36"/>
      <c r="AD840" s="37"/>
    </row>
    <row r="841" spans="1:30" ht="13.5" customHeight="1">
      <c r="A841" s="48"/>
      <c r="B841" s="58"/>
      <c r="C841" s="949"/>
      <c r="D841" s="48"/>
      <c r="E841" s="824" t="s">
        <v>642</v>
      </c>
      <c r="F841" s="34"/>
      <c r="G841" s="500" t="str">
        <f>IF(H349="","",H349)</f>
        <v/>
      </c>
      <c r="H841" s="33" t="s">
        <v>65</v>
      </c>
      <c r="Q841" s="41"/>
      <c r="R841" s="41"/>
      <c r="S841" s="41"/>
      <c r="T841" s="41"/>
      <c r="U841" s="41"/>
      <c r="V841" s="41"/>
      <c r="W841" s="41"/>
      <c r="X841" s="41"/>
      <c r="Y841" s="41"/>
      <c r="Z841" s="318"/>
      <c r="AA841" s="46"/>
      <c r="AB841" s="35"/>
      <c r="AC841" s="36"/>
      <c r="AD841" s="37"/>
    </row>
    <row r="842" spans="1:30" ht="13.5" customHeight="1">
      <c r="A842" s="48"/>
      <c r="B842" s="58"/>
      <c r="C842" s="949"/>
      <c r="D842" s="48"/>
      <c r="E842" s="824"/>
      <c r="F842" s="34"/>
      <c r="G842" s="500" t="str">
        <f>IF(H350="","",H350)</f>
        <v/>
      </c>
      <c r="H842" s="33" t="s">
        <v>637</v>
      </c>
      <c r="Q842" s="41"/>
      <c r="R842" s="41"/>
      <c r="S842" s="41"/>
      <c r="T842" s="41"/>
      <c r="U842" s="41"/>
      <c r="V842" s="41"/>
      <c r="W842" s="41"/>
      <c r="X842" s="41"/>
      <c r="Y842" s="41"/>
      <c r="Z842" s="318"/>
      <c r="AA842" s="46"/>
      <c r="AB842" s="35"/>
      <c r="AC842" s="36"/>
      <c r="AD842" s="37"/>
    </row>
    <row r="843" spans="1:30" ht="13.5" customHeight="1">
      <c r="A843" s="48"/>
      <c r="B843" s="58"/>
      <c r="C843" s="949"/>
      <c r="D843" s="48"/>
      <c r="E843" s="824"/>
      <c r="F843" s="34"/>
      <c r="G843" s="41"/>
      <c r="H843" s="41"/>
      <c r="I843" s="41"/>
      <c r="J843" s="41"/>
      <c r="K843" s="41"/>
      <c r="L843" s="41"/>
      <c r="M843" s="41"/>
      <c r="N843" s="41"/>
      <c r="O843" s="41"/>
      <c r="P843" s="41"/>
      <c r="Q843" s="41"/>
      <c r="R843" s="41"/>
      <c r="S843" s="41"/>
      <c r="T843" s="41"/>
      <c r="U843" s="41"/>
      <c r="V843" s="41"/>
      <c r="W843" s="41"/>
      <c r="X843" s="41"/>
      <c r="Y843" s="41"/>
      <c r="Z843" s="318"/>
      <c r="AA843" s="46"/>
      <c r="AB843" s="35"/>
      <c r="AC843" s="36"/>
      <c r="AD843" s="37"/>
    </row>
    <row r="844" spans="1:30" ht="13.5" customHeight="1" thickBot="1">
      <c r="A844" s="48"/>
      <c r="B844" s="58"/>
      <c r="C844" s="949"/>
      <c r="D844" s="48"/>
      <c r="E844" s="824"/>
      <c r="F844" s="34"/>
      <c r="G844" s="33" t="s">
        <v>553</v>
      </c>
      <c r="M844" s="41"/>
      <c r="N844" s="41"/>
      <c r="U844" s="41"/>
      <c r="V844" s="41"/>
      <c r="W844" s="41"/>
      <c r="X844" s="41"/>
      <c r="Y844" s="41"/>
      <c r="Z844" s="318"/>
      <c r="AA844" s="46"/>
      <c r="AB844" s="35"/>
      <c r="AC844" s="36"/>
      <c r="AD844" s="37"/>
    </row>
    <row r="845" spans="1:30" ht="13.5" customHeight="1" thickBot="1">
      <c r="A845" s="48"/>
      <c r="B845" s="58"/>
      <c r="C845" s="949"/>
      <c r="D845" s="48"/>
      <c r="E845" s="824"/>
      <c r="F845" s="34"/>
      <c r="G845" s="989" t="s">
        <v>434</v>
      </c>
      <c r="H845" s="989"/>
      <c r="I845" s="989"/>
      <c r="J845" s="989"/>
      <c r="K845" s="989"/>
      <c r="L845" s="990"/>
      <c r="M845" s="991"/>
      <c r="N845" s="992"/>
      <c r="O845" s="33" t="s">
        <v>20</v>
      </c>
      <c r="U845" s="41"/>
      <c r="V845" s="41"/>
      <c r="W845" s="41"/>
      <c r="X845" s="41"/>
      <c r="Y845" s="41"/>
      <c r="Z845" s="318"/>
      <c r="AA845" s="46"/>
      <c r="AB845" s="35"/>
      <c r="AC845" s="36"/>
      <c r="AD845" s="37"/>
    </row>
    <row r="846" spans="1:30" ht="13.5" customHeight="1">
      <c r="A846" s="48"/>
      <c r="B846" s="58"/>
      <c r="C846" s="433"/>
      <c r="D846" s="48"/>
      <c r="E846" s="824"/>
      <c r="F846" s="34"/>
      <c r="M846" s="318"/>
      <c r="N846" s="318"/>
      <c r="Y846" s="318"/>
      <c r="Z846" s="318"/>
      <c r="AA846" s="46"/>
      <c r="AB846" s="35"/>
      <c r="AC846" s="36"/>
      <c r="AD846" s="37"/>
    </row>
    <row r="847" spans="1:30" ht="13.5" customHeight="1">
      <c r="A847" s="48"/>
      <c r="B847" s="58"/>
      <c r="C847" s="433"/>
      <c r="D847" s="48"/>
      <c r="E847" s="824"/>
      <c r="F847" s="34"/>
      <c r="M847" s="318"/>
      <c r="N847" s="318"/>
      <c r="O847" s="269"/>
      <c r="P847" s="269"/>
      <c r="Q847" s="269"/>
      <c r="R847" s="269"/>
      <c r="S847" s="269"/>
      <c r="Y847" s="318"/>
      <c r="Z847" s="318"/>
      <c r="AA847" s="46"/>
      <c r="AB847" s="35"/>
      <c r="AC847" s="36"/>
      <c r="AD847" s="37"/>
    </row>
    <row r="848" spans="1:30" ht="13.5" customHeight="1">
      <c r="A848" s="48"/>
      <c r="B848" s="58"/>
      <c r="C848" s="433"/>
      <c r="D848" s="48"/>
      <c r="E848" s="824"/>
      <c r="F848" s="34"/>
      <c r="G848" s="318"/>
      <c r="H848" s="318"/>
      <c r="I848" s="318"/>
      <c r="J848" s="318"/>
      <c r="K848" s="318"/>
      <c r="L848" s="318"/>
      <c r="M848" s="318"/>
      <c r="N848" s="318"/>
      <c r="O848" s="269"/>
      <c r="P848" s="269"/>
      <c r="Q848" s="269"/>
      <c r="R848" s="269"/>
      <c r="S848" s="269"/>
      <c r="T848" s="269"/>
      <c r="U848" s="269"/>
      <c r="V848" s="269"/>
      <c r="W848" s="318"/>
      <c r="X848" s="318"/>
      <c r="Y848" s="318"/>
      <c r="Z848" s="318"/>
      <c r="AA848" s="46"/>
      <c r="AB848" s="35"/>
      <c r="AC848" s="36"/>
      <c r="AD848" s="37"/>
    </row>
    <row r="849" spans="1:30" ht="13.5" customHeight="1">
      <c r="A849" s="48"/>
      <c r="B849" s="58"/>
      <c r="C849" s="433"/>
      <c r="D849" s="48"/>
      <c r="E849" s="824"/>
      <c r="F849" s="34"/>
      <c r="G849" s="318"/>
      <c r="H849" s="318"/>
      <c r="I849" s="318"/>
      <c r="J849" s="318"/>
      <c r="K849" s="318"/>
      <c r="L849" s="318"/>
      <c r="M849" s="318"/>
      <c r="N849" s="318"/>
      <c r="O849" s="269"/>
      <c r="P849" s="269"/>
      <c r="Q849" s="269"/>
      <c r="R849" s="269"/>
      <c r="S849" s="269"/>
      <c r="T849" s="269"/>
      <c r="U849" s="269"/>
      <c r="V849" s="269"/>
      <c r="W849" s="318"/>
      <c r="X849" s="318"/>
      <c r="Y849" s="318"/>
      <c r="Z849" s="318"/>
      <c r="AA849" s="46"/>
      <c r="AB849" s="35"/>
      <c r="AC849" s="36"/>
      <c r="AD849" s="37"/>
    </row>
    <row r="850" spans="1:30" ht="13.5" customHeight="1">
      <c r="A850" s="48"/>
      <c r="B850" s="58"/>
      <c r="C850" s="433"/>
      <c r="D850" s="48"/>
      <c r="E850" s="436"/>
      <c r="F850" s="34"/>
      <c r="G850" s="318"/>
      <c r="H850" s="318"/>
      <c r="I850" s="318"/>
      <c r="J850" s="318"/>
      <c r="K850" s="318"/>
      <c r="L850" s="318"/>
      <c r="M850" s="318"/>
      <c r="N850" s="318"/>
      <c r="O850" s="269"/>
      <c r="P850" s="269"/>
      <c r="Q850" s="269"/>
      <c r="R850" s="269"/>
      <c r="S850" s="269"/>
      <c r="T850" s="269"/>
      <c r="U850" s="269"/>
      <c r="V850" s="269"/>
      <c r="W850" s="318"/>
      <c r="X850" s="318"/>
      <c r="Y850" s="318"/>
      <c r="Z850" s="318"/>
      <c r="AA850" s="46"/>
      <c r="AB850" s="35"/>
      <c r="AC850" s="36"/>
      <c r="AD850" s="37"/>
    </row>
    <row r="851" spans="1:30" ht="14.25" customHeight="1" thickBot="1">
      <c r="A851" s="48"/>
      <c r="B851" s="58"/>
      <c r="C851" s="949"/>
      <c r="D851" s="48"/>
      <c r="E851" s="950" t="s">
        <v>643</v>
      </c>
      <c r="F851" s="34"/>
      <c r="G851" s="993" t="s">
        <v>435</v>
      </c>
      <c r="H851" s="994"/>
      <c r="I851" s="994"/>
      <c r="J851" s="994"/>
      <c r="K851" s="994"/>
      <c r="L851" s="994"/>
      <c r="M851" s="994"/>
      <c r="N851" s="994"/>
      <c r="O851" s="994"/>
      <c r="P851" s="994"/>
      <c r="Q851" s="994"/>
      <c r="R851" s="994"/>
      <c r="S851" s="994"/>
      <c r="T851" s="994"/>
      <c r="U851" s="994"/>
      <c r="V851" s="994"/>
      <c r="W851" s="994"/>
      <c r="X851" s="995"/>
      <c r="Y851" s="318"/>
      <c r="Z851" s="318"/>
      <c r="AA851" s="46"/>
      <c r="AB851" s="35"/>
      <c r="AC851" s="36"/>
      <c r="AD851" s="37"/>
    </row>
    <row r="852" spans="1:30" ht="13.5" customHeight="1" thickBot="1">
      <c r="A852" s="48"/>
      <c r="B852" s="58"/>
      <c r="C852" s="949"/>
      <c r="D852" s="48"/>
      <c r="E852" s="950"/>
      <c r="F852" s="34"/>
      <c r="G852" s="996"/>
      <c r="H852" s="997"/>
      <c r="I852" s="998" t="s">
        <v>508</v>
      </c>
      <c r="J852" s="999"/>
      <c r="K852" s="999"/>
      <c r="L852" s="999"/>
      <c r="M852" s="999"/>
      <c r="N852" s="1000"/>
      <c r="O852" s="836" t="s">
        <v>436</v>
      </c>
      <c r="P852" s="1001"/>
      <c r="Q852" s="1002"/>
      <c r="R852" s="321" t="s">
        <v>437</v>
      </c>
      <c r="S852" s="981"/>
      <c r="T852" s="982"/>
      <c r="U852" s="982"/>
      <c r="V852" s="982"/>
      <c r="W852" s="982"/>
      <c r="X852" s="983"/>
      <c r="Y852" s="318"/>
      <c r="Z852" s="318"/>
      <c r="AA852" s="46"/>
      <c r="AB852" s="35"/>
      <c r="AC852" s="36"/>
      <c r="AD852" s="37"/>
    </row>
    <row r="853" spans="1:30" ht="13.5" customHeight="1" thickBot="1">
      <c r="A853" s="48"/>
      <c r="B853" s="58"/>
      <c r="C853" s="949"/>
      <c r="D853" s="48"/>
      <c r="E853" s="950"/>
      <c r="F853" s="34"/>
      <c r="G853" s="996"/>
      <c r="H853" s="997"/>
      <c r="I853" s="998" t="s">
        <v>65</v>
      </c>
      <c r="J853" s="999"/>
      <c r="K853" s="999"/>
      <c r="L853" s="999"/>
      <c r="M853" s="999"/>
      <c r="N853" s="1000"/>
      <c r="O853" s="836" t="s">
        <v>438</v>
      </c>
      <c r="P853" s="1001"/>
      <c r="Q853" s="1002"/>
      <c r="R853" s="318" t="s">
        <v>437</v>
      </c>
      <c r="S853" s="1003"/>
      <c r="T853" s="1004"/>
      <c r="U853" s="322" t="s">
        <v>274</v>
      </c>
      <c r="V853" s="318"/>
      <c r="W853" s="318"/>
      <c r="X853" s="318"/>
      <c r="Y853" s="318"/>
      <c r="Z853" s="318"/>
      <c r="AA853" s="46"/>
      <c r="AB853" s="35"/>
      <c r="AC853" s="36"/>
      <c r="AD853" s="37"/>
    </row>
    <row r="854" spans="1:30" ht="13.5" customHeight="1" thickBot="1">
      <c r="A854" s="48"/>
      <c r="B854" s="58"/>
      <c r="C854" s="949"/>
      <c r="D854" s="48"/>
      <c r="E854" s="950"/>
      <c r="F854" s="34"/>
      <c r="G854" s="996"/>
      <c r="H854" s="997"/>
      <c r="I854" s="998" t="s">
        <v>439</v>
      </c>
      <c r="J854" s="999"/>
      <c r="K854" s="999"/>
      <c r="L854" s="999"/>
      <c r="M854" s="999"/>
      <c r="N854" s="1000"/>
      <c r="O854" s="836" t="s">
        <v>438</v>
      </c>
      <c r="P854" s="1001"/>
      <c r="Q854" s="1002"/>
      <c r="R854" s="318" t="s">
        <v>437</v>
      </c>
      <c r="S854" s="991"/>
      <c r="T854" s="992"/>
      <c r="U854" s="320" t="s">
        <v>274</v>
      </c>
      <c r="V854" s="318"/>
      <c r="W854" s="318"/>
      <c r="X854" s="318"/>
      <c r="Y854" s="318"/>
      <c r="Z854" s="318"/>
      <c r="AA854" s="46"/>
      <c r="AB854" s="35"/>
      <c r="AC854" s="36"/>
      <c r="AD854" s="37"/>
    </row>
    <row r="855" spans="1:30" ht="13.8" thickBot="1">
      <c r="A855" s="48"/>
      <c r="B855" s="58"/>
      <c r="C855" s="949"/>
      <c r="D855" s="48"/>
      <c r="E855" s="58"/>
      <c r="F855" s="34"/>
      <c r="G855" s="996"/>
      <c r="H855" s="997"/>
      <c r="I855" s="998" t="s">
        <v>440</v>
      </c>
      <c r="J855" s="999"/>
      <c r="K855" s="999"/>
      <c r="L855" s="999"/>
      <c r="M855" s="999"/>
      <c r="N855" s="1000"/>
      <c r="O855" s="836" t="s">
        <v>438</v>
      </c>
      <c r="P855" s="1001"/>
      <c r="Q855" s="1002"/>
      <c r="R855" s="318" t="s">
        <v>437</v>
      </c>
      <c r="S855" s="991"/>
      <c r="T855" s="992"/>
      <c r="U855" s="320" t="s">
        <v>274</v>
      </c>
      <c r="V855" s="318"/>
      <c r="W855" s="318"/>
      <c r="X855" s="318"/>
      <c r="Y855" s="318"/>
      <c r="Z855" s="318"/>
      <c r="AA855" s="46"/>
      <c r="AB855" s="35"/>
      <c r="AC855" s="36"/>
      <c r="AD855" s="37"/>
    </row>
    <row r="856" spans="1:30" ht="13.5" customHeight="1">
      <c r="A856" s="48"/>
      <c r="B856" s="58"/>
      <c r="C856" s="949"/>
      <c r="D856" s="48"/>
      <c r="E856" s="58"/>
      <c r="F856" s="34"/>
      <c r="G856" s="318"/>
      <c r="H856" s="318"/>
      <c r="I856" s="318"/>
      <c r="J856" s="318"/>
      <c r="K856" s="318"/>
      <c r="L856" s="318"/>
      <c r="M856" s="318"/>
      <c r="N856" s="318"/>
      <c r="O856" s="318"/>
      <c r="P856" s="318"/>
      <c r="Q856" s="318"/>
      <c r="R856" s="318"/>
      <c r="S856" s="318"/>
      <c r="T856" s="318"/>
      <c r="U856" s="318"/>
      <c r="V856" s="318"/>
      <c r="W856" s="318"/>
      <c r="X856" s="318"/>
      <c r="Y856" s="318"/>
      <c r="Z856" s="318"/>
      <c r="AA856" s="46"/>
      <c r="AB856" s="35"/>
      <c r="AC856" s="36"/>
      <c r="AD856" s="37"/>
    </row>
    <row r="857" spans="1:30" ht="13.8" customHeight="1">
      <c r="A857" s="48"/>
      <c r="B857" s="58"/>
      <c r="C857" s="949"/>
      <c r="D857" s="48"/>
      <c r="E857" s="950" t="s">
        <v>828</v>
      </c>
      <c r="F857" s="34"/>
      <c r="G857" s="951" t="s">
        <v>441</v>
      </c>
      <c r="H857" s="952"/>
      <c r="I857" s="952"/>
      <c r="J857" s="952"/>
      <c r="K857" s="953"/>
      <c r="L857" s="960" t="s">
        <v>442</v>
      </c>
      <c r="M857" s="961"/>
      <c r="N857" s="962"/>
      <c r="O857" s="964">
        <f>J337</f>
        <v>0</v>
      </c>
      <c r="P857" s="965"/>
      <c r="Q857" s="965"/>
      <c r="R857" s="965"/>
      <c r="S857" s="965"/>
      <c r="T857" s="966"/>
      <c r="AA857" s="46"/>
      <c r="AB857" s="35"/>
      <c r="AC857" s="36"/>
      <c r="AD857" s="37"/>
    </row>
    <row r="858" spans="1:30" ht="13.8" customHeight="1">
      <c r="A858" s="48"/>
      <c r="B858" s="58"/>
      <c r="C858" s="949"/>
      <c r="D858" s="48"/>
      <c r="E858" s="950"/>
      <c r="F858" s="34"/>
      <c r="G858" s="954"/>
      <c r="H858" s="955"/>
      <c r="I858" s="955"/>
      <c r="J858" s="955"/>
      <c r="K858" s="956"/>
      <c r="L858" s="793"/>
      <c r="M858" s="963"/>
      <c r="N858" s="794"/>
      <c r="O858" s="967"/>
      <c r="P858" s="968"/>
      <c r="Q858" s="968"/>
      <c r="R858" s="968"/>
      <c r="S858" s="968"/>
      <c r="T858" s="969"/>
      <c r="AA858" s="46"/>
      <c r="AB858" s="35"/>
      <c r="AC858" s="36"/>
      <c r="AD858" s="37"/>
    </row>
    <row r="859" spans="1:30" ht="13.8" customHeight="1">
      <c r="A859" s="48"/>
      <c r="B859" s="58"/>
      <c r="C859" s="949"/>
      <c r="D859" s="48"/>
      <c r="E859" s="950"/>
      <c r="F859" s="34"/>
      <c r="G859" s="954"/>
      <c r="H859" s="955"/>
      <c r="I859" s="955"/>
      <c r="J859" s="955"/>
      <c r="K859" s="956"/>
      <c r="L859" s="960" t="s">
        <v>443</v>
      </c>
      <c r="M859" s="961"/>
      <c r="N859" s="962"/>
      <c r="O859" s="964">
        <f>Q337</f>
        <v>0</v>
      </c>
      <c r="P859" s="965"/>
      <c r="Q859" s="965"/>
      <c r="R859" s="965"/>
      <c r="S859" s="965"/>
      <c r="T859" s="966"/>
      <c r="AA859" s="46"/>
      <c r="AB859" s="35"/>
      <c r="AC859" s="36"/>
      <c r="AD859" s="37"/>
    </row>
    <row r="860" spans="1:30" ht="13.8" customHeight="1">
      <c r="A860" s="48"/>
      <c r="B860" s="58"/>
      <c r="C860" s="949"/>
      <c r="D860" s="48"/>
      <c r="E860" s="950"/>
      <c r="F860" s="34"/>
      <c r="G860" s="957"/>
      <c r="H860" s="958"/>
      <c r="I860" s="958"/>
      <c r="J860" s="958"/>
      <c r="K860" s="959"/>
      <c r="L860" s="793"/>
      <c r="M860" s="963"/>
      <c r="N860" s="794"/>
      <c r="O860" s="970"/>
      <c r="P860" s="971"/>
      <c r="Q860" s="971"/>
      <c r="R860" s="971"/>
      <c r="S860" s="971"/>
      <c r="T860" s="972"/>
      <c r="AA860" s="46"/>
      <c r="AB860" s="35"/>
      <c r="AC860" s="36"/>
      <c r="AD860" s="37"/>
    </row>
    <row r="861" spans="1:30" ht="9" customHeight="1">
      <c r="A861" s="48"/>
      <c r="B861" s="58"/>
      <c r="C861" s="433"/>
      <c r="D861" s="48"/>
      <c r="E861" s="58"/>
      <c r="F861" s="34"/>
      <c r="G861" s="434"/>
      <c r="H861" s="434"/>
      <c r="I861" s="434"/>
      <c r="J861" s="434"/>
      <c r="K861" s="434"/>
      <c r="L861" s="47"/>
      <c r="M861" s="47"/>
      <c r="N861" s="47"/>
      <c r="O861" s="559"/>
      <c r="P861" s="559"/>
      <c r="Q861" s="559"/>
      <c r="R861" s="559"/>
      <c r="S861" s="559"/>
      <c r="T861" s="559"/>
      <c r="AA861" s="46"/>
      <c r="AB861" s="35"/>
      <c r="AC861" s="36"/>
      <c r="AD861" s="37"/>
    </row>
    <row r="862" spans="1:30" ht="5.25" customHeight="1">
      <c r="A862" s="50"/>
      <c r="B862" s="58"/>
      <c r="C862" s="433"/>
      <c r="D862" s="50"/>
      <c r="E862" s="58"/>
      <c r="F862" s="34"/>
      <c r="G862" s="318"/>
      <c r="H862" s="318"/>
      <c r="I862" s="318"/>
      <c r="J862" s="318"/>
      <c r="K862" s="318"/>
      <c r="L862" s="318"/>
      <c r="M862" s="318"/>
      <c r="N862" s="318"/>
      <c r="O862" s="318"/>
      <c r="P862" s="318"/>
      <c r="Q862" s="318"/>
      <c r="R862" s="318"/>
      <c r="S862" s="318"/>
      <c r="T862" s="318"/>
      <c r="U862" s="318"/>
      <c r="V862" s="318"/>
      <c r="W862" s="318"/>
      <c r="X862" s="318"/>
      <c r="Y862" s="318"/>
      <c r="Z862" s="318"/>
      <c r="AA862" s="46"/>
      <c r="AB862" s="35"/>
      <c r="AC862" s="36"/>
      <c r="AD862" s="37"/>
    </row>
    <row r="863" spans="1:30" ht="13.5" customHeight="1">
      <c r="A863" s="50"/>
      <c r="B863" s="58">
        <v>40</v>
      </c>
      <c r="C863" s="839" t="s">
        <v>644</v>
      </c>
      <c r="D863" s="825" t="s">
        <v>225</v>
      </c>
      <c r="E863" s="824" t="s">
        <v>645</v>
      </c>
      <c r="F863" s="34"/>
      <c r="G863" s="826" t="s">
        <v>66</v>
      </c>
      <c r="H863" s="826"/>
      <c r="I863" s="826"/>
      <c r="J863" s="826"/>
      <c r="K863" s="826"/>
      <c r="L863" s="826"/>
      <c r="M863" s="826"/>
      <c r="N863" s="973" t="s">
        <v>105</v>
      </c>
      <c r="O863" s="973"/>
      <c r="P863" s="973"/>
      <c r="Q863" s="973"/>
      <c r="R863" s="973"/>
      <c r="S863" s="973"/>
      <c r="T863" s="973"/>
      <c r="U863" s="973"/>
      <c r="V863" s="973"/>
      <c r="W863" s="318"/>
      <c r="X863" s="318"/>
      <c r="Y863" s="318"/>
      <c r="Z863" s="318"/>
      <c r="AA863" s="46"/>
      <c r="AB863" s="851" t="s">
        <v>530</v>
      </c>
      <c r="AC863" s="852"/>
      <c r="AD863" s="853"/>
    </row>
    <row r="864" spans="1:30" ht="13.5" customHeight="1">
      <c r="A864" s="50"/>
      <c r="B864" s="58"/>
      <c r="C864" s="839"/>
      <c r="D864" s="825"/>
      <c r="E864" s="824"/>
      <c r="F864" s="34"/>
      <c r="G864" s="826"/>
      <c r="H864" s="826"/>
      <c r="I864" s="826"/>
      <c r="J864" s="826"/>
      <c r="K864" s="826"/>
      <c r="L864" s="826"/>
      <c r="M864" s="826"/>
      <c r="N864" s="973"/>
      <c r="O864" s="973"/>
      <c r="P864" s="973"/>
      <c r="Q864" s="973"/>
      <c r="R864" s="973"/>
      <c r="S864" s="973"/>
      <c r="T864" s="973"/>
      <c r="U864" s="973"/>
      <c r="V864" s="973"/>
      <c r="W864" s="318"/>
      <c r="X864" s="318"/>
      <c r="Y864" s="318"/>
      <c r="Z864" s="318"/>
      <c r="AA864" s="46"/>
      <c r="AB864" s="851"/>
      <c r="AC864" s="852"/>
      <c r="AD864" s="853"/>
    </row>
    <row r="865" spans="1:30" ht="13.5" customHeight="1">
      <c r="A865" s="50"/>
      <c r="B865" s="58"/>
      <c r="C865" s="839"/>
      <c r="D865" s="50"/>
      <c r="E865" s="824"/>
      <c r="F865" s="34"/>
      <c r="G865" s="318"/>
      <c r="H865" s="318"/>
      <c r="I865" s="318"/>
      <c r="J865" s="318"/>
      <c r="K865" s="318"/>
      <c r="L865" s="318"/>
      <c r="M865" s="318"/>
      <c r="N865" s="318"/>
      <c r="O865" s="318"/>
      <c r="P865" s="318"/>
      <c r="Q865" s="318"/>
      <c r="R865" s="318"/>
      <c r="S865" s="318"/>
      <c r="T865" s="318"/>
      <c r="U865" s="318"/>
      <c r="V865" s="318"/>
      <c r="W865" s="318"/>
      <c r="X865" s="318"/>
      <c r="Y865" s="318"/>
      <c r="Z865" s="318"/>
      <c r="AA865" s="46"/>
      <c r="AB865" s="851"/>
      <c r="AC865" s="852"/>
      <c r="AD865" s="853"/>
    </row>
    <row r="866" spans="1:30" ht="13.5" customHeight="1">
      <c r="A866" s="50"/>
      <c r="B866" s="58"/>
      <c r="C866" s="49"/>
      <c r="D866" s="50"/>
      <c r="E866" s="824"/>
      <c r="F866" s="34"/>
      <c r="G866" s="974" t="s">
        <v>87</v>
      </c>
      <c r="H866" s="974"/>
      <c r="I866" s="975" t="s">
        <v>406</v>
      </c>
      <c r="J866" s="975"/>
      <c r="K866" s="975"/>
      <c r="L866" s="975"/>
      <c r="M866" s="975"/>
      <c r="N866" s="975"/>
      <c r="O866" s="975" t="s">
        <v>407</v>
      </c>
      <c r="P866" s="975"/>
      <c r="Q866" s="975"/>
      <c r="R866" s="975"/>
      <c r="S866" s="975"/>
      <c r="T866" s="975"/>
      <c r="U866" s="975"/>
      <c r="V866" s="975"/>
      <c r="W866" s="975"/>
      <c r="X866" s="975"/>
      <c r="Y866" s="975"/>
      <c r="Z866" s="975"/>
      <c r="AA866" s="46"/>
      <c r="AB866" s="194"/>
      <c r="AC866" s="195"/>
      <c r="AD866" s="196"/>
    </row>
    <row r="867" spans="1:30" ht="13.5" customHeight="1">
      <c r="A867" s="50"/>
      <c r="B867" s="58"/>
      <c r="C867" s="49"/>
      <c r="D867" s="50"/>
      <c r="E867" s="824"/>
      <c r="F867" s="34"/>
      <c r="G867" s="974"/>
      <c r="H867" s="974"/>
      <c r="I867" s="975"/>
      <c r="J867" s="975"/>
      <c r="K867" s="975"/>
      <c r="L867" s="975"/>
      <c r="M867" s="975"/>
      <c r="N867" s="975"/>
      <c r="O867" s="976" t="s">
        <v>617</v>
      </c>
      <c r="P867" s="976"/>
      <c r="Q867" s="976"/>
      <c r="R867" s="976" t="s">
        <v>618</v>
      </c>
      <c r="S867" s="976"/>
      <c r="T867" s="976"/>
      <c r="U867" s="976" t="s">
        <v>617</v>
      </c>
      <c r="V867" s="976"/>
      <c r="W867" s="976"/>
      <c r="X867" s="976" t="s">
        <v>618</v>
      </c>
      <c r="Y867" s="976"/>
      <c r="Z867" s="976"/>
      <c r="AA867" s="46"/>
      <c r="AB867" s="194"/>
      <c r="AC867" s="195"/>
      <c r="AD867" s="196"/>
    </row>
    <row r="868" spans="1:30" ht="13.5" customHeight="1">
      <c r="A868" s="50"/>
      <c r="B868" s="58"/>
      <c r="C868" s="49"/>
      <c r="D868" s="50"/>
      <c r="E868" s="824"/>
      <c r="F868" s="34"/>
      <c r="G868" s="974"/>
      <c r="H868" s="974"/>
      <c r="I868" s="975"/>
      <c r="J868" s="975"/>
      <c r="K868" s="975"/>
      <c r="L868" s="975"/>
      <c r="M868" s="975"/>
      <c r="N868" s="975"/>
      <c r="O868" s="976"/>
      <c r="P868" s="976"/>
      <c r="Q868" s="976"/>
      <c r="R868" s="976"/>
      <c r="S868" s="976"/>
      <c r="T868" s="976"/>
      <c r="U868" s="976"/>
      <c r="V868" s="976"/>
      <c r="W868" s="976"/>
      <c r="X868" s="976"/>
      <c r="Y868" s="976"/>
      <c r="Z868" s="976"/>
      <c r="AA868" s="46"/>
      <c r="AB868" s="194"/>
      <c r="AC868" s="195"/>
      <c r="AD868" s="196"/>
    </row>
    <row r="869" spans="1:30" ht="13.5" customHeight="1">
      <c r="A869" s="50"/>
      <c r="B869" s="58"/>
      <c r="C869" s="49"/>
      <c r="D869" s="50"/>
      <c r="E869" s="824"/>
      <c r="F869" s="34"/>
      <c r="G869" s="974"/>
      <c r="H869" s="974"/>
      <c r="I869" s="977" t="s">
        <v>613</v>
      </c>
      <c r="J869" s="977"/>
      <c r="K869" s="977"/>
      <c r="L869" s="977" t="s">
        <v>614</v>
      </c>
      <c r="M869" s="977"/>
      <c r="N869" s="977"/>
      <c r="O869" s="977" t="s">
        <v>615</v>
      </c>
      <c r="P869" s="977"/>
      <c r="Q869" s="977"/>
      <c r="R869" s="977"/>
      <c r="S869" s="977"/>
      <c r="T869" s="977"/>
      <c r="U869" s="977" t="s">
        <v>616</v>
      </c>
      <c r="V869" s="977"/>
      <c r="W869" s="977"/>
      <c r="X869" s="977"/>
      <c r="Y869" s="977"/>
      <c r="Z869" s="977"/>
      <c r="AA869" s="46"/>
      <c r="AB869" s="194"/>
      <c r="AC869" s="195"/>
      <c r="AD869" s="196"/>
    </row>
    <row r="870" spans="1:30" ht="13.5" customHeight="1">
      <c r="A870" s="50"/>
      <c r="B870" s="58"/>
      <c r="C870" s="49"/>
      <c r="D870" s="50"/>
      <c r="E870" s="824"/>
      <c r="F870" s="34"/>
      <c r="G870" s="978" t="s">
        <v>146</v>
      </c>
      <c r="H870" s="979"/>
      <c r="I870" s="933" t="str">
        <f>IF(I71="","",I71)</f>
        <v/>
      </c>
      <c r="J870" s="934"/>
      <c r="K870" s="351" t="s">
        <v>20</v>
      </c>
      <c r="L870" s="933" t="str">
        <f>IF(L71="","",L71)</f>
        <v/>
      </c>
      <c r="M870" s="934"/>
      <c r="N870" s="351" t="s">
        <v>20</v>
      </c>
      <c r="O870" s="933" t="str">
        <f>IF(O71="","",O71)</f>
        <v/>
      </c>
      <c r="P870" s="934"/>
      <c r="Q870" s="351" t="s">
        <v>20</v>
      </c>
      <c r="R870" s="933" t="str">
        <f>IF(R71="","",R71)</f>
        <v/>
      </c>
      <c r="S870" s="934"/>
      <c r="T870" s="351" t="s">
        <v>20</v>
      </c>
      <c r="U870" s="933" t="str">
        <f>IF(U71="","",U71)</f>
        <v/>
      </c>
      <c r="V870" s="934"/>
      <c r="W870" s="351" t="s">
        <v>20</v>
      </c>
      <c r="X870" s="933" t="str">
        <f>IF(X71="","",X71)</f>
        <v/>
      </c>
      <c r="Y870" s="934"/>
      <c r="Z870" s="351" t="s">
        <v>20</v>
      </c>
      <c r="AA870" s="46"/>
      <c r="AB870" s="194"/>
      <c r="AC870" s="195"/>
      <c r="AD870" s="196"/>
    </row>
    <row r="871" spans="1:30" ht="13.5" customHeight="1">
      <c r="A871" s="50"/>
      <c r="B871" s="58"/>
      <c r="C871" s="49"/>
      <c r="D871" s="50"/>
      <c r="E871" s="824"/>
      <c r="F871" s="34"/>
      <c r="G871" s="978" t="s">
        <v>142</v>
      </c>
      <c r="H871" s="979"/>
      <c r="I871" s="933" t="str">
        <f>IF(I72="","",I72)</f>
        <v/>
      </c>
      <c r="J871" s="934"/>
      <c r="K871" s="351" t="s">
        <v>20</v>
      </c>
      <c r="L871" s="933" t="str">
        <f>IF(L72="","",L72)</f>
        <v/>
      </c>
      <c r="M871" s="934"/>
      <c r="N871" s="351" t="s">
        <v>20</v>
      </c>
      <c r="O871" s="933" t="str">
        <f>IF(O72="","",O72)</f>
        <v/>
      </c>
      <c r="P871" s="934"/>
      <c r="Q871" s="351" t="s">
        <v>20</v>
      </c>
      <c r="R871" s="933" t="str">
        <f>IF(R72="","",R72)</f>
        <v/>
      </c>
      <c r="S871" s="934"/>
      <c r="T871" s="351" t="s">
        <v>20</v>
      </c>
      <c r="U871" s="933" t="str">
        <f>IF(U72="","",U72)</f>
        <v/>
      </c>
      <c r="V871" s="934"/>
      <c r="W871" s="351" t="s">
        <v>20</v>
      </c>
      <c r="X871" s="933" t="str">
        <f>IF(X72="","",X72)</f>
        <v/>
      </c>
      <c r="Y871" s="934"/>
      <c r="Z871" s="351" t="s">
        <v>20</v>
      </c>
      <c r="AA871" s="46"/>
      <c r="AB871" s="194"/>
      <c r="AC871" s="195"/>
      <c r="AD871" s="196"/>
    </row>
    <row r="872" spans="1:30" ht="13.5" customHeight="1">
      <c r="A872" s="50"/>
      <c r="B872" s="58"/>
      <c r="C872" s="49"/>
      <c r="D872" s="50"/>
      <c r="E872" s="824"/>
      <c r="F872" s="34"/>
      <c r="G872" s="978" t="s">
        <v>143</v>
      </c>
      <c r="H872" s="979"/>
      <c r="I872" s="933" t="str">
        <f>IF(I73="","",I73)</f>
        <v/>
      </c>
      <c r="J872" s="934"/>
      <c r="K872" s="351" t="s">
        <v>20</v>
      </c>
      <c r="L872" s="933" t="str">
        <f>IF(L73="","",L73)</f>
        <v/>
      </c>
      <c r="M872" s="934"/>
      <c r="N872" s="351" t="s">
        <v>20</v>
      </c>
      <c r="O872" s="933" t="str">
        <f>IF(O73="","",O73)</f>
        <v/>
      </c>
      <c r="P872" s="934"/>
      <c r="Q872" s="351" t="s">
        <v>20</v>
      </c>
      <c r="R872" s="933" t="str">
        <f>IF(R73="","",R73)</f>
        <v/>
      </c>
      <c r="S872" s="934"/>
      <c r="T872" s="351" t="s">
        <v>20</v>
      </c>
      <c r="U872" s="933" t="str">
        <f>IF(U73="","",U73)</f>
        <v/>
      </c>
      <c r="V872" s="934"/>
      <c r="W872" s="351" t="s">
        <v>20</v>
      </c>
      <c r="X872" s="933" t="str">
        <f>IF(X73="","",X73)</f>
        <v/>
      </c>
      <c r="Y872" s="934"/>
      <c r="Z872" s="351" t="s">
        <v>20</v>
      </c>
      <c r="AA872" s="46"/>
      <c r="AB872" s="194"/>
      <c r="AC872" s="195"/>
      <c r="AD872" s="196"/>
    </row>
    <row r="873" spans="1:30" ht="13.5" customHeight="1">
      <c r="A873" s="50"/>
      <c r="B873" s="58"/>
      <c r="C873" s="49"/>
      <c r="D873" s="50"/>
      <c r="E873" s="824"/>
      <c r="F873" s="34"/>
      <c r="G873" s="318"/>
      <c r="H873" s="318"/>
      <c r="I873" s="318"/>
      <c r="J873" s="318"/>
      <c r="K873" s="318"/>
      <c r="L873" s="318"/>
      <c r="M873" s="318"/>
      <c r="N873" s="318"/>
      <c r="O873" s="318"/>
      <c r="P873" s="318"/>
      <c r="Q873" s="318"/>
      <c r="R873" s="318"/>
      <c r="S873" s="318"/>
      <c r="T873" s="318"/>
      <c r="U873" s="318"/>
      <c r="V873" s="318"/>
      <c r="W873" s="318"/>
      <c r="X873" s="318"/>
      <c r="Y873" s="318"/>
      <c r="Z873" s="318"/>
      <c r="AA873" s="46"/>
      <c r="AB873" s="194"/>
      <c r="AC873" s="195"/>
      <c r="AD873" s="196"/>
    </row>
    <row r="874" spans="1:30" ht="13.5" customHeight="1">
      <c r="A874" s="50"/>
      <c r="B874" s="58"/>
      <c r="C874" s="49"/>
      <c r="D874" s="50"/>
      <c r="E874" s="48"/>
      <c r="F874" s="34"/>
      <c r="G874" s="318"/>
      <c r="H874" s="318"/>
      <c r="I874" s="318"/>
      <c r="J874" s="318"/>
      <c r="K874" s="318"/>
      <c r="L874" s="318"/>
      <c r="M874" s="318"/>
      <c r="N874" s="318"/>
      <c r="O874" s="318"/>
      <c r="P874" s="318"/>
      <c r="Q874" s="318"/>
      <c r="R874" s="318"/>
      <c r="S874" s="318"/>
      <c r="T874" s="318"/>
      <c r="U874" s="318"/>
      <c r="V874" s="318"/>
      <c r="W874" s="318"/>
      <c r="X874" s="318"/>
      <c r="Y874" s="318"/>
      <c r="Z874" s="318"/>
      <c r="AA874" s="46"/>
      <c r="AB874" s="194"/>
      <c r="AC874" s="195"/>
      <c r="AD874" s="196"/>
    </row>
    <row r="875" spans="1:30" ht="13.5" customHeight="1">
      <c r="A875" s="50"/>
      <c r="B875" s="58"/>
      <c r="C875" s="49"/>
      <c r="D875" s="50"/>
      <c r="E875" s="48"/>
      <c r="F875" s="34"/>
      <c r="G875" s="318"/>
      <c r="H875" s="318"/>
      <c r="I875" s="318"/>
      <c r="J875" s="318"/>
      <c r="K875" s="318"/>
      <c r="L875" s="318"/>
      <c r="M875" s="318"/>
      <c r="N875" s="318"/>
      <c r="O875" s="318"/>
      <c r="P875" s="318"/>
      <c r="Q875" s="318"/>
      <c r="R875" s="318"/>
      <c r="S875" s="318"/>
      <c r="T875" s="318"/>
      <c r="U875" s="318"/>
      <c r="V875" s="318"/>
      <c r="W875" s="318"/>
      <c r="X875" s="318"/>
      <c r="Y875" s="318"/>
      <c r="Z875" s="318"/>
      <c r="AA875" s="46"/>
      <c r="AB875" s="194"/>
      <c r="AC875" s="195"/>
      <c r="AD875" s="196"/>
    </row>
    <row r="876" spans="1:30" ht="13.5" customHeight="1">
      <c r="A876" s="50"/>
      <c r="B876" s="58"/>
      <c r="C876" s="49"/>
      <c r="D876" s="50"/>
      <c r="E876" s="48"/>
      <c r="F876" s="34"/>
      <c r="G876" s="318"/>
      <c r="H876" s="318"/>
      <c r="I876" s="318"/>
      <c r="J876" s="318"/>
      <c r="K876" s="318"/>
      <c r="L876" s="318"/>
      <c r="M876" s="318"/>
      <c r="N876" s="318"/>
      <c r="O876" s="318"/>
      <c r="P876" s="318"/>
      <c r="Q876" s="318"/>
      <c r="R876" s="318"/>
      <c r="S876" s="318"/>
      <c r="T876" s="318"/>
      <c r="U876" s="318"/>
      <c r="V876" s="318"/>
      <c r="W876" s="318"/>
      <c r="X876" s="318"/>
      <c r="Y876" s="318"/>
      <c r="Z876" s="318"/>
      <c r="AA876" s="46"/>
      <c r="AB876" s="194"/>
      <c r="AC876" s="195"/>
      <c r="AD876" s="196"/>
    </row>
    <row r="877" spans="1:30" ht="13.5" customHeight="1">
      <c r="A877" s="50"/>
      <c r="B877" s="58"/>
      <c r="C877" s="49"/>
      <c r="D877" s="50"/>
      <c r="E877" s="48"/>
      <c r="F877" s="34"/>
      <c r="G877" s="318"/>
      <c r="H877" s="318"/>
      <c r="I877" s="318"/>
      <c r="J877" s="318"/>
      <c r="K877" s="318"/>
      <c r="L877" s="318"/>
      <c r="M877" s="318"/>
      <c r="N877" s="318"/>
      <c r="O877" s="318"/>
      <c r="P877" s="318"/>
      <c r="Q877" s="318"/>
      <c r="R877" s="318"/>
      <c r="S877" s="318"/>
      <c r="T877" s="318"/>
      <c r="U877" s="318"/>
      <c r="V877" s="318"/>
      <c r="W877" s="318"/>
      <c r="X877" s="318"/>
      <c r="Y877" s="318"/>
      <c r="Z877" s="318"/>
      <c r="AA877" s="46"/>
      <c r="AB877" s="194"/>
      <c r="AC877" s="195"/>
      <c r="AD877" s="196"/>
    </row>
    <row r="878" spans="1:30" ht="13.5" customHeight="1">
      <c r="A878" s="50"/>
      <c r="B878" s="58"/>
      <c r="C878" s="49"/>
      <c r="D878" s="50"/>
      <c r="E878" s="48"/>
      <c r="F878" s="34"/>
      <c r="G878" s="318"/>
      <c r="H878" s="318"/>
      <c r="I878" s="318"/>
      <c r="J878" s="318"/>
      <c r="K878" s="318"/>
      <c r="L878" s="318"/>
      <c r="M878" s="318"/>
      <c r="N878" s="318"/>
      <c r="O878" s="318"/>
      <c r="P878" s="318"/>
      <c r="Q878" s="318"/>
      <c r="R878" s="318"/>
      <c r="S878" s="318"/>
      <c r="T878" s="318"/>
      <c r="U878" s="318"/>
      <c r="V878" s="318"/>
      <c r="W878" s="318"/>
      <c r="X878" s="318"/>
      <c r="Y878" s="318"/>
      <c r="Z878" s="318"/>
      <c r="AA878" s="46"/>
      <c r="AB878" s="194"/>
      <c r="AC878" s="195"/>
      <c r="AD878" s="196"/>
    </row>
    <row r="879" spans="1:30" ht="13.5" customHeight="1">
      <c r="A879" s="50"/>
      <c r="B879" s="58"/>
      <c r="C879" s="49"/>
      <c r="D879" s="50"/>
      <c r="E879" s="48"/>
      <c r="F879" s="34"/>
      <c r="G879" s="318"/>
      <c r="H879" s="318"/>
      <c r="I879" s="318"/>
      <c r="J879" s="318"/>
      <c r="K879" s="318"/>
      <c r="L879" s="318"/>
      <c r="M879" s="318"/>
      <c r="N879" s="318"/>
      <c r="O879" s="318"/>
      <c r="P879" s="318"/>
      <c r="Q879" s="318"/>
      <c r="R879" s="318"/>
      <c r="S879" s="318"/>
      <c r="T879" s="318"/>
      <c r="U879" s="318"/>
      <c r="V879" s="318"/>
      <c r="W879" s="318"/>
      <c r="X879" s="318"/>
      <c r="Y879" s="318"/>
      <c r="Z879" s="318"/>
      <c r="AA879" s="46"/>
      <c r="AB879" s="194"/>
      <c r="AC879" s="195"/>
      <c r="AD879" s="196"/>
    </row>
    <row r="880" spans="1:30" ht="13.5" customHeight="1">
      <c r="A880" s="50"/>
      <c r="B880" s="58"/>
      <c r="C880" s="49"/>
      <c r="D880" s="50"/>
      <c r="E880" s="48"/>
      <c r="F880" s="34"/>
      <c r="G880" s="318"/>
      <c r="H880" s="318"/>
      <c r="I880" s="318"/>
      <c r="J880" s="318"/>
      <c r="K880" s="318"/>
      <c r="L880" s="318"/>
      <c r="M880" s="318"/>
      <c r="N880" s="318"/>
      <c r="O880" s="318"/>
      <c r="P880" s="318"/>
      <c r="Q880" s="318"/>
      <c r="R880" s="318"/>
      <c r="S880" s="318"/>
      <c r="T880" s="318"/>
      <c r="U880" s="318"/>
      <c r="V880" s="318"/>
      <c r="W880" s="318"/>
      <c r="X880" s="318"/>
      <c r="Y880" s="318"/>
      <c r="Z880" s="318"/>
      <c r="AA880" s="46"/>
      <c r="AB880" s="194"/>
      <c r="AC880" s="195"/>
      <c r="AD880" s="196"/>
    </row>
    <row r="881" spans="1:30" ht="16.2" customHeight="1">
      <c r="A881" s="336"/>
      <c r="B881" s="343"/>
      <c r="C881" s="299"/>
      <c r="D881" s="336"/>
      <c r="E881" s="335"/>
      <c r="F881" s="60"/>
      <c r="G881" s="319"/>
      <c r="H881" s="319"/>
      <c r="I881" s="319"/>
      <c r="J881" s="319"/>
      <c r="K881" s="319"/>
      <c r="L881" s="319"/>
      <c r="M881" s="319"/>
      <c r="N881" s="319"/>
      <c r="O881" s="319"/>
      <c r="P881" s="319"/>
      <c r="Q881" s="319"/>
      <c r="R881" s="319"/>
      <c r="S881" s="319"/>
      <c r="T881" s="319"/>
      <c r="U881" s="319"/>
      <c r="V881" s="319"/>
      <c r="W881" s="319"/>
      <c r="X881" s="319"/>
      <c r="Y881" s="319"/>
      <c r="Z881" s="319"/>
      <c r="AA881" s="62"/>
      <c r="AB881" s="197"/>
      <c r="AC881" s="198"/>
      <c r="AD881" s="199"/>
    </row>
    <row r="882" spans="1:30" ht="5.4" customHeight="1">
      <c r="A882" s="50"/>
      <c r="B882" s="58"/>
      <c r="C882" s="49"/>
      <c r="D882" s="50"/>
      <c r="E882" s="48"/>
      <c r="F882" s="34"/>
      <c r="G882" s="318"/>
      <c r="H882" s="318"/>
      <c r="I882" s="318"/>
      <c r="J882" s="318"/>
      <c r="K882" s="318"/>
      <c r="L882" s="318"/>
      <c r="M882" s="318"/>
      <c r="N882" s="318"/>
      <c r="O882" s="318"/>
      <c r="P882" s="318"/>
      <c r="Q882" s="318"/>
      <c r="R882" s="318"/>
      <c r="S882" s="318"/>
      <c r="T882" s="318"/>
      <c r="U882" s="318"/>
      <c r="V882" s="318"/>
      <c r="W882" s="318"/>
      <c r="X882" s="318"/>
      <c r="Y882" s="318"/>
      <c r="Z882" s="318"/>
      <c r="AA882" s="46"/>
      <c r="AB882" s="194"/>
      <c r="AC882" s="195"/>
      <c r="AD882" s="196"/>
    </row>
    <row r="883" spans="1:30" ht="13.5" customHeight="1">
      <c r="A883" s="824" t="s">
        <v>731</v>
      </c>
      <c r="B883" s="935">
        <v>41</v>
      </c>
      <c r="C883" s="790" t="s">
        <v>1099</v>
      </c>
      <c r="D883" s="825" t="s">
        <v>1126</v>
      </c>
      <c r="E883" s="788" t="s">
        <v>1120</v>
      </c>
      <c r="F883" s="34"/>
      <c r="G883" s="826" t="s">
        <v>66</v>
      </c>
      <c r="H883" s="826"/>
      <c r="I883" s="826"/>
      <c r="J883" s="826"/>
      <c r="K883" s="826"/>
      <c r="L883" s="826"/>
      <c r="M883" s="826"/>
      <c r="N883" s="936" t="s">
        <v>444</v>
      </c>
      <c r="O883" s="937"/>
      <c r="P883" s="937"/>
      <c r="Q883" s="937"/>
      <c r="R883" s="937"/>
      <c r="S883" s="937"/>
      <c r="T883" s="937"/>
      <c r="U883" s="937"/>
      <c r="V883" s="938"/>
      <c r="W883" s="40"/>
      <c r="X883" s="40"/>
      <c r="Y883" s="40"/>
      <c r="Z883" s="40"/>
      <c r="AA883" s="46"/>
      <c r="AB883" s="851" t="s">
        <v>530</v>
      </c>
      <c r="AC883" s="852"/>
      <c r="AD883" s="853"/>
    </row>
    <row r="884" spans="1:30" ht="13.5" customHeight="1">
      <c r="A884" s="824"/>
      <c r="B884" s="935"/>
      <c r="C884" s="790"/>
      <c r="D884" s="825"/>
      <c r="E884" s="788"/>
      <c r="F884" s="34"/>
      <c r="G884" s="826"/>
      <c r="H884" s="826"/>
      <c r="I884" s="826"/>
      <c r="J884" s="826"/>
      <c r="K884" s="826"/>
      <c r="L884" s="826"/>
      <c r="M884" s="826"/>
      <c r="N884" s="830"/>
      <c r="O884" s="831"/>
      <c r="P884" s="831"/>
      <c r="Q884" s="831"/>
      <c r="R884" s="831"/>
      <c r="S884" s="831"/>
      <c r="T884" s="831"/>
      <c r="U884" s="831"/>
      <c r="V884" s="832"/>
      <c r="W884" s="40"/>
      <c r="X884" s="40"/>
      <c r="Y884" s="40"/>
      <c r="Z884" s="40"/>
      <c r="AA884" s="46"/>
      <c r="AB884" s="851"/>
      <c r="AC884" s="852"/>
      <c r="AD884" s="853"/>
    </row>
    <row r="885" spans="1:30" ht="13.5" customHeight="1">
      <c r="A885" s="824"/>
      <c r="B885" s="39"/>
      <c r="C885" s="38"/>
      <c r="D885" s="50"/>
      <c r="E885" s="788"/>
      <c r="F885" s="34"/>
      <c r="G885" s="318"/>
      <c r="H885" s="318"/>
      <c r="I885" s="318"/>
      <c r="J885" s="318"/>
      <c r="K885" s="318"/>
      <c r="L885" s="318"/>
      <c r="M885" s="318"/>
      <c r="N885" s="644"/>
      <c r="O885" s="318"/>
      <c r="P885" s="318"/>
      <c r="Q885" s="318"/>
      <c r="R885" s="318"/>
      <c r="S885" s="318"/>
      <c r="T885" s="318"/>
      <c r="U885" s="318"/>
      <c r="V885" s="318"/>
      <c r="W885" s="318"/>
      <c r="X885" s="318"/>
      <c r="Y885" s="318"/>
      <c r="Z885" s="318"/>
      <c r="AA885" s="46"/>
      <c r="AB885" s="851"/>
      <c r="AC885" s="852"/>
      <c r="AD885" s="853"/>
    </row>
    <row r="886" spans="1:30" ht="13.5" customHeight="1">
      <c r="A886" s="50"/>
      <c r="B886" s="39"/>
      <c r="C886" s="38"/>
      <c r="D886" s="50"/>
      <c r="E886" s="788"/>
      <c r="F886" s="34"/>
      <c r="G886" s="434"/>
      <c r="H886" s="318" t="s">
        <v>1165</v>
      </c>
      <c r="I886" s="434"/>
      <c r="J886" s="434"/>
      <c r="K886" s="434"/>
      <c r="L886" s="47"/>
      <c r="M886" s="47"/>
      <c r="N886" s="47"/>
      <c r="O886" s="40"/>
      <c r="P886" s="40"/>
      <c r="AA886" s="46"/>
      <c r="AB886" s="851"/>
      <c r="AC886" s="852"/>
      <c r="AD886" s="853"/>
    </row>
    <row r="887" spans="1:30" ht="13.5" customHeight="1">
      <c r="A887" s="50"/>
      <c r="B887" s="39"/>
      <c r="D887" s="50"/>
      <c r="E887" s="788"/>
      <c r="F887" s="34"/>
      <c r="H887" s="939" t="s">
        <v>9</v>
      </c>
      <c r="I887" s="939"/>
      <c r="J887" s="939"/>
      <c r="K887" s="940" t="s">
        <v>21</v>
      </c>
      <c r="L887" s="941"/>
      <c r="M887" s="942"/>
      <c r="P887" s="943" t="s">
        <v>1100</v>
      </c>
      <c r="Q887" s="943"/>
      <c r="R887" s="943"/>
      <c r="S887" s="943"/>
      <c r="T887" s="943"/>
      <c r="U887" s="943"/>
      <c r="AA887" s="46"/>
      <c r="AB887" s="35"/>
      <c r="AC887" s="36"/>
      <c r="AD887" s="37"/>
    </row>
    <row r="888" spans="1:30" ht="13.5" customHeight="1">
      <c r="A888" s="50"/>
      <c r="B888" s="39"/>
      <c r="C888" s="38"/>
      <c r="D888" s="50"/>
      <c r="E888" s="788"/>
      <c r="F888" s="34"/>
      <c r="H888" s="939"/>
      <c r="I888" s="939"/>
      <c r="J888" s="939"/>
      <c r="K888" s="819" t="s">
        <v>279</v>
      </c>
      <c r="L888" s="820"/>
      <c r="M888" s="821"/>
      <c r="P888" s="862" t="s">
        <v>433</v>
      </c>
      <c r="Q888" s="862"/>
      <c r="R888" s="862"/>
      <c r="S888" s="862"/>
      <c r="T888" s="862"/>
      <c r="U888" s="862"/>
      <c r="AA888" s="46"/>
      <c r="AB888" s="35"/>
      <c r="AC888" s="36"/>
      <c r="AD888" s="37"/>
    </row>
    <row r="889" spans="1:30" ht="13.5" customHeight="1">
      <c r="A889" s="50"/>
      <c r="B889" s="39"/>
      <c r="C889" s="38"/>
      <c r="D889" s="50"/>
      <c r="E889" s="788"/>
      <c r="F889" s="34"/>
      <c r="H889" s="944" t="s">
        <v>280</v>
      </c>
      <c r="I889" s="944"/>
      <c r="J889" s="944"/>
      <c r="K889" s="945" t="str">
        <f>IF(O71+R71+V71+X71=0,"",O71+R71+V71+X71)</f>
        <v/>
      </c>
      <c r="L889" s="945"/>
      <c r="M889" s="945"/>
      <c r="P889" s="946" t="s">
        <v>281</v>
      </c>
      <c r="Q889" s="946"/>
      <c r="R889" s="946"/>
      <c r="S889" s="946"/>
      <c r="T889" s="947" t="str">
        <f>IFERROR(ROUNDDOWN(K889/3,1),"")</f>
        <v/>
      </c>
      <c r="U889" s="948"/>
      <c r="AA889" s="46"/>
      <c r="AB889" s="35"/>
      <c r="AC889" s="36"/>
      <c r="AD889" s="37"/>
    </row>
    <row r="890" spans="1:30" ht="13.5" customHeight="1">
      <c r="A890" s="50"/>
      <c r="B890" s="39"/>
      <c r="C890" s="645"/>
      <c r="D890" s="646"/>
      <c r="E890" s="788" t="s">
        <v>1112</v>
      </c>
      <c r="F890" s="34"/>
      <c r="H890" s="944" t="s">
        <v>282</v>
      </c>
      <c r="I890" s="944"/>
      <c r="J890" s="944"/>
      <c r="K890" s="945" t="str">
        <f>IF(O72+R72+V72+X72=0,"",O72+R72+V72+X72)</f>
        <v/>
      </c>
      <c r="L890" s="945"/>
      <c r="M890" s="945"/>
      <c r="P890" s="1456" t="s">
        <v>1101</v>
      </c>
      <c r="Q890" s="1457"/>
      <c r="R890" s="1457"/>
      <c r="S890" s="1458"/>
      <c r="T890" s="947" t="str">
        <f>IFERROR(ROUNDDOWN(K890/5,1),"")</f>
        <v/>
      </c>
      <c r="U890" s="948"/>
      <c r="AA890" s="46"/>
      <c r="AB890" s="35"/>
      <c r="AC890" s="36"/>
      <c r="AD890" s="37"/>
    </row>
    <row r="891" spans="1:30" ht="13.5" customHeight="1" thickBot="1">
      <c r="A891" s="50"/>
      <c r="B891" s="39"/>
      <c r="C891" s="645"/>
      <c r="D891" s="646"/>
      <c r="E891" s="788"/>
      <c r="F891" s="34"/>
      <c r="H891" s="1459" t="s">
        <v>284</v>
      </c>
      <c r="I891" s="1459"/>
      <c r="J891" s="1459"/>
      <c r="K891" s="1460" t="str">
        <f>IF(O73+R73+V73+X73=0,"",O73+R73+V73+X73)</f>
        <v/>
      </c>
      <c r="L891" s="1460"/>
      <c r="M891" s="1460"/>
      <c r="P891" s="1456" t="s">
        <v>1102</v>
      </c>
      <c r="Q891" s="1457"/>
      <c r="R891" s="1457"/>
      <c r="S891" s="1458"/>
      <c r="T891" s="947" t="str">
        <f>IFERROR(ROUNDDOWN(K891/6,1),"")</f>
        <v/>
      </c>
      <c r="U891" s="948"/>
      <c r="AA891" s="46"/>
      <c r="AB891" s="35"/>
      <c r="AC891" s="36"/>
      <c r="AD891" s="37"/>
    </row>
    <row r="892" spans="1:30" ht="13.5" customHeight="1" thickTop="1">
      <c r="A892" s="50"/>
      <c r="B892" s="39"/>
      <c r="C892" s="645"/>
      <c r="D892" s="646"/>
      <c r="E892" s="788"/>
      <c r="F892" s="34"/>
      <c r="H892" s="905" t="s">
        <v>285</v>
      </c>
      <c r="I892" s="905"/>
      <c r="J892" s="905"/>
      <c r="K892" s="1461" t="str">
        <f>IF(SUM(K889:M891)=0,"",SUM(K889:M891))</f>
        <v/>
      </c>
      <c r="L892" s="1461"/>
      <c r="M892" s="1461"/>
      <c r="P892" s="1031" t="s">
        <v>515</v>
      </c>
      <c r="Q892" s="1031"/>
      <c r="R892" s="1031"/>
      <c r="S892" s="1031"/>
      <c r="T892" s="1032" t="str">
        <f>IFERROR(ROUND(T889+T890+T891+1,0),"")</f>
        <v/>
      </c>
      <c r="U892" s="1033"/>
      <c r="V892" s="1462" t="s">
        <v>1103</v>
      </c>
      <c r="W892" s="1463"/>
      <c r="X892" s="1463"/>
      <c r="AA892" s="46"/>
      <c r="AB892" s="35"/>
      <c r="AC892" s="36"/>
      <c r="AD892" s="37"/>
    </row>
    <row r="893" spans="1:30" ht="13.5" customHeight="1">
      <c r="A893" s="50"/>
      <c r="B893" s="39"/>
      <c r="C893" s="645"/>
      <c r="D893" s="646"/>
      <c r="E893" s="788"/>
      <c r="F893" s="34"/>
      <c r="AA893" s="46"/>
      <c r="AB893" s="35"/>
      <c r="AC893" s="36"/>
      <c r="AD893" s="37"/>
    </row>
    <row r="894" spans="1:30" ht="13.5" customHeight="1">
      <c r="A894" s="50"/>
      <c r="B894" s="39"/>
      <c r="C894" s="645"/>
      <c r="D894" s="646"/>
      <c r="E894" s="788"/>
      <c r="F894" s="34"/>
      <c r="H894" s="318" t="s">
        <v>817</v>
      </c>
      <c r="X894" s="318"/>
      <c r="Y894" s="318"/>
      <c r="Z894" s="318"/>
      <c r="AA894" s="46"/>
      <c r="AB894" s="35"/>
      <c r="AC894" s="36"/>
      <c r="AD894" s="37"/>
    </row>
    <row r="895" spans="1:30" ht="13.5" customHeight="1">
      <c r="A895" s="50"/>
      <c r="B895" s="39"/>
      <c r="C895" s="645"/>
      <c r="D895" s="646"/>
      <c r="E895" s="788"/>
      <c r="F895" s="34"/>
      <c r="H895" s="939" t="s">
        <v>9</v>
      </c>
      <c r="I895" s="939"/>
      <c r="J895" s="939"/>
      <c r="K895" s="940" t="s">
        <v>21</v>
      </c>
      <c r="L895" s="941"/>
      <c r="M895" s="942"/>
      <c r="P895" s="943" t="s">
        <v>1100</v>
      </c>
      <c r="Q895" s="943"/>
      <c r="R895" s="943"/>
      <c r="S895" s="943"/>
      <c r="T895" s="943"/>
      <c r="U895" s="943"/>
      <c r="AB895" s="35"/>
      <c r="AC895" s="36"/>
      <c r="AD895" s="37"/>
    </row>
    <row r="896" spans="1:30" ht="13.5" customHeight="1">
      <c r="A896" s="50"/>
      <c r="B896" s="39"/>
      <c r="C896" s="645"/>
      <c r="D896" s="646"/>
      <c r="E896" s="788"/>
      <c r="F896" s="34"/>
      <c r="H896" s="939"/>
      <c r="I896" s="939"/>
      <c r="J896" s="939"/>
      <c r="K896" s="819" t="s">
        <v>279</v>
      </c>
      <c r="L896" s="820"/>
      <c r="M896" s="821"/>
      <c r="P896" s="862" t="s">
        <v>433</v>
      </c>
      <c r="Q896" s="862"/>
      <c r="R896" s="862"/>
      <c r="S896" s="862"/>
      <c r="T896" s="862"/>
      <c r="U896" s="862"/>
      <c r="AB896" s="35"/>
      <c r="AC896" s="36"/>
      <c r="AD896" s="37"/>
    </row>
    <row r="897" spans="1:30" ht="13.5" customHeight="1">
      <c r="A897" s="50"/>
      <c r="B897" s="39"/>
      <c r="C897" s="645"/>
      <c r="D897" s="646"/>
      <c r="E897" s="788"/>
      <c r="F897" s="34"/>
      <c r="H897" s="944" t="s">
        <v>280</v>
      </c>
      <c r="I897" s="944"/>
      <c r="J897" s="944"/>
      <c r="K897" s="945" t="str">
        <f>IF(O71+R71+V71+X71=0,"",O71+R71+V71+X71)</f>
        <v/>
      </c>
      <c r="L897" s="945"/>
      <c r="M897" s="945"/>
      <c r="P897" s="946" t="s">
        <v>281</v>
      </c>
      <c r="Q897" s="946"/>
      <c r="R897" s="946"/>
      <c r="S897" s="946"/>
      <c r="T897" s="947" t="str">
        <f>IFERROR(ROUNDDOWN(K897/3,1),"")</f>
        <v/>
      </c>
      <c r="U897" s="948"/>
      <c r="AB897" s="35"/>
      <c r="AC897" s="36"/>
      <c r="AD897" s="37"/>
    </row>
    <row r="898" spans="1:30" ht="13.5" customHeight="1">
      <c r="A898" s="50"/>
      <c r="B898" s="39"/>
      <c r="C898" s="645"/>
      <c r="D898" s="646"/>
      <c r="E898" s="788"/>
      <c r="F898" s="34"/>
      <c r="H898" s="944" t="s">
        <v>282</v>
      </c>
      <c r="I898" s="944"/>
      <c r="J898" s="944"/>
      <c r="K898" s="945" t="str">
        <f>IF(O72+R72+V72+X72=0,"",O72+R72+V72+X72)</f>
        <v/>
      </c>
      <c r="L898" s="945"/>
      <c r="M898" s="945"/>
      <c r="P898" s="1456" t="s">
        <v>1101</v>
      </c>
      <c r="Q898" s="1457"/>
      <c r="R898" s="1457"/>
      <c r="S898" s="1458"/>
      <c r="T898" s="947" t="str">
        <f>IFERROR(ROUNDDOWN(K898/5,1),"")</f>
        <v/>
      </c>
      <c r="U898" s="948"/>
      <c r="AB898" s="35"/>
      <c r="AC898" s="36"/>
      <c r="AD898" s="37"/>
    </row>
    <row r="899" spans="1:30" ht="13.5" customHeight="1" thickBot="1">
      <c r="A899" s="50"/>
      <c r="B899" s="39"/>
      <c r="C899" s="645"/>
      <c r="D899" s="646"/>
      <c r="E899" s="788"/>
      <c r="F899" s="34"/>
      <c r="H899" s="1459" t="s">
        <v>284</v>
      </c>
      <c r="I899" s="1459"/>
      <c r="J899" s="1459"/>
      <c r="K899" s="1460" t="str">
        <f>IF(O73+R73+V73+X73=0,"",O73+R73+V73+X73)</f>
        <v/>
      </c>
      <c r="L899" s="1460"/>
      <c r="M899" s="1460"/>
      <c r="P899" s="1456" t="s">
        <v>1102</v>
      </c>
      <c r="Q899" s="1457"/>
      <c r="R899" s="1457"/>
      <c r="S899" s="1458"/>
      <c r="T899" s="947" t="str">
        <f>IFERROR(ROUNDDOWN(K899/6,1),"")</f>
        <v/>
      </c>
      <c r="U899" s="948"/>
      <c r="AB899" s="35"/>
      <c r="AC899" s="36"/>
      <c r="AD899" s="37"/>
    </row>
    <row r="900" spans="1:30" ht="13.5" customHeight="1" thickTop="1">
      <c r="A900" s="50"/>
      <c r="B900" s="39"/>
      <c r="C900" s="645"/>
      <c r="D900" s="646"/>
      <c r="E900" s="788"/>
      <c r="F900" s="34"/>
      <c r="H900" s="905" t="s">
        <v>285</v>
      </c>
      <c r="I900" s="905"/>
      <c r="J900" s="905"/>
      <c r="K900" s="1461" t="str">
        <f>IF(SUM(K897:M899)=0,"",SUM(K897:M899))</f>
        <v/>
      </c>
      <c r="L900" s="1461"/>
      <c r="M900" s="1461"/>
      <c r="P900" s="1031" t="s">
        <v>649</v>
      </c>
      <c r="Q900" s="1031"/>
      <c r="R900" s="1031"/>
      <c r="S900" s="1031"/>
      <c r="T900" s="1032" t="str">
        <f>IFERROR(ROUND(T897+T898+T899,0),"")</f>
        <v/>
      </c>
      <c r="U900" s="1033"/>
      <c r="V900" s="1462" t="s">
        <v>1103</v>
      </c>
      <c r="W900" s="1463"/>
      <c r="X900" s="1463"/>
      <c r="AA900" s="46"/>
      <c r="AB900" s="35"/>
      <c r="AC900" s="36"/>
      <c r="AD900" s="37"/>
    </row>
    <row r="901" spans="1:30" ht="13.5" customHeight="1">
      <c r="A901" s="50"/>
      <c r="B901" s="39"/>
      <c r="C901" s="645"/>
      <c r="D901" s="646"/>
      <c r="E901" s="788"/>
      <c r="F901" s="34"/>
      <c r="AA901" s="46"/>
      <c r="AB901" s="35"/>
      <c r="AC901" s="36"/>
      <c r="AD901" s="37"/>
    </row>
    <row r="902" spans="1:30" ht="13.5" customHeight="1">
      <c r="A902" s="50"/>
      <c r="B902" s="39"/>
      <c r="C902" s="645"/>
      <c r="D902" s="646"/>
      <c r="E902" s="788"/>
      <c r="F902" s="34"/>
      <c r="AA902" s="46"/>
      <c r="AB902" s="35"/>
      <c r="AC902" s="36"/>
      <c r="AD902" s="37"/>
    </row>
    <row r="903" spans="1:30" ht="13.5" customHeight="1">
      <c r="A903" s="50"/>
      <c r="B903" s="39"/>
      <c r="C903" s="645"/>
      <c r="D903" s="646"/>
      <c r="E903" s="788"/>
      <c r="F903" s="34"/>
      <c r="AA903" s="46"/>
      <c r="AB903" s="35"/>
      <c r="AC903" s="36"/>
      <c r="AD903" s="37"/>
    </row>
    <row r="904" spans="1:30" ht="13.5" customHeight="1">
      <c r="A904" s="50"/>
      <c r="B904" s="39"/>
      <c r="C904" s="645"/>
      <c r="D904" s="646"/>
      <c r="E904" s="788"/>
      <c r="F904" s="34"/>
      <c r="G904" s="1464" t="s">
        <v>1104</v>
      </c>
      <c r="H904" s="1465"/>
      <c r="I904" s="1465"/>
      <c r="J904" s="1465"/>
      <c r="K904" s="1465"/>
      <c r="L904" s="1465"/>
      <c r="M904" s="1465"/>
      <c r="N904" s="1465"/>
      <c r="O904" s="1465"/>
      <c r="P904" s="1465"/>
      <c r="Q904" s="1465"/>
      <c r="R904" s="1465"/>
      <c r="S904" s="1465"/>
      <c r="T904" s="1465"/>
      <c r="U904" s="1465"/>
      <c r="V904" s="1465"/>
      <c r="W904" s="1465"/>
      <c r="X904" s="1465"/>
      <c r="Y904" s="1465"/>
      <c r="Z904" s="1466"/>
      <c r="AA904" s="46"/>
      <c r="AB904" s="35"/>
      <c r="AC904" s="36"/>
      <c r="AD904" s="37"/>
    </row>
    <row r="905" spans="1:30" ht="13.5" customHeight="1">
      <c r="A905" s="50"/>
      <c r="B905" s="39"/>
      <c r="C905" s="645"/>
      <c r="D905" s="646"/>
      <c r="E905" s="788"/>
      <c r="F905" s="34"/>
      <c r="G905" s="1467"/>
      <c r="H905" s="1467"/>
      <c r="I905" s="1468" t="s">
        <v>1105</v>
      </c>
      <c r="J905" s="917"/>
      <c r="K905" s="917"/>
      <c r="L905" s="917"/>
      <c r="M905" s="917"/>
      <c r="N905" s="917"/>
      <c r="O905" s="917"/>
      <c r="P905" s="917"/>
      <c r="Q905" s="917"/>
      <c r="R905" s="917"/>
      <c r="S905" s="917"/>
      <c r="T905" s="917"/>
      <c r="U905" s="917"/>
      <c r="V905" s="917"/>
      <c r="W905" s="917"/>
      <c r="X905" s="917"/>
      <c r="Y905" s="917"/>
      <c r="Z905" s="918"/>
      <c r="AB905" s="35"/>
      <c r="AC905" s="36"/>
      <c r="AD905" s="37"/>
    </row>
    <row r="906" spans="1:30" ht="13.5" customHeight="1">
      <c r="A906" s="50"/>
      <c r="B906" s="39"/>
      <c r="C906" s="645"/>
      <c r="D906" s="646"/>
      <c r="E906" s="788"/>
      <c r="F906" s="34"/>
      <c r="G906" s="1467"/>
      <c r="H906" s="1467"/>
      <c r="I906" s="922"/>
      <c r="J906" s="923"/>
      <c r="K906" s="923"/>
      <c r="L906" s="923"/>
      <c r="M906" s="923"/>
      <c r="N906" s="923"/>
      <c r="O906" s="923"/>
      <c r="P906" s="923"/>
      <c r="Q906" s="923"/>
      <c r="R906" s="923"/>
      <c r="S906" s="923"/>
      <c r="T906" s="923"/>
      <c r="U906" s="923"/>
      <c r="V906" s="923"/>
      <c r="W906" s="923"/>
      <c r="X906" s="923"/>
      <c r="Y906" s="923"/>
      <c r="Z906" s="924"/>
      <c r="AB906" s="35"/>
      <c r="AC906" s="36"/>
      <c r="AD906" s="37"/>
    </row>
    <row r="907" spans="1:30" ht="13.5" customHeight="1">
      <c r="A907" s="50"/>
      <c r="B907" s="39"/>
      <c r="C907" s="645"/>
      <c r="D907" s="646"/>
      <c r="E907" s="788"/>
      <c r="F907" s="34"/>
      <c r="G907" s="1467"/>
      <c r="H907" s="1467"/>
      <c r="I907" s="1468" t="s">
        <v>1106</v>
      </c>
      <c r="J907" s="917"/>
      <c r="K907" s="917"/>
      <c r="L907" s="917"/>
      <c r="M907" s="917"/>
      <c r="N907" s="917"/>
      <c r="O907" s="917"/>
      <c r="P907" s="917"/>
      <c r="Q907" s="917"/>
      <c r="R907" s="917"/>
      <c r="S907" s="917"/>
      <c r="T907" s="917"/>
      <c r="U907" s="917"/>
      <c r="V907" s="917"/>
      <c r="W907" s="917"/>
      <c r="X907" s="917"/>
      <c r="Y907" s="917"/>
      <c r="Z907" s="918"/>
      <c r="AB907" s="35"/>
      <c r="AC907" s="36"/>
      <c r="AD907" s="37"/>
    </row>
    <row r="908" spans="1:30" ht="13.5" customHeight="1">
      <c r="A908" s="50"/>
      <c r="B908" s="39"/>
      <c r="C908" s="645"/>
      <c r="D908" s="646"/>
      <c r="E908" s="788"/>
      <c r="F908" s="34"/>
      <c r="G908" s="1467"/>
      <c r="H908" s="1467"/>
      <c r="I908" s="919"/>
      <c r="J908" s="920"/>
      <c r="K908" s="920"/>
      <c r="L908" s="920"/>
      <c r="M908" s="920"/>
      <c r="N908" s="920"/>
      <c r="O908" s="920"/>
      <c r="P908" s="920"/>
      <c r="Q908" s="920"/>
      <c r="R908" s="920"/>
      <c r="S908" s="920"/>
      <c r="T908" s="920"/>
      <c r="U908" s="920"/>
      <c r="V908" s="920"/>
      <c r="W908" s="920"/>
      <c r="X908" s="920"/>
      <c r="Y908" s="920"/>
      <c r="Z908" s="921"/>
      <c r="AB908" s="35"/>
      <c r="AC908" s="36"/>
      <c r="AD908" s="37"/>
    </row>
    <row r="909" spans="1:30" ht="13.5" customHeight="1">
      <c r="A909" s="50"/>
      <c r="B909" s="39"/>
      <c r="C909" s="645"/>
      <c r="D909" s="646"/>
      <c r="E909" s="788"/>
      <c r="F909" s="34"/>
      <c r="G909" s="1467"/>
      <c r="H909" s="1467"/>
      <c r="I909" s="922"/>
      <c r="J909" s="923"/>
      <c r="K909" s="923"/>
      <c r="L909" s="923"/>
      <c r="M909" s="923"/>
      <c r="N909" s="923"/>
      <c r="O909" s="923"/>
      <c r="P909" s="923"/>
      <c r="Q909" s="923"/>
      <c r="R909" s="923"/>
      <c r="S909" s="923"/>
      <c r="T909" s="923"/>
      <c r="U909" s="923"/>
      <c r="V909" s="923"/>
      <c r="W909" s="923"/>
      <c r="X909" s="923"/>
      <c r="Y909" s="923"/>
      <c r="Z909" s="924"/>
      <c r="AB909" s="35"/>
      <c r="AC909" s="36"/>
      <c r="AD909" s="37"/>
    </row>
    <row r="910" spans="1:30" ht="13.5" customHeight="1">
      <c r="A910" s="50"/>
      <c r="B910" s="39"/>
      <c r="C910" s="645"/>
      <c r="D910" s="646"/>
      <c r="E910" s="788"/>
      <c r="F910" s="34"/>
      <c r="G910" s="1469"/>
      <c r="H910" s="1469"/>
      <c r="I910" s="1625"/>
      <c r="J910" s="1626"/>
      <c r="K910" s="1627" t="s">
        <v>1107</v>
      </c>
      <c r="L910" s="1628"/>
      <c r="M910" s="1628"/>
      <c r="N910" s="1628"/>
      <c r="O910" s="1628"/>
      <c r="P910" s="1628"/>
      <c r="Q910" s="1628"/>
      <c r="R910" s="1628"/>
      <c r="S910" s="1628"/>
      <c r="T910" s="1628"/>
      <c r="U910" s="1628"/>
      <c r="V910" s="1628"/>
      <c r="W910" s="1628"/>
      <c r="X910" s="1628"/>
      <c r="Y910" s="1628"/>
      <c r="Z910" s="1629"/>
      <c r="AA910" s="46"/>
      <c r="AB910" s="35"/>
      <c r="AC910" s="36"/>
      <c r="AD910" s="37"/>
    </row>
    <row r="911" spans="1:30" ht="13.5" customHeight="1">
      <c r="A911" s="50"/>
      <c r="B911" s="39"/>
      <c r="C911" s="645"/>
      <c r="D911" s="646"/>
      <c r="E911" s="788"/>
      <c r="F911" s="34"/>
      <c r="G911" s="1469"/>
      <c r="H911" s="1469"/>
      <c r="I911" s="1470"/>
      <c r="J911" s="1470"/>
      <c r="K911" s="1471" t="s">
        <v>1108</v>
      </c>
      <c r="L911" s="1630"/>
      <c r="M911" s="1630"/>
      <c r="N911" s="1630"/>
      <c r="O911" s="1630"/>
      <c r="P911" s="1630"/>
      <c r="Q911" s="1630"/>
      <c r="R911" s="1630"/>
      <c r="S911" s="1630"/>
      <c r="T911" s="1630"/>
      <c r="U911" s="1630"/>
      <c r="V911" s="1630"/>
      <c r="W911" s="1630"/>
      <c r="X911" s="1630"/>
      <c r="Y911" s="1630"/>
      <c r="Z911" s="1631"/>
      <c r="AA911" s="46"/>
      <c r="AB911" s="35"/>
      <c r="AC911" s="36"/>
      <c r="AD911" s="37"/>
    </row>
    <row r="912" spans="1:30" ht="13.5" customHeight="1">
      <c r="A912" s="50"/>
      <c r="B912" s="39"/>
      <c r="C912" s="645"/>
      <c r="D912" s="646"/>
      <c r="E912" s="788"/>
      <c r="F912" s="34"/>
      <c r="G912" s="1469"/>
      <c r="H912" s="1469"/>
      <c r="I912" s="1470"/>
      <c r="J912" s="1470"/>
      <c r="K912" s="1471" t="s">
        <v>1109</v>
      </c>
      <c r="L912" s="1472"/>
      <c r="M912" s="1472"/>
      <c r="N912" s="1472"/>
      <c r="O912" s="1472"/>
      <c r="P912" s="1472"/>
      <c r="Q912" s="1472"/>
      <c r="R912" s="1472"/>
      <c r="S912" s="1472"/>
      <c r="T912" s="1472"/>
      <c r="U912" s="1472"/>
      <c r="V912" s="1472"/>
      <c r="W912" s="1472"/>
      <c r="X912" s="1472"/>
      <c r="Y912" s="1472"/>
      <c r="Z912" s="1473"/>
      <c r="AA912" s="46"/>
      <c r="AB912" s="35"/>
      <c r="AC912" s="36"/>
      <c r="AD912" s="37"/>
    </row>
    <row r="913" spans="1:30" ht="13.5" customHeight="1">
      <c r="A913" s="50"/>
      <c r="B913" s="39"/>
      <c r="C913" s="645"/>
      <c r="D913" s="646"/>
      <c r="E913" s="788"/>
      <c r="F913" s="34"/>
      <c r="G913" s="1469"/>
      <c r="H913" s="1469"/>
      <c r="I913" s="1470"/>
      <c r="J913" s="1470"/>
      <c r="K913" s="1474" t="s">
        <v>1110</v>
      </c>
      <c r="L913" s="1472"/>
      <c r="M913" s="1472"/>
      <c r="N913" s="1472"/>
      <c r="O913" s="1472"/>
      <c r="P913" s="1472"/>
      <c r="Q913" s="1472"/>
      <c r="R913" s="1472"/>
      <c r="S913" s="1472"/>
      <c r="T913" s="1472"/>
      <c r="U913" s="1472"/>
      <c r="V913" s="1472"/>
      <c r="W913" s="1472"/>
      <c r="X913" s="1472"/>
      <c r="Y913" s="1472"/>
      <c r="Z913" s="1473"/>
      <c r="AA913" s="46"/>
      <c r="AB913" s="35"/>
      <c r="AC913" s="36"/>
      <c r="AD913" s="37"/>
    </row>
    <row r="914" spans="1:30" ht="13.5" customHeight="1">
      <c r="A914" s="50"/>
      <c r="B914" s="39"/>
      <c r="C914" s="645"/>
      <c r="D914" s="646"/>
      <c r="E914" s="788"/>
      <c r="F914" s="34"/>
      <c r="G914" s="910"/>
      <c r="H914" s="911"/>
      <c r="I914" s="916" t="s">
        <v>1111</v>
      </c>
      <c r="J914" s="917"/>
      <c r="K914" s="917"/>
      <c r="L914" s="917"/>
      <c r="M914" s="917"/>
      <c r="N914" s="917"/>
      <c r="O914" s="917"/>
      <c r="P914" s="917"/>
      <c r="Q914" s="917"/>
      <c r="R914" s="917"/>
      <c r="S914" s="917"/>
      <c r="T914" s="917"/>
      <c r="U914" s="917"/>
      <c r="V914" s="917"/>
      <c r="W914" s="917"/>
      <c r="X914" s="917"/>
      <c r="Y914" s="917"/>
      <c r="Z914" s="918"/>
      <c r="AA914" s="46"/>
      <c r="AB914" s="35"/>
      <c r="AC914" s="36"/>
      <c r="AD914" s="37"/>
    </row>
    <row r="915" spans="1:30" ht="13.5" customHeight="1">
      <c r="A915" s="50"/>
      <c r="B915" s="39"/>
      <c r="C915" s="645"/>
      <c r="D915" s="646"/>
      <c r="E915" s="788"/>
      <c r="F915" s="34"/>
      <c r="G915" s="912"/>
      <c r="H915" s="913"/>
      <c r="I915" s="919"/>
      <c r="J915" s="920"/>
      <c r="K915" s="920"/>
      <c r="L915" s="920"/>
      <c r="M915" s="920"/>
      <c r="N915" s="920"/>
      <c r="O915" s="920"/>
      <c r="P915" s="920"/>
      <c r="Q915" s="920"/>
      <c r="R915" s="920"/>
      <c r="S915" s="920"/>
      <c r="T915" s="920"/>
      <c r="U915" s="920"/>
      <c r="V915" s="920"/>
      <c r="W915" s="920"/>
      <c r="X915" s="920"/>
      <c r="Y915" s="920"/>
      <c r="Z915" s="921"/>
      <c r="AA915" s="46"/>
      <c r="AB915" s="35"/>
      <c r="AC915" s="36"/>
      <c r="AD915" s="37"/>
    </row>
    <row r="916" spans="1:30" ht="13.5" customHeight="1">
      <c r="A916" s="50"/>
      <c r="B916" s="39"/>
      <c r="C916" s="645"/>
      <c r="D916" s="646"/>
      <c r="E916" s="788" t="s">
        <v>1163</v>
      </c>
      <c r="F916" s="34"/>
      <c r="G916" s="912"/>
      <c r="H916" s="913"/>
      <c r="I916" s="919"/>
      <c r="J916" s="920"/>
      <c r="K916" s="920"/>
      <c r="L916" s="920"/>
      <c r="M916" s="920"/>
      <c r="N916" s="920"/>
      <c r="O916" s="920"/>
      <c r="P916" s="920"/>
      <c r="Q916" s="920"/>
      <c r="R916" s="920"/>
      <c r="S916" s="920"/>
      <c r="T916" s="920"/>
      <c r="U916" s="920"/>
      <c r="V916" s="920"/>
      <c r="W916" s="920"/>
      <c r="X916" s="920"/>
      <c r="Y916" s="920"/>
      <c r="Z916" s="921"/>
      <c r="AA916" s="46"/>
      <c r="AB916" s="35"/>
      <c r="AC916" s="36"/>
      <c r="AD916" s="37"/>
    </row>
    <row r="917" spans="1:30" ht="13.5" customHeight="1">
      <c r="A917" s="50"/>
      <c r="B917" s="39"/>
      <c r="C917" s="645"/>
      <c r="D917" s="646"/>
      <c r="E917" s="788"/>
      <c r="F917" s="34"/>
      <c r="G917" s="912"/>
      <c r="H917" s="913"/>
      <c r="I917" s="919"/>
      <c r="J917" s="920"/>
      <c r="K917" s="920"/>
      <c r="L917" s="920"/>
      <c r="M917" s="920"/>
      <c r="N917" s="920"/>
      <c r="O917" s="920"/>
      <c r="P917" s="920"/>
      <c r="Q917" s="920"/>
      <c r="R917" s="920"/>
      <c r="S917" s="920"/>
      <c r="T917" s="920"/>
      <c r="U917" s="920"/>
      <c r="V917" s="920"/>
      <c r="W917" s="920"/>
      <c r="X917" s="920"/>
      <c r="Y917" s="920"/>
      <c r="Z917" s="921"/>
      <c r="AA917" s="46"/>
      <c r="AB917" s="35"/>
      <c r="AC917" s="36"/>
      <c r="AD917" s="37"/>
    </row>
    <row r="918" spans="1:30" ht="12.6" customHeight="1">
      <c r="A918" s="50"/>
      <c r="B918" s="39"/>
      <c r="C918" s="645"/>
      <c r="D918" s="646"/>
      <c r="E918" s="788"/>
      <c r="F918" s="34"/>
      <c r="G918" s="912"/>
      <c r="H918" s="913"/>
      <c r="I918" s="919"/>
      <c r="J918" s="920"/>
      <c r="K918" s="920"/>
      <c r="L918" s="920"/>
      <c r="M918" s="920"/>
      <c r="N918" s="920"/>
      <c r="O918" s="920"/>
      <c r="P918" s="920"/>
      <c r="Q918" s="920"/>
      <c r="R918" s="920"/>
      <c r="S918" s="920"/>
      <c r="T918" s="920"/>
      <c r="U918" s="920"/>
      <c r="V918" s="920"/>
      <c r="W918" s="920"/>
      <c r="X918" s="920"/>
      <c r="Y918" s="920"/>
      <c r="Z918" s="921"/>
      <c r="AA918" s="46"/>
      <c r="AB918" s="35"/>
      <c r="AC918" s="36"/>
      <c r="AD918" s="37"/>
    </row>
    <row r="919" spans="1:30" ht="13.5" customHeight="1">
      <c r="A919" s="50"/>
      <c r="B919" s="39"/>
      <c r="C919" s="645"/>
      <c r="D919" s="646"/>
      <c r="E919" s="788"/>
      <c r="F919" s="34"/>
      <c r="G919" s="914"/>
      <c r="H919" s="915"/>
      <c r="I919" s="922"/>
      <c r="J919" s="923"/>
      <c r="K919" s="923"/>
      <c r="L919" s="923"/>
      <c r="M919" s="923"/>
      <c r="N919" s="923"/>
      <c r="O919" s="923"/>
      <c r="P919" s="923"/>
      <c r="Q919" s="923"/>
      <c r="R919" s="923"/>
      <c r="S919" s="923"/>
      <c r="T919" s="923"/>
      <c r="U919" s="923"/>
      <c r="V919" s="923"/>
      <c r="W919" s="923"/>
      <c r="X919" s="923"/>
      <c r="Y919" s="923"/>
      <c r="Z919" s="924"/>
      <c r="AA919" s="46"/>
      <c r="AB919" s="35"/>
      <c r="AC919" s="36"/>
      <c r="AD919" s="37"/>
    </row>
    <row r="920" spans="1:30" ht="13.5" customHeight="1">
      <c r="A920" s="50"/>
      <c r="B920" s="39"/>
      <c r="C920" s="645"/>
      <c r="D920" s="646"/>
      <c r="E920" s="788"/>
      <c r="F920" s="34"/>
      <c r="G920" s="434"/>
      <c r="H920" s="434"/>
      <c r="I920" s="434"/>
      <c r="J920" s="434"/>
      <c r="K920" s="434"/>
      <c r="L920" s="47"/>
      <c r="M920" s="47"/>
      <c r="N920" s="47"/>
      <c r="O920" s="40"/>
      <c r="P920" s="40"/>
      <c r="AA920" s="46"/>
      <c r="AB920" s="35"/>
      <c r="AC920" s="36"/>
      <c r="AD920" s="37"/>
    </row>
    <row r="921" spans="1:30" ht="13.5" customHeight="1">
      <c r="A921" s="50"/>
      <c r="B921" s="39"/>
      <c r="C921" s="645"/>
      <c r="D921" s="646"/>
      <c r="E921" s="788"/>
      <c r="F921" s="34"/>
      <c r="G921" s="434"/>
      <c r="H921" s="434"/>
      <c r="I921" s="434"/>
      <c r="J921" s="434"/>
      <c r="K921" s="434"/>
      <c r="L921" s="47"/>
      <c r="M921" s="47"/>
      <c r="N921" s="47"/>
      <c r="O921" s="40"/>
      <c r="P921" s="40"/>
      <c r="AA921" s="46"/>
      <c r="AB921" s="35"/>
      <c r="AC921" s="36"/>
      <c r="AD921" s="37"/>
    </row>
    <row r="922" spans="1:30" ht="13.5" customHeight="1">
      <c r="A922" s="50"/>
      <c r="B922" s="39"/>
      <c r="C922" s="645"/>
      <c r="D922" s="646"/>
      <c r="E922" s="788"/>
      <c r="F922" s="34"/>
      <c r="G922" s="434"/>
      <c r="H922" s="434"/>
      <c r="I922" s="434"/>
      <c r="J922" s="434"/>
      <c r="K922" s="434"/>
      <c r="L922" s="47"/>
      <c r="M922" s="47"/>
      <c r="N922" s="47"/>
      <c r="O922" s="40"/>
      <c r="P922" s="40"/>
      <c r="AA922" s="46"/>
      <c r="AB922" s="35"/>
      <c r="AC922" s="36"/>
      <c r="AD922" s="37"/>
    </row>
    <row r="923" spans="1:30" ht="8.4" customHeight="1">
      <c r="A923" s="336"/>
      <c r="B923" s="341"/>
      <c r="C923" s="658"/>
      <c r="D923" s="659"/>
      <c r="E923" s="437"/>
      <c r="F923" s="60"/>
      <c r="G923" s="61"/>
      <c r="H923" s="61"/>
      <c r="I923" s="61"/>
      <c r="J923" s="61"/>
      <c r="K923" s="61"/>
      <c r="L923" s="331"/>
      <c r="M923" s="331"/>
      <c r="N923" s="331"/>
      <c r="O923" s="352"/>
      <c r="P923" s="352"/>
      <c r="Q923" s="114"/>
      <c r="R923" s="114"/>
      <c r="S923" s="114"/>
      <c r="T923" s="114"/>
      <c r="U923" s="114"/>
      <c r="V923" s="114"/>
      <c r="W923" s="114"/>
      <c r="X923" s="114"/>
      <c r="Y923" s="114"/>
      <c r="Z923" s="114"/>
      <c r="AA923" s="62"/>
      <c r="AB923" s="63"/>
      <c r="AC923" s="64"/>
      <c r="AD923" s="65"/>
    </row>
    <row r="924" spans="1:30" ht="5.4" customHeight="1">
      <c r="A924" s="50"/>
      <c r="B924" s="39"/>
      <c r="C924" s="38"/>
      <c r="D924" s="50"/>
      <c r="E924" s="58"/>
      <c r="F924" s="34"/>
      <c r="G924" s="434"/>
      <c r="H924" s="434"/>
      <c r="I924" s="434"/>
      <c r="J924" s="434"/>
      <c r="K924" s="434"/>
      <c r="L924" s="47"/>
      <c r="M924" s="47"/>
      <c r="N924" s="47"/>
      <c r="O924" s="40"/>
      <c r="P924" s="40"/>
      <c r="AA924" s="46"/>
      <c r="AB924" s="35"/>
      <c r="AC924" s="36"/>
      <c r="AD924" s="37"/>
    </row>
    <row r="925" spans="1:30" ht="13.5" customHeight="1">
      <c r="A925" s="50"/>
      <c r="B925" s="39">
        <v>42</v>
      </c>
      <c r="C925" s="38" t="s">
        <v>557</v>
      </c>
      <c r="D925" s="825" t="s">
        <v>225</v>
      </c>
      <c r="E925" s="788" t="s">
        <v>1125</v>
      </c>
      <c r="F925" s="34"/>
      <c r="G925" s="826" t="s">
        <v>66</v>
      </c>
      <c r="H925" s="826"/>
      <c r="I925" s="826"/>
      <c r="J925" s="826"/>
      <c r="K925" s="826"/>
      <c r="L925" s="826"/>
      <c r="M925" s="826"/>
      <c r="N925" s="841" t="s">
        <v>444</v>
      </c>
      <c r="O925" s="842"/>
      <c r="P925" s="842"/>
      <c r="Q925" s="842"/>
      <c r="R925" s="842"/>
      <c r="S925" s="842"/>
      <c r="T925" s="842"/>
      <c r="U925" s="842"/>
      <c r="V925" s="843"/>
      <c r="W925" s="40"/>
      <c r="X925" s="40"/>
      <c r="Y925" s="40"/>
      <c r="Z925" s="40"/>
      <c r="AA925" s="46"/>
      <c r="AB925" s="851" t="s">
        <v>530</v>
      </c>
      <c r="AC925" s="852"/>
      <c r="AD925" s="853"/>
    </row>
    <row r="926" spans="1:30" ht="13.5" customHeight="1">
      <c r="A926" s="50"/>
      <c r="B926" s="39"/>
      <c r="C926" s="38"/>
      <c r="D926" s="825"/>
      <c r="E926" s="788"/>
      <c r="F926" s="34"/>
      <c r="G926" s="826"/>
      <c r="H926" s="826"/>
      <c r="I926" s="826"/>
      <c r="J926" s="826"/>
      <c r="K926" s="826"/>
      <c r="L926" s="826"/>
      <c r="M926" s="826"/>
      <c r="N926" s="830"/>
      <c r="O926" s="831"/>
      <c r="P926" s="831"/>
      <c r="Q926" s="831"/>
      <c r="R926" s="831"/>
      <c r="S926" s="831"/>
      <c r="T926" s="831"/>
      <c r="U926" s="831"/>
      <c r="V926" s="832"/>
      <c r="W926" s="40"/>
      <c r="X926" s="40"/>
      <c r="Y926" s="40"/>
      <c r="Z926" s="40"/>
      <c r="AA926" s="46"/>
      <c r="AB926" s="851"/>
      <c r="AC926" s="852"/>
      <c r="AD926" s="853"/>
    </row>
    <row r="927" spans="1:30" ht="13.5" customHeight="1">
      <c r="A927" s="50"/>
      <c r="B927" s="39"/>
      <c r="C927" s="38"/>
      <c r="D927" s="825"/>
      <c r="E927" s="788"/>
      <c r="F927" s="34"/>
      <c r="G927" s="334"/>
      <c r="H927" s="334"/>
      <c r="I927" s="334"/>
      <c r="J927" s="334"/>
      <c r="K927" s="334"/>
      <c r="L927" s="334"/>
      <c r="M927" s="334"/>
      <c r="N927" s="334"/>
      <c r="O927" s="334"/>
      <c r="P927" s="334"/>
      <c r="Q927" s="334"/>
      <c r="R927" s="334"/>
      <c r="S927" s="334"/>
      <c r="T927" s="334"/>
      <c r="U927" s="334"/>
      <c r="V927" s="334"/>
      <c r="W927" s="334"/>
      <c r="X927" s="334"/>
      <c r="Y927" s="40"/>
      <c r="Z927" s="40"/>
      <c r="AA927" s="46"/>
      <c r="AB927" s="851"/>
      <c r="AC927" s="852"/>
      <c r="AD927" s="853"/>
    </row>
    <row r="928" spans="1:30" ht="13.5" customHeight="1">
      <c r="A928" s="50"/>
      <c r="B928" s="39"/>
      <c r="C928" s="38"/>
      <c r="D928" s="825"/>
      <c r="E928" s="788"/>
      <c r="F928" s="34"/>
      <c r="G928" s="932" t="s">
        <v>1114</v>
      </c>
      <c r="H928" s="932"/>
      <c r="I928" s="932"/>
      <c r="J928" s="932"/>
      <c r="K928" s="932"/>
      <c r="L928" s="932"/>
      <c r="M928" s="1453" t="s">
        <v>1115</v>
      </c>
      <c r="N928" s="1454"/>
      <c r="O928" s="1454"/>
      <c r="P928" s="1454"/>
      <c r="Q928" s="1454"/>
      <c r="R928" s="1454"/>
      <c r="S928" s="1455"/>
      <c r="Y928" s="40"/>
      <c r="Z928" s="40"/>
      <c r="AA928" s="46"/>
      <c r="AB928" s="851"/>
      <c r="AC928" s="852"/>
      <c r="AD928" s="853"/>
    </row>
    <row r="929" spans="1:30" ht="13.5" customHeight="1">
      <c r="A929" s="50"/>
      <c r="B929" s="39"/>
      <c r="C929" s="38"/>
      <c r="D929" s="825"/>
      <c r="E929" s="788"/>
      <c r="F929" s="34"/>
      <c r="G929" s="334"/>
      <c r="H929" s="334"/>
      <c r="I929" s="334"/>
      <c r="J929" s="334"/>
      <c r="K929" s="334"/>
      <c r="L929" s="334"/>
      <c r="M929" s="334"/>
      <c r="N929" s="334"/>
      <c r="O929" s="334"/>
      <c r="P929" s="334"/>
      <c r="Q929" s="334"/>
      <c r="R929" s="334"/>
      <c r="S929" s="334"/>
      <c r="T929" s="334"/>
      <c r="U929" s="334"/>
      <c r="V929" s="334"/>
      <c r="W929" s="334"/>
      <c r="X929" s="40"/>
      <c r="Y929" s="40"/>
      <c r="Z929" s="40"/>
      <c r="AA929" s="46"/>
      <c r="AB929" s="851"/>
      <c r="AC929" s="852"/>
      <c r="AD929" s="853"/>
    </row>
    <row r="930" spans="1:30" ht="13.5" customHeight="1">
      <c r="A930" s="50"/>
      <c r="B930" s="39"/>
      <c r="C930" s="38"/>
      <c r="D930" s="825"/>
      <c r="E930" s="788"/>
      <c r="F930" s="34"/>
      <c r="G930" s="647" t="s">
        <v>1077</v>
      </c>
      <c r="M930" s="41" t="s">
        <v>1116</v>
      </c>
      <c r="Y930" s="40"/>
      <c r="Z930" s="40"/>
      <c r="AA930" s="46"/>
      <c r="AB930" s="851"/>
      <c r="AC930" s="852"/>
      <c r="AD930" s="853"/>
    </row>
    <row r="931" spans="1:30" ht="13.5" customHeight="1">
      <c r="A931" s="50"/>
      <c r="B931" s="39"/>
      <c r="C931" s="38"/>
      <c r="D931" s="59"/>
      <c r="E931" s="788"/>
      <c r="F931" s="34"/>
      <c r="G931" s="647"/>
      <c r="M931" s="176"/>
      <c r="Y931" s="40"/>
      <c r="Z931" s="40"/>
      <c r="AA931" s="46"/>
      <c r="AB931" s="851"/>
      <c r="AC931" s="852"/>
      <c r="AD931" s="853"/>
    </row>
    <row r="932" spans="1:30" ht="13.5" customHeight="1">
      <c r="A932" s="50"/>
      <c r="B932" s="39"/>
      <c r="C932" s="38"/>
      <c r="D932" s="50"/>
      <c r="E932" s="788"/>
      <c r="F932" s="34"/>
      <c r="G932" s="883" t="s">
        <v>9</v>
      </c>
      <c r="H932" s="883"/>
      <c r="I932" s="883"/>
      <c r="J932" s="884" t="s">
        <v>21</v>
      </c>
      <c r="K932" s="885"/>
      <c r="L932" s="886"/>
      <c r="M932" s="812" t="s">
        <v>514</v>
      </c>
      <c r="N932" s="813"/>
      <c r="O932" s="814"/>
      <c r="P932" s="818" t="s">
        <v>558</v>
      </c>
      <c r="Q932" s="818"/>
      <c r="R932" s="818"/>
      <c r="S932" s="818"/>
      <c r="T932" s="818"/>
      <c r="U932" s="818"/>
      <c r="V932" s="818"/>
      <c r="W932" s="818"/>
      <c r="X932" s="818"/>
      <c r="Y932" s="818"/>
      <c r="Z932" s="818"/>
      <c r="AA932" s="46"/>
      <c r="AB932" s="851"/>
      <c r="AC932" s="852"/>
      <c r="AD932" s="853"/>
    </row>
    <row r="933" spans="1:30" ht="13.5" customHeight="1">
      <c r="A933" s="50"/>
      <c r="B933" s="39"/>
      <c r="C933" s="38"/>
      <c r="D933" s="50"/>
      <c r="E933" s="788"/>
      <c r="F933" s="34"/>
      <c r="G933" s="883"/>
      <c r="H933" s="883"/>
      <c r="I933" s="883"/>
      <c r="J933" s="819" t="s">
        <v>279</v>
      </c>
      <c r="K933" s="820"/>
      <c r="L933" s="821"/>
      <c r="M933" s="815"/>
      <c r="N933" s="816"/>
      <c r="O933" s="817"/>
      <c r="P933" s="818"/>
      <c r="Q933" s="818"/>
      <c r="R933" s="818"/>
      <c r="S933" s="818"/>
      <c r="T933" s="818"/>
      <c r="U933" s="818"/>
      <c r="V933" s="818"/>
      <c r="W933" s="818"/>
      <c r="X933" s="818"/>
      <c r="Y933" s="818"/>
      <c r="Z933" s="818"/>
      <c r="AA933" s="46"/>
      <c r="AB933" s="35"/>
      <c r="AC933" s="36"/>
      <c r="AD933" s="37"/>
    </row>
    <row r="934" spans="1:30" ht="13.5" customHeight="1">
      <c r="A934" s="50"/>
      <c r="B934" s="39"/>
      <c r="C934" s="38"/>
      <c r="D934" s="50"/>
      <c r="E934" s="788"/>
      <c r="F934" s="34"/>
      <c r="G934" s="822" t="s">
        <v>280</v>
      </c>
      <c r="H934" s="822"/>
      <c r="I934" s="822"/>
      <c r="J934" s="823" t="str">
        <f>K738</f>
        <v/>
      </c>
      <c r="K934" s="823"/>
      <c r="L934" s="823"/>
      <c r="M934" s="887"/>
      <c r="N934" s="887"/>
      <c r="O934" s="887"/>
      <c r="P934" s="883" t="s">
        <v>555</v>
      </c>
      <c r="Q934" s="883"/>
      <c r="R934" s="883"/>
      <c r="S934" s="883"/>
      <c r="T934" s="883"/>
      <c r="U934" s="883"/>
      <c r="V934" s="883"/>
      <c r="W934" s="883"/>
      <c r="X934" s="925" t="str">
        <f>IFERROR(ROUNDDOWN((J934-M934)/3,1),"")</f>
        <v/>
      </c>
      <c r="Y934" s="926"/>
      <c r="Z934" s="203" t="s">
        <v>20</v>
      </c>
      <c r="AA934" s="46"/>
      <c r="AB934" s="35"/>
      <c r="AC934" s="36"/>
      <c r="AD934" s="37"/>
    </row>
    <row r="935" spans="1:30" ht="13.5" customHeight="1">
      <c r="A935" s="50"/>
      <c r="B935" s="39"/>
      <c r="C935" s="38"/>
      <c r="D935" s="50"/>
      <c r="E935" s="788"/>
      <c r="F935" s="34"/>
      <c r="G935" s="822" t="s">
        <v>282</v>
      </c>
      <c r="H935" s="822"/>
      <c r="I935" s="822"/>
      <c r="J935" s="823" t="str">
        <f>K739</f>
        <v/>
      </c>
      <c r="K935" s="823"/>
      <c r="L935" s="823"/>
      <c r="M935" s="887"/>
      <c r="N935" s="887"/>
      <c r="O935" s="887"/>
      <c r="P935" s="927" t="s">
        <v>556</v>
      </c>
      <c r="Q935" s="927"/>
      <c r="R935" s="927"/>
      <c r="S935" s="927"/>
      <c r="T935" s="927"/>
      <c r="U935" s="927"/>
      <c r="V935" s="927"/>
      <c r="W935" s="927"/>
      <c r="X935" s="928" t="str">
        <f>IFERROR(ROUNDDOWN((J935+J936-M935-M936)/6,1),"")</f>
        <v/>
      </c>
      <c r="Y935" s="929"/>
      <c r="Z935" s="204"/>
      <c r="AA935" s="46"/>
      <c r="AB935" s="35"/>
      <c r="AC935" s="36"/>
      <c r="AD935" s="37"/>
    </row>
    <row r="936" spans="1:30" ht="13.5" customHeight="1">
      <c r="A936" s="50"/>
      <c r="B936" s="39"/>
      <c r="C936" s="38"/>
      <c r="D936" s="50"/>
      <c r="E936" s="788"/>
      <c r="F936" s="34"/>
      <c r="G936" s="822" t="s">
        <v>284</v>
      </c>
      <c r="H936" s="822"/>
      <c r="I936" s="822"/>
      <c r="J936" s="823" t="str">
        <f>K740</f>
        <v/>
      </c>
      <c r="K936" s="823"/>
      <c r="L936" s="823"/>
      <c r="M936" s="887"/>
      <c r="N936" s="887"/>
      <c r="O936" s="887"/>
      <c r="P936" s="927"/>
      <c r="Q936" s="927"/>
      <c r="R936" s="927"/>
      <c r="S936" s="927"/>
      <c r="T936" s="927"/>
      <c r="U936" s="927"/>
      <c r="V936" s="927"/>
      <c r="W936" s="927"/>
      <c r="X936" s="930"/>
      <c r="Y936" s="931"/>
      <c r="Z936" s="205" t="s">
        <v>20</v>
      </c>
      <c r="AA936" s="46"/>
      <c r="AB936" s="35"/>
      <c r="AC936" s="36"/>
      <c r="AD936" s="37"/>
    </row>
    <row r="937" spans="1:30" ht="13.5" customHeight="1" thickBot="1">
      <c r="A937" s="50"/>
      <c r="B937" s="39"/>
      <c r="C937" s="38"/>
      <c r="D937" s="50"/>
      <c r="E937" s="788"/>
      <c r="F937" s="34"/>
      <c r="G937" s="891"/>
      <c r="H937" s="891"/>
      <c r="I937" s="891"/>
      <c r="J937" s="891"/>
      <c r="K937" s="891"/>
      <c r="L937" s="891"/>
      <c r="M937" s="891"/>
      <c r="N937" s="891"/>
      <c r="O937" s="891"/>
      <c r="P937" s="892" t="s">
        <v>1118</v>
      </c>
      <c r="Q937" s="892"/>
      <c r="R937" s="892"/>
      <c r="S937" s="892"/>
      <c r="T937" s="892"/>
      <c r="U937" s="892"/>
      <c r="V937" s="892"/>
      <c r="W937" s="892"/>
      <c r="X937" s="893" t="str">
        <f>IF(SUM(M934:O936)=0,"",ROUNDDOWN((M934+M935+M936)/2,1))</f>
        <v/>
      </c>
      <c r="Y937" s="894"/>
      <c r="Z937" s="324" t="s">
        <v>20</v>
      </c>
      <c r="AA937" s="46"/>
      <c r="AB937" s="35"/>
      <c r="AC937" s="36"/>
      <c r="AD937" s="37"/>
    </row>
    <row r="938" spans="1:30" ht="13.5" customHeight="1" thickTop="1">
      <c r="A938" s="50"/>
      <c r="B938" s="39"/>
      <c r="C938" s="38"/>
      <c r="D938" s="50"/>
      <c r="E938" s="788" t="s">
        <v>1113</v>
      </c>
      <c r="F938" s="34"/>
      <c r="G938" s="905" t="s">
        <v>285</v>
      </c>
      <c r="H938" s="905"/>
      <c r="I938" s="905"/>
      <c r="J938" s="906" t="str">
        <f>K741</f>
        <v/>
      </c>
      <c r="K938" s="906"/>
      <c r="L938" s="906"/>
      <c r="M938" s="906" t="str">
        <f>IF(SUM(M934:O936)=0,"",SUM(M934:O936))</f>
        <v/>
      </c>
      <c r="N938" s="906"/>
      <c r="O938" s="906"/>
      <c r="P938" s="907" t="s">
        <v>408</v>
      </c>
      <c r="Q938" s="907"/>
      <c r="R938" s="907"/>
      <c r="S938" s="907"/>
      <c r="T938" s="907"/>
      <c r="U938" s="907"/>
      <c r="V938" s="907"/>
      <c r="W938" s="907"/>
      <c r="X938" s="874" t="str">
        <f>IF(SUM(M934:O936)=0,"",ROUND(X934+X935+X937,0))</f>
        <v/>
      </c>
      <c r="Y938" s="875"/>
      <c r="Z938" s="205" t="s">
        <v>20</v>
      </c>
      <c r="AA938" s="46"/>
      <c r="AB938" s="35"/>
      <c r="AC938" s="36"/>
      <c r="AD938" s="37"/>
    </row>
    <row r="939" spans="1:30" ht="13.5" customHeight="1">
      <c r="A939" s="50"/>
      <c r="B939" s="39"/>
      <c r="C939" s="38"/>
      <c r="D939" s="50"/>
      <c r="E939" s="788"/>
      <c r="F939" s="34"/>
      <c r="G939" s="434"/>
      <c r="H939" s="434"/>
      <c r="I939" s="434"/>
      <c r="J939" s="434"/>
      <c r="K939" s="434"/>
      <c r="L939" s="47"/>
      <c r="M939" s="47"/>
      <c r="N939" s="47"/>
      <c r="O939" s="40"/>
      <c r="P939" s="40"/>
      <c r="AA939" s="46"/>
      <c r="AB939" s="35"/>
      <c r="AC939" s="36"/>
      <c r="AD939" s="37"/>
    </row>
    <row r="940" spans="1:30" ht="13.5" customHeight="1">
      <c r="A940" s="50"/>
      <c r="B940" s="39"/>
      <c r="C940" s="38"/>
      <c r="D940" s="50"/>
      <c r="E940" s="788"/>
      <c r="F940" s="34"/>
      <c r="N940" s="873" t="s">
        <v>793</v>
      </c>
      <c r="O940" s="873"/>
      <c r="P940" s="873"/>
      <c r="Q940" s="873"/>
      <c r="R940" s="873"/>
      <c r="S940" s="873"/>
      <c r="T940" s="873"/>
      <c r="U940" s="873"/>
      <c r="V940" s="873"/>
      <c r="W940" s="873"/>
      <c r="X940" s="873"/>
      <c r="Y940" s="873"/>
      <c r="Z940" s="873"/>
      <c r="AA940" s="46"/>
      <c r="AB940" s="35"/>
      <c r="AC940" s="36"/>
      <c r="AD940" s="37"/>
    </row>
    <row r="941" spans="1:30" ht="13.5" customHeight="1">
      <c r="A941" s="50"/>
      <c r="B941" s="39"/>
      <c r="C941" s="38"/>
      <c r="D941" s="50"/>
      <c r="E941" s="788"/>
      <c r="F941" s="34"/>
      <c r="N941" s="873" t="s">
        <v>794</v>
      </c>
      <c r="O941" s="873"/>
      <c r="P941" s="873"/>
      <c r="Q941" s="873"/>
      <c r="R941" s="873"/>
      <c r="S941" s="873"/>
      <c r="T941" s="873"/>
      <c r="U941" s="873"/>
      <c r="V941" s="873"/>
      <c r="W941" s="873"/>
      <c r="X941" s="908" t="str">
        <f>IF(X938="","",X938+1)</f>
        <v/>
      </c>
      <c r="Y941" s="909"/>
      <c r="Z941" s="428" t="s">
        <v>20</v>
      </c>
      <c r="AA941" s="46"/>
      <c r="AB941" s="35"/>
      <c r="AC941" s="36"/>
      <c r="AD941" s="37"/>
    </row>
    <row r="942" spans="1:30" ht="13.5" customHeight="1">
      <c r="A942" s="50"/>
      <c r="B942" s="39"/>
      <c r="C942" s="38"/>
      <c r="D942" s="50"/>
      <c r="E942" s="788"/>
      <c r="F942" s="34"/>
      <c r="N942" s="873" t="s">
        <v>795</v>
      </c>
      <c r="O942" s="873"/>
      <c r="P942" s="873"/>
      <c r="Q942" s="873"/>
      <c r="R942" s="873"/>
      <c r="S942" s="873"/>
      <c r="T942" s="873"/>
      <c r="U942" s="873"/>
      <c r="V942" s="873"/>
      <c r="W942" s="873"/>
      <c r="X942" s="874" t="str">
        <f>IF(X938="","",X938)</f>
        <v/>
      </c>
      <c r="Y942" s="875"/>
      <c r="Z942" s="205" t="s">
        <v>20</v>
      </c>
      <c r="AA942" s="46"/>
      <c r="AB942" s="35"/>
      <c r="AC942" s="36"/>
      <c r="AD942" s="37"/>
    </row>
    <row r="943" spans="1:30" ht="13.5" customHeight="1">
      <c r="A943" s="50"/>
      <c r="B943" s="39"/>
      <c r="C943" s="38"/>
      <c r="D943" s="50"/>
      <c r="E943" s="788"/>
      <c r="F943" s="34"/>
      <c r="AA943" s="46"/>
      <c r="AB943" s="35"/>
      <c r="AC943" s="36"/>
      <c r="AD943" s="37"/>
    </row>
    <row r="944" spans="1:30" ht="13.5" customHeight="1">
      <c r="A944" s="50"/>
      <c r="B944" s="39"/>
      <c r="C944" s="38"/>
      <c r="D944" s="50"/>
      <c r="E944" s="788"/>
      <c r="F944" s="34"/>
      <c r="AA944" s="46"/>
      <c r="AB944" s="35"/>
      <c r="AC944" s="36"/>
      <c r="AD944" s="37"/>
    </row>
    <row r="945" spans="1:30" ht="13.5" customHeight="1">
      <c r="A945" s="50"/>
      <c r="B945" s="39"/>
      <c r="C945" s="38"/>
      <c r="D945" s="50"/>
      <c r="E945" s="788" t="s">
        <v>1121</v>
      </c>
      <c r="F945" s="34"/>
      <c r="G945" s="647" t="s">
        <v>1078</v>
      </c>
      <c r="M945" s="41" t="s">
        <v>1117</v>
      </c>
      <c r="X945" s="648"/>
      <c r="Y945" s="648"/>
      <c r="Z945" s="648"/>
      <c r="AA945" s="460"/>
      <c r="AB945" s="35"/>
      <c r="AC945" s="36"/>
      <c r="AD945" s="37"/>
    </row>
    <row r="946" spans="1:30" ht="13.5" customHeight="1">
      <c r="A946" s="50"/>
      <c r="B946" s="39"/>
      <c r="C946" s="38"/>
      <c r="D946" s="50"/>
      <c r="E946" s="788"/>
      <c r="F946" s="34"/>
      <c r="G946" s="650"/>
      <c r="H946" s="650"/>
      <c r="I946" s="650"/>
      <c r="J946" s="651"/>
      <c r="K946" s="651"/>
      <c r="L946" s="651"/>
      <c r="M946" s="652"/>
      <c r="N946" s="228"/>
      <c r="O946" s="653"/>
      <c r="P946" s="653"/>
      <c r="Q946" s="653"/>
      <c r="R946" s="653"/>
      <c r="S946" s="653"/>
      <c r="T946" s="653"/>
      <c r="U946" s="653"/>
      <c r="V946" s="653"/>
      <c r="W946" s="653"/>
      <c r="X946" s="653"/>
      <c r="Y946" s="653"/>
      <c r="Z946" s="653"/>
      <c r="AA946" s="460"/>
      <c r="AB946" s="35"/>
      <c r="AC946" s="36"/>
      <c r="AD946" s="37"/>
    </row>
    <row r="947" spans="1:30" ht="13.5" customHeight="1">
      <c r="A947" s="50"/>
      <c r="B947" s="39"/>
      <c r="C947" s="38"/>
      <c r="D947" s="50"/>
      <c r="E947" s="788"/>
      <c r="F947" s="34"/>
      <c r="G947" s="883" t="s">
        <v>9</v>
      </c>
      <c r="H947" s="883"/>
      <c r="I947" s="883"/>
      <c r="J947" s="884" t="s">
        <v>21</v>
      </c>
      <c r="K947" s="885"/>
      <c r="L947" s="886"/>
      <c r="M947" s="812" t="s">
        <v>514</v>
      </c>
      <c r="N947" s="813"/>
      <c r="O947" s="814"/>
      <c r="P947" s="818" t="s">
        <v>558</v>
      </c>
      <c r="Q947" s="818"/>
      <c r="R947" s="818"/>
      <c r="S947" s="818"/>
      <c r="T947" s="818"/>
      <c r="U947" s="818"/>
      <c r="V947" s="818"/>
      <c r="W947" s="818"/>
      <c r="X947" s="818"/>
      <c r="Y947" s="818"/>
      <c r="Z947" s="818"/>
      <c r="AA947" s="460"/>
      <c r="AB947" s="35"/>
      <c r="AC947" s="36"/>
      <c r="AD947" s="37"/>
    </row>
    <row r="948" spans="1:30" ht="13.5" customHeight="1">
      <c r="A948" s="50"/>
      <c r="B948" s="39"/>
      <c r="C948" s="38"/>
      <c r="D948" s="50"/>
      <c r="E948" s="788"/>
      <c r="F948" s="34"/>
      <c r="G948" s="883"/>
      <c r="H948" s="883"/>
      <c r="I948" s="883"/>
      <c r="J948" s="819" t="s">
        <v>279</v>
      </c>
      <c r="K948" s="820"/>
      <c r="L948" s="821"/>
      <c r="M948" s="815"/>
      <c r="N948" s="816"/>
      <c r="O948" s="817"/>
      <c r="P948" s="818"/>
      <c r="Q948" s="818"/>
      <c r="R948" s="818"/>
      <c r="S948" s="818"/>
      <c r="T948" s="818"/>
      <c r="U948" s="818"/>
      <c r="V948" s="818"/>
      <c r="W948" s="818"/>
      <c r="X948" s="818"/>
      <c r="Y948" s="818"/>
      <c r="Z948" s="818"/>
      <c r="AA948" s="460"/>
      <c r="AB948" s="35"/>
      <c r="AC948" s="36"/>
      <c r="AD948" s="37"/>
    </row>
    <row r="949" spans="1:30" ht="13.8" customHeight="1">
      <c r="A949" s="50"/>
      <c r="B949" s="39"/>
      <c r="C949" s="38"/>
      <c r="D949" s="50"/>
      <c r="E949" s="788"/>
      <c r="F949" s="34"/>
      <c r="G949" s="822" t="s">
        <v>280</v>
      </c>
      <c r="H949" s="822"/>
      <c r="I949" s="822"/>
      <c r="J949" s="823" t="str">
        <f>K738</f>
        <v/>
      </c>
      <c r="K949" s="823"/>
      <c r="L949" s="823"/>
      <c r="M949" s="887"/>
      <c r="N949" s="887"/>
      <c r="O949" s="887"/>
      <c r="P949" s="883" t="s">
        <v>555</v>
      </c>
      <c r="Q949" s="883"/>
      <c r="R949" s="883"/>
      <c r="S949" s="883"/>
      <c r="T949" s="883"/>
      <c r="U949" s="883"/>
      <c r="V949" s="883"/>
      <c r="W949" s="883"/>
      <c r="X949" s="889" t="str">
        <f>IFERROR(ROUNDDOWN((J949-M949)/3,1),"")</f>
        <v/>
      </c>
      <c r="Y949" s="890"/>
      <c r="Z949" s="671" t="s">
        <v>20</v>
      </c>
      <c r="AA949" s="460"/>
      <c r="AB949" s="35"/>
      <c r="AC949" s="36"/>
      <c r="AD949" s="37"/>
    </row>
    <row r="950" spans="1:30" ht="13.8" customHeight="1">
      <c r="A950" s="50"/>
      <c r="B950" s="39"/>
      <c r="C950" s="38"/>
      <c r="D950" s="50"/>
      <c r="E950" s="788"/>
      <c r="F950" s="34"/>
      <c r="G950" s="822" t="s">
        <v>282</v>
      </c>
      <c r="H950" s="822"/>
      <c r="I950" s="822"/>
      <c r="J950" s="823" t="str">
        <f>K739</f>
        <v/>
      </c>
      <c r="K950" s="823"/>
      <c r="L950" s="823"/>
      <c r="M950" s="887"/>
      <c r="N950" s="887"/>
      <c r="O950" s="887"/>
      <c r="P950" s="888" t="s">
        <v>1166</v>
      </c>
      <c r="Q950" s="888"/>
      <c r="R950" s="888"/>
      <c r="S950" s="888"/>
      <c r="T950" s="888"/>
      <c r="U950" s="888"/>
      <c r="V950" s="888"/>
      <c r="W950" s="888"/>
      <c r="X950" s="889" t="str">
        <f>IFERROR(ROUNDDOWN((J950-M950)/5,1),"")</f>
        <v/>
      </c>
      <c r="Y950" s="890"/>
      <c r="Z950" s="205" t="s">
        <v>20</v>
      </c>
      <c r="AA950" s="460"/>
      <c r="AB950" s="35"/>
      <c r="AC950" s="36"/>
      <c r="AD950" s="37"/>
    </row>
    <row r="951" spans="1:30" ht="13.8" customHeight="1">
      <c r="A951" s="50"/>
      <c r="B951" s="39"/>
      <c r="C951" s="38"/>
      <c r="D951" s="50"/>
      <c r="E951" s="788"/>
      <c r="F951" s="34"/>
      <c r="G951" s="822" t="s">
        <v>284</v>
      </c>
      <c r="H951" s="822"/>
      <c r="I951" s="822"/>
      <c r="J951" s="823" t="str">
        <f>K740</f>
        <v/>
      </c>
      <c r="K951" s="823"/>
      <c r="L951" s="823"/>
      <c r="M951" s="887"/>
      <c r="N951" s="887"/>
      <c r="O951" s="887"/>
      <c r="P951" s="888" t="s">
        <v>1119</v>
      </c>
      <c r="Q951" s="888"/>
      <c r="R951" s="888"/>
      <c r="S951" s="888"/>
      <c r="T951" s="888"/>
      <c r="U951" s="888"/>
      <c r="V951" s="888"/>
      <c r="W951" s="888"/>
      <c r="X951" s="889" t="str">
        <f>IFERROR(ROUNDDOWN((J951-M951)/6,1),"")</f>
        <v/>
      </c>
      <c r="Y951" s="890"/>
      <c r="Z951" s="205" t="s">
        <v>20</v>
      </c>
      <c r="AA951" s="460"/>
      <c r="AB951" s="35"/>
      <c r="AC951" s="36"/>
      <c r="AD951" s="37"/>
    </row>
    <row r="952" spans="1:30" ht="13.8" customHeight="1" thickBot="1">
      <c r="A952" s="50"/>
      <c r="B952" s="39"/>
      <c r="C952" s="38"/>
      <c r="D952" s="50"/>
      <c r="E952" s="788"/>
      <c r="F952" s="210"/>
      <c r="G952" s="891"/>
      <c r="H952" s="891"/>
      <c r="I952" s="891"/>
      <c r="J952" s="891"/>
      <c r="K952" s="891"/>
      <c r="L952" s="891"/>
      <c r="M952" s="891"/>
      <c r="N952" s="891"/>
      <c r="O952" s="891"/>
      <c r="P952" s="892" t="s">
        <v>1118</v>
      </c>
      <c r="Q952" s="892"/>
      <c r="R952" s="892"/>
      <c r="S952" s="892"/>
      <c r="T952" s="892"/>
      <c r="U952" s="892"/>
      <c r="V952" s="892"/>
      <c r="W952" s="892"/>
      <c r="X952" s="893" t="str">
        <f>IF(SUM(M949:O951)=0,"",ROUNDDOWN((M949+M950+M951)/2,1))</f>
        <v/>
      </c>
      <c r="Y952" s="894"/>
      <c r="Z952" s="324" t="s">
        <v>20</v>
      </c>
      <c r="AA952" s="654"/>
      <c r="AB952" s="35"/>
      <c r="AC952" s="36"/>
      <c r="AD952" s="37"/>
    </row>
    <row r="953" spans="1:30" ht="13.8" customHeight="1" thickTop="1">
      <c r="A953" s="50"/>
      <c r="B953" s="39"/>
      <c r="C953" s="38"/>
      <c r="D953" s="50"/>
      <c r="E953" s="788"/>
      <c r="F953" s="34"/>
      <c r="G953" s="905" t="s">
        <v>285</v>
      </c>
      <c r="H953" s="905"/>
      <c r="I953" s="905"/>
      <c r="J953" s="906" t="str">
        <f>K741</f>
        <v/>
      </c>
      <c r="K953" s="906"/>
      <c r="L953" s="906"/>
      <c r="M953" s="906" t="str">
        <f>IF(SUM(M949:O951)=0,"",SUM(M949:O951))</f>
        <v/>
      </c>
      <c r="N953" s="906"/>
      <c r="O953" s="906"/>
      <c r="P953" s="907" t="s">
        <v>408</v>
      </c>
      <c r="Q953" s="907"/>
      <c r="R953" s="907"/>
      <c r="S953" s="907"/>
      <c r="T953" s="907"/>
      <c r="U953" s="907"/>
      <c r="V953" s="907"/>
      <c r="W953" s="907"/>
      <c r="X953" s="874" t="str">
        <f>IF(SUM(M949:O951)=0,"",ROUND(X949+X950+X951+X952,0))</f>
        <v/>
      </c>
      <c r="Y953" s="875"/>
      <c r="Z953" s="205" t="s">
        <v>20</v>
      </c>
      <c r="AA953" s="460"/>
      <c r="AB953" s="35"/>
      <c r="AC953" s="36"/>
      <c r="AD953" s="37"/>
    </row>
    <row r="954" spans="1:30" ht="13.8" customHeight="1">
      <c r="A954" s="50"/>
      <c r="B954" s="39"/>
      <c r="C954" s="38"/>
      <c r="D954" s="50"/>
      <c r="E954" s="788"/>
      <c r="F954" s="34"/>
      <c r="G954" s="434"/>
      <c r="H954" s="434"/>
      <c r="I954" s="434"/>
      <c r="J954" s="434"/>
      <c r="K954" s="434"/>
      <c r="L954" s="47"/>
      <c r="M954" s="47"/>
      <c r="N954" s="47"/>
      <c r="O954" s="40"/>
      <c r="P954" s="40"/>
      <c r="AA954" s="460"/>
      <c r="AB954" s="35"/>
      <c r="AC954" s="36"/>
      <c r="AD954" s="37"/>
    </row>
    <row r="955" spans="1:30" ht="13.8" customHeight="1">
      <c r="A955" s="50"/>
      <c r="B955" s="39"/>
      <c r="C955" s="38"/>
      <c r="D955" s="50"/>
      <c r="E955" s="788"/>
      <c r="F955" s="34"/>
      <c r="N955" s="873" t="s">
        <v>793</v>
      </c>
      <c r="O955" s="873"/>
      <c r="P955" s="873"/>
      <c r="Q955" s="873"/>
      <c r="R955" s="873"/>
      <c r="S955" s="873"/>
      <c r="T955" s="873"/>
      <c r="U955" s="873"/>
      <c r="V955" s="873"/>
      <c r="W955" s="873"/>
      <c r="X955" s="873"/>
      <c r="Y955" s="873"/>
      <c r="Z955" s="873"/>
      <c r="AA955" s="460"/>
      <c r="AB955" s="35"/>
      <c r="AC955" s="36"/>
      <c r="AD955" s="37"/>
    </row>
    <row r="956" spans="1:30" ht="13.8" customHeight="1">
      <c r="A956" s="50"/>
      <c r="B956" s="39"/>
      <c r="C956" s="38"/>
      <c r="D956" s="50"/>
      <c r="E956" s="788"/>
      <c r="F956" s="34"/>
      <c r="N956" s="873" t="s">
        <v>794</v>
      </c>
      <c r="O956" s="873"/>
      <c r="P956" s="873"/>
      <c r="Q956" s="873"/>
      <c r="R956" s="873"/>
      <c r="S956" s="873"/>
      <c r="T956" s="873"/>
      <c r="U956" s="873"/>
      <c r="V956" s="873"/>
      <c r="W956" s="873"/>
      <c r="X956" s="908" t="str">
        <f>IF(X953="","",X953+1)</f>
        <v/>
      </c>
      <c r="Y956" s="909"/>
      <c r="Z956" s="428" t="s">
        <v>20</v>
      </c>
      <c r="AA956" s="460"/>
      <c r="AB956" s="35"/>
      <c r="AC956" s="36"/>
      <c r="AD956" s="37"/>
    </row>
    <row r="957" spans="1:30" ht="13.8" customHeight="1">
      <c r="A957" s="50"/>
      <c r="B957" s="39"/>
      <c r="C957" s="38"/>
      <c r="D957" s="50"/>
      <c r="E957" s="788"/>
      <c r="F957" s="34"/>
      <c r="N957" s="873" t="s">
        <v>795</v>
      </c>
      <c r="O957" s="873"/>
      <c r="P957" s="873"/>
      <c r="Q957" s="873"/>
      <c r="R957" s="873"/>
      <c r="S957" s="873"/>
      <c r="T957" s="873"/>
      <c r="U957" s="873"/>
      <c r="V957" s="873"/>
      <c r="W957" s="873"/>
      <c r="X957" s="874" t="str">
        <f>IF(X953="","",X953)</f>
        <v/>
      </c>
      <c r="Y957" s="875"/>
      <c r="Z957" s="205" t="s">
        <v>20</v>
      </c>
      <c r="AA957" s="460"/>
      <c r="AB957" s="35"/>
      <c r="AC957" s="36"/>
      <c r="AD957" s="37"/>
    </row>
    <row r="958" spans="1:30" ht="13.8" customHeight="1">
      <c r="A958" s="50"/>
      <c r="B958" s="39"/>
      <c r="C958" s="38"/>
      <c r="D958" s="50"/>
      <c r="E958" s="788" t="s">
        <v>1164</v>
      </c>
      <c r="F958" s="34"/>
      <c r="G958" s="434"/>
      <c r="AA958" s="46"/>
      <c r="AB958" s="35"/>
      <c r="AC958" s="36"/>
      <c r="AD958" s="37"/>
    </row>
    <row r="959" spans="1:30" ht="13.8" customHeight="1">
      <c r="A959" s="50"/>
      <c r="B959" s="39"/>
      <c r="C959" s="38"/>
      <c r="D959" s="50"/>
      <c r="E959" s="788"/>
      <c r="F959" s="34"/>
      <c r="G959" s="434"/>
      <c r="AA959" s="46"/>
      <c r="AB959" s="35"/>
      <c r="AC959" s="36"/>
      <c r="AD959" s="37"/>
    </row>
    <row r="960" spans="1:30" ht="13.8" customHeight="1">
      <c r="A960" s="50"/>
      <c r="B960" s="39"/>
      <c r="C960" s="38"/>
      <c r="D960" s="50"/>
      <c r="E960" s="788"/>
      <c r="F960" s="34"/>
      <c r="G960" s="434"/>
      <c r="AA960" s="46"/>
      <c r="AB960" s="35"/>
      <c r="AC960" s="36"/>
      <c r="AD960" s="37"/>
    </row>
    <row r="961" spans="1:30" ht="13.8" customHeight="1">
      <c r="A961" s="50"/>
      <c r="B961" s="39"/>
      <c r="C961" s="38"/>
      <c r="D961" s="50"/>
      <c r="E961" s="788"/>
      <c r="F961" s="34"/>
      <c r="G961" s="434"/>
      <c r="AA961" s="46"/>
      <c r="AB961" s="35"/>
      <c r="AC961" s="36"/>
      <c r="AD961" s="37"/>
    </row>
    <row r="962" spans="1:30" ht="13.8" customHeight="1">
      <c r="A962" s="50"/>
      <c r="B962" s="39"/>
      <c r="C962" s="38"/>
      <c r="D962" s="50"/>
      <c r="E962" s="788"/>
      <c r="F962" s="34"/>
      <c r="G962" s="434"/>
      <c r="AA962" s="46"/>
      <c r="AB962" s="35"/>
      <c r="AC962" s="36"/>
      <c r="AD962" s="37"/>
    </row>
    <row r="963" spans="1:30" ht="13.8" customHeight="1">
      <c r="A963" s="50"/>
      <c r="B963" s="39"/>
      <c r="C963" s="38"/>
      <c r="D963" s="50"/>
      <c r="E963" s="788"/>
      <c r="F963" s="34"/>
      <c r="G963" s="434"/>
      <c r="AA963" s="46"/>
      <c r="AB963" s="35"/>
      <c r="AC963" s="36"/>
      <c r="AD963" s="37"/>
    </row>
    <row r="964" spans="1:30" ht="13.8" customHeight="1">
      <c r="A964" s="336"/>
      <c r="B964" s="341"/>
      <c r="C964" s="342"/>
      <c r="D964" s="336"/>
      <c r="E964" s="876"/>
      <c r="F964" s="60"/>
      <c r="G964" s="61"/>
      <c r="H964" s="114"/>
      <c r="I964" s="114"/>
      <c r="J964" s="114"/>
      <c r="K964" s="114"/>
      <c r="L964" s="114"/>
      <c r="M964" s="114"/>
      <c r="N964" s="114"/>
      <c r="O964" s="114"/>
      <c r="P964" s="114"/>
      <c r="Q964" s="114"/>
      <c r="R964" s="114"/>
      <c r="S964" s="114"/>
      <c r="T964" s="114"/>
      <c r="U964" s="114"/>
      <c r="V964" s="114"/>
      <c r="W964" s="114"/>
      <c r="X964" s="114"/>
      <c r="Y964" s="114"/>
      <c r="Z964" s="114"/>
      <c r="AA964" s="62"/>
      <c r="AB964" s="63"/>
      <c r="AC964" s="64"/>
      <c r="AD964" s="65"/>
    </row>
    <row r="965" spans="1:30" ht="6" customHeight="1">
      <c r="A965" s="50"/>
      <c r="B965" s="39"/>
      <c r="C965" s="38"/>
      <c r="D965" s="50"/>
      <c r="E965" s="58"/>
      <c r="F965" s="34"/>
      <c r="G965" s="434"/>
      <c r="AA965" s="46"/>
      <c r="AB965" s="35"/>
      <c r="AC965" s="36"/>
      <c r="AD965" s="37"/>
    </row>
    <row r="966" spans="1:30" ht="13.5" customHeight="1">
      <c r="A966" s="48"/>
      <c r="B966" s="39">
        <v>43</v>
      </c>
      <c r="C966" s="839" t="s">
        <v>494</v>
      </c>
      <c r="D966" s="825" t="s">
        <v>225</v>
      </c>
      <c r="E966" s="824" t="s">
        <v>1124</v>
      </c>
      <c r="F966" s="34"/>
      <c r="G966" s="826" t="s">
        <v>66</v>
      </c>
      <c r="H966" s="826"/>
      <c r="I966" s="826"/>
      <c r="J966" s="826"/>
      <c r="K966" s="826"/>
      <c r="L966" s="826"/>
      <c r="M966" s="826"/>
      <c r="N966" s="877" t="s">
        <v>444</v>
      </c>
      <c r="O966" s="878"/>
      <c r="P966" s="878"/>
      <c r="Q966" s="878"/>
      <c r="R966" s="878"/>
      <c r="S966" s="878"/>
      <c r="T966" s="878"/>
      <c r="U966" s="878"/>
      <c r="V966" s="879"/>
      <c r="AA966" s="46"/>
      <c r="AB966" s="851" t="s">
        <v>530</v>
      </c>
      <c r="AC966" s="852"/>
      <c r="AD966" s="853"/>
    </row>
    <row r="967" spans="1:30" ht="13.5" customHeight="1">
      <c r="A967" s="48"/>
      <c r="B967" s="39"/>
      <c r="C967" s="839"/>
      <c r="D967" s="825"/>
      <c r="E967" s="824"/>
      <c r="F967" s="34"/>
      <c r="G967" s="826"/>
      <c r="H967" s="826"/>
      <c r="I967" s="826"/>
      <c r="J967" s="826"/>
      <c r="K967" s="826"/>
      <c r="L967" s="826"/>
      <c r="M967" s="826"/>
      <c r="N967" s="830"/>
      <c r="O967" s="831"/>
      <c r="P967" s="831"/>
      <c r="Q967" s="831"/>
      <c r="R967" s="831"/>
      <c r="S967" s="831"/>
      <c r="T967" s="831"/>
      <c r="U967" s="831"/>
      <c r="V967" s="832"/>
      <c r="AA967" s="46"/>
      <c r="AB967" s="851"/>
      <c r="AC967" s="852"/>
      <c r="AD967" s="853"/>
    </row>
    <row r="968" spans="1:30" ht="13.5" customHeight="1">
      <c r="A968" s="48"/>
      <c r="B968" s="39"/>
      <c r="C968" s="38"/>
      <c r="D968" s="825"/>
      <c r="E968" s="824"/>
      <c r="F968" s="34"/>
      <c r="AA968" s="46"/>
      <c r="AB968" s="851"/>
      <c r="AC968" s="852"/>
      <c r="AD968" s="853"/>
    </row>
    <row r="969" spans="1:30" ht="13.5" customHeight="1">
      <c r="A969" s="50"/>
      <c r="B969" s="39"/>
      <c r="C969" s="38"/>
      <c r="D969" s="50"/>
      <c r="E969" s="824"/>
      <c r="F969" s="34"/>
      <c r="G969" s="880" t="s">
        <v>506</v>
      </c>
      <c r="H969" s="880"/>
      <c r="I969" s="880"/>
      <c r="J969" s="880"/>
      <c r="K969" s="880"/>
      <c r="L969" s="1621"/>
      <c r="M969" s="1622"/>
      <c r="N969" s="323" t="s">
        <v>20</v>
      </c>
      <c r="O969" s="41"/>
      <c r="P969" s="881" t="s">
        <v>823</v>
      </c>
      <c r="Q969" s="881"/>
      <c r="R969" s="881"/>
      <c r="S969" s="881"/>
      <c r="T969" s="881"/>
      <c r="U969" s="881"/>
      <c r="V969" s="881"/>
      <c r="W969" s="881"/>
      <c r="X969" s="881"/>
      <c r="Y969" s="881"/>
      <c r="Z969" s="881"/>
      <c r="AA969" s="46"/>
      <c r="AB969" s="851"/>
      <c r="AC969" s="852"/>
      <c r="AD969" s="853"/>
    </row>
    <row r="970" spans="1:30" ht="13.5" customHeight="1">
      <c r="A970" s="50"/>
      <c r="B970" s="39"/>
      <c r="C970" s="38"/>
      <c r="D970" s="50"/>
      <c r="E970" s="824"/>
      <c r="F970" s="34"/>
      <c r="G970" s="880" t="s">
        <v>507</v>
      </c>
      <c r="H970" s="880"/>
      <c r="I970" s="880"/>
      <c r="J970" s="880"/>
      <c r="K970" s="880"/>
      <c r="L970" s="1621"/>
      <c r="M970" s="1622"/>
      <c r="N970" s="323" t="s">
        <v>20</v>
      </c>
      <c r="O970" s="41"/>
      <c r="P970" s="881"/>
      <c r="Q970" s="881"/>
      <c r="R970" s="881"/>
      <c r="S970" s="881"/>
      <c r="T970" s="881"/>
      <c r="U970" s="881"/>
      <c r="V970" s="881"/>
      <c r="W970" s="881"/>
      <c r="X970" s="881"/>
      <c r="Y970" s="881"/>
      <c r="Z970" s="881"/>
      <c r="AA970" s="46"/>
      <c r="AB970" s="35"/>
      <c r="AC970" s="36"/>
      <c r="AD970" s="37"/>
    </row>
    <row r="971" spans="1:30" ht="13.5" customHeight="1">
      <c r="A971" s="50"/>
      <c r="B971" s="39"/>
      <c r="C971" s="38"/>
      <c r="D971" s="50"/>
      <c r="E971" s="824"/>
      <c r="F971" s="34"/>
      <c r="G971" s="880" t="s">
        <v>509</v>
      </c>
      <c r="H971" s="880"/>
      <c r="I971" s="880"/>
      <c r="J971" s="880"/>
      <c r="K971" s="880"/>
      <c r="L971" s="1623" t="str">
        <f>IF(SUM(L969:M970)&gt;0,L970/L969*100,"")</f>
        <v/>
      </c>
      <c r="M971" s="1624"/>
      <c r="N971" s="323" t="s">
        <v>410</v>
      </c>
      <c r="P971" s="881"/>
      <c r="Q971" s="881"/>
      <c r="R971" s="881"/>
      <c r="S971" s="881"/>
      <c r="T971" s="881"/>
      <c r="U971" s="881"/>
      <c r="V971" s="881"/>
      <c r="W971" s="881"/>
      <c r="X971" s="881"/>
      <c r="Y971" s="881"/>
      <c r="Z971" s="881"/>
      <c r="AA971" s="46"/>
      <c r="AB971" s="35"/>
      <c r="AC971" s="36"/>
      <c r="AD971" s="37"/>
    </row>
    <row r="972" spans="1:30" ht="13.5" customHeight="1">
      <c r="A972" s="50"/>
      <c r="B972" s="39"/>
      <c r="C972" s="38"/>
      <c r="D972" s="50"/>
      <c r="E972" s="824"/>
      <c r="F972" s="34"/>
      <c r="AA972" s="46"/>
      <c r="AB972" s="35"/>
      <c r="AC972" s="36"/>
      <c r="AD972" s="37"/>
    </row>
    <row r="973" spans="1:30" ht="13.5" customHeight="1">
      <c r="A973" s="50"/>
      <c r="B973" s="39"/>
      <c r="C973" s="38"/>
      <c r="D973" s="50"/>
      <c r="E973" s="824"/>
      <c r="F973" s="34"/>
      <c r="G973" s="848" t="s">
        <v>815</v>
      </c>
      <c r="H973" s="848"/>
      <c r="I973" s="848"/>
      <c r="J973" s="848"/>
      <c r="K973" s="848"/>
      <c r="L973" s="848"/>
      <c r="M973" s="848"/>
      <c r="N973" s="848"/>
      <c r="O973" s="882" t="str">
        <f>T741</f>
        <v/>
      </c>
      <c r="P973" s="850"/>
      <c r="Q973" s="323" t="s">
        <v>20</v>
      </c>
      <c r="R973" s="101"/>
      <c r="S973" s="101"/>
      <c r="T973" s="101"/>
      <c r="U973" s="101"/>
      <c r="V973" s="101"/>
      <c r="W973" s="101"/>
      <c r="X973" s="101"/>
      <c r="Y973" s="101"/>
      <c r="Z973" s="101"/>
      <c r="AA973" s="46"/>
      <c r="AB973" s="35"/>
      <c r="AC973" s="36"/>
      <c r="AD973" s="37"/>
    </row>
    <row r="974" spans="1:30">
      <c r="A974" s="50"/>
      <c r="B974" s="39"/>
      <c r="C974" s="38"/>
      <c r="D974" s="50"/>
      <c r="E974" s="58"/>
      <c r="F974" s="34"/>
      <c r="G974" s="848" t="s">
        <v>816</v>
      </c>
      <c r="H974" s="848"/>
      <c r="I974" s="848"/>
      <c r="J974" s="848"/>
      <c r="K974" s="848"/>
      <c r="L974" s="848"/>
      <c r="M974" s="848"/>
      <c r="N974" s="848"/>
      <c r="O974" s="849" t="str">
        <f>IFERROR(ROUND(T741*3/4,0),"")</f>
        <v/>
      </c>
      <c r="P974" s="850"/>
      <c r="Q974" s="323" t="s">
        <v>20</v>
      </c>
      <c r="R974" s="101"/>
      <c r="S974" s="101"/>
      <c r="T974" s="101"/>
      <c r="U974" s="101"/>
      <c r="V974" s="101"/>
      <c r="W974" s="101"/>
      <c r="X974" s="101"/>
      <c r="Y974" s="101"/>
      <c r="Z974" s="101"/>
      <c r="AA974" s="46"/>
      <c r="AB974" s="35"/>
      <c r="AC974" s="36"/>
      <c r="AD974" s="37"/>
    </row>
    <row r="975" spans="1:30">
      <c r="A975" s="50"/>
      <c r="B975" s="39"/>
      <c r="C975" s="38"/>
      <c r="D975" s="50"/>
      <c r="E975" s="58"/>
      <c r="F975" s="34"/>
      <c r="G975" s="101"/>
      <c r="H975" s="101"/>
      <c r="I975" s="101"/>
      <c r="J975" s="101"/>
      <c r="K975" s="101"/>
      <c r="L975" s="101"/>
      <c r="M975" s="101"/>
      <c r="N975" s="101"/>
      <c r="O975" s="101"/>
      <c r="P975" s="101"/>
      <c r="Q975" s="101"/>
      <c r="R975" s="101"/>
      <c r="S975" s="101"/>
      <c r="T975" s="101"/>
      <c r="U975" s="101"/>
      <c r="V975" s="101"/>
      <c r="W975" s="101"/>
      <c r="X975" s="101"/>
      <c r="Y975" s="101"/>
      <c r="Z975" s="101"/>
      <c r="AA975" s="46"/>
      <c r="AB975" s="35"/>
      <c r="AC975" s="36"/>
      <c r="AD975" s="37"/>
    </row>
    <row r="976" spans="1:30" ht="13.5" customHeight="1">
      <c r="A976" s="50"/>
      <c r="B976" s="39"/>
      <c r="C976" s="38"/>
      <c r="D976" s="50"/>
      <c r="E976" s="436"/>
      <c r="F976" s="34"/>
      <c r="G976" s="41"/>
      <c r="H976" s="434"/>
      <c r="I976" s="434"/>
      <c r="J976" s="434"/>
      <c r="K976" s="434"/>
      <c r="L976" s="47"/>
      <c r="M976" s="47"/>
      <c r="N976" s="47"/>
      <c r="O976" s="40"/>
      <c r="P976" s="40"/>
      <c r="Q976" s="40"/>
      <c r="R976" s="40"/>
      <c r="S976" s="40"/>
      <c r="T976" s="40"/>
      <c r="U976" s="40"/>
      <c r="V976" s="40"/>
      <c r="W976" s="40"/>
      <c r="X976" s="40"/>
      <c r="Y976" s="40"/>
      <c r="Z976" s="40"/>
      <c r="AA976" s="46"/>
      <c r="AB976" s="35"/>
      <c r="AC976" s="36"/>
      <c r="AD976" s="37"/>
    </row>
    <row r="977" spans="1:30" ht="13.8" customHeight="1">
      <c r="A977" s="824" t="s">
        <v>495</v>
      </c>
      <c r="B977" s="39">
        <v>44</v>
      </c>
      <c r="C977" s="839" t="s">
        <v>496</v>
      </c>
      <c r="D977" s="825" t="s">
        <v>225</v>
      </c>
      <c r="E977" s="824" t="s">
        <v>497</v>
      </c>
      <c r="F977" s="34"/>
      <c r="G977" s="826" t="s">
        <v>66</v>
      </c>
      <c r="H977" s="826"/>
      <c r="I977" s="826"/>
      <c r="J977" s="826"/>
      <c r="K977" s="826"/>
      <c r="L977" s="826"/>
      <c r="M977" s="840"/>
      <c r="N977" s="841" t="s">
        <v>445</v>
      </c>
      <c r="O977" s="842"/>
      <c r="P977" s="842"/>
      <c r="Q977" s="842"/>
      <c r="R977" s="842"/>
      <c r="S977" s="842"/>
      <c r="T977" s="842"/>
      <c r="U977" s="842"/>
      <c r="V977" s="843"/>
      <c r="W977" s="40"/>
      <c r="X977" s="40"/>
      <c r="Y977" s="40"/>
      <c r="Z977" s="40"/>
      <c r="AA977" s="46"/>
      <c r="AB977" s="851" t="s">
        <v>530</v>
      </c>
      <c r="AC977" s="852"/>
      <c r="AD977" s="853"/>
    </row>
    <row r="978" spans="1:30" ht="13.5" customHeight="1">
      <c r="A978" s="824"/>
      <c r="B978" s="39"/>
      <c r="C978" s="839"/>
      <c r="D978" s="825"/>
      <c r="E978" s="824"/>
      <c r="F978" s="34"/>
      <c r="G978" s="826"/>
      <c r="H978" s="826"/>
      <c r="I978" s="826"/>
      <c r="J978" s="826"/>
      <c r="K978" s="826"/>
      <c r="L978" s="826"/>
      <c r="M978" s="840"/>
      <c r="N978" s="830"/>
      <c r="O978" s="831"/>
      <c r="P978" s="831"/>
      <c r="Q978" s="831"/>
      <c r="R978" s="831"/>
      <c r="S978" s="831"/>
      <c r="T978" s="831"/>
      <c r="U978" s="831"/>
      <c r="V978" s="832"/>
      <c r="W978" s="40"/>
      <c r="X978" s="40"/>
      <c r="Y978" s="40"/>
      <c r="Z978" s="40"/>
      <c r="AA978" s="46"/>
      <c r="AB978" s="851"/>
      <c r="AC978" s="852"/>
      <c r="AD978" s="853"/>
    </row>
    <row r="979" spans="1:30" ht="13.5" customHeight="1">
      <c r="A979" s="824"/>
      <c r="B979" s="39"/>
      <c r="C979" s="839"/>
      <c r="D979" s="50"/>
      <c r="E979" s="824"/>
      <c r="F979" s="34"/>
      <c r="G979" s="434"/>
      <c r="H979" s="434"/>
      <c r="I979" s="434"/>
      <c r="J979" s="434"/>
      <c r="K979" s="434"/>
      <c r="L979" s="47"/>
      <c r="M979" s="47"/>
      <c r="N979" s="47"/>
      <c r="O979" s="40"/>
      <c r="P979" s="40"/>
      <c r="Q979" s="40"/>
      <c r="R979" s="40"/>
      <c r="S979" s="40"/>
      <c r="T979" s="40"/>
      <c r="U979" s="40"/>
      <c r="V979" s="40"/>
      <c r="W979" s="40"/>
      <c r="X979" s="40"/>
      <c r="Y979" s="40"/>
      <c r="Z979" s="40"/>
      <c r="AA979" s="46"/>
      <c r="AB979" s="851"/>
      <c r="AC979" s="852"/>
      <c r="AD979" s="853"/>
    </row>
    <row r="980" spans="1:30" ht="13.5" customHeight="1">
      <c r="A980" s="50"/>
      <c r="B980" s="39"/>
      <c r="C980" s="38"/>
      <c r="D980" s="50"/>
      <c r="E980" s="824"/>
      <c r="F980" s="34"/>
      <c r="G980" s="895" t="s">
        <v>516</v>
      </c>
      <c r="H980" s="895"/>
      <c r="I980" s="895"/>
      <c r="J980" s="895"/>
      <c r="K980" s="895"/>
      <c r="L980" s="895"/>
      <c r="M980" s="895"/>
      <c r="N980" s="895"/>
      <c r="O980" s="895"/>
      <c r="P980" s="895"/>
      <c r="Q980" s="895"/>
      <c r="R980" s="895"/>
      <c r="S980" s="895"/>
      <c r="T980" s="895"/>
      <c r="U980" s="895"/>
      <c r="V980" s="895"/>
      <c r="W980" s="895"/>
      <c r="X980" s="895"/>
      <c r="Y980" s="895"/>
      <c r="Z980" s="895"/>
      <c r="AA980" s="46"/>
      <c r="AB980" s="851"/>
      <c r="AC980" s="852"/>
      <c r="AD980" s="853"/>
    </row>
    <row r="981" spans="1:30" ht="13.5" customHeight="1">
      <c r="A981" s="50"/>
      <c r="B981" s="39"/>
      <c r="C981" s="38"/>
      <c r="D981" s="50"/>
      <c r="E981" s="824"/>
      <c r="F981" s="34"/>
      <c r="G981" s="896"/>
      <c r="H981" s="897"/>
      <c r="I981" s="897"/>
      <c r="J981" s="897"/>
      <c r="K981" s="897"/>
      <c r="L981" s="897"/>
      <c r="M981" s="897"/>
      <c r="N981" s="897"/>
      <c r="O981" s="897"/>
      <c r="P981" s="897"/>
      <c r="Q981" s="897"/>
      <c r="R981" s="897"/>
      <c r="S981" s="897"/>
      <c r="T981" s="897"/>
      <c r="U981" s="897"/>
      <c r="V981" s="897"/>
      <c r="W981" s="897"/>
      <c r="X981" s="897"/>
      <c r="Y981" s="897"/>
      <c r="Z981" s="898"/>
      <c r="AA981" s="46"/>
      <c r="AB981" s="35"/>
      <c r="AC981" s="36"/>
      <c r="AD981" s="37"/>
    </row>
    <row r="982" spans="1:30" ht="13.5" customHeight="1">
      <c r="A982" s="50"/>
      <c r="B982" s="39"/>
      <c r="C982" s="38"/>
      <c r="D982" s="50"/>
      <c r="E982" s="824"/>
      <c r="F982" s="34"/>
      <c r="G982" s="899"/>
      <c r="H982" s="900"/>
      <c r="I982" s="900"/>
      <c r="J982" s="900"/>
      <c r="K982" s="900"/>
      <c r="L982" s="900"/>
      <c r="M982" s="900"/>
      <c r="N982" s="900"/>
      <c r="O982" s="900"/>
      <c r="P982" s="900"/>
      <c r="Q982" s="900"/>
      <c r="R982" s="900"/>
      <c r="S982" s="900"/>
      <c r="T982" s="900"/>
      <c r="U982" s="900"/>
      <c r="V982" s="900"/>
      <c r="W982" s="900"/>
      <c r="X982" s="900"/>
      <c r="Y982" s="900"/>
      <c r="Z982" s="901"/>
      <c r="AA982" s="46"/>
      <c r="AB982" s="35"/>
      <c r="AC982" s="36"/>
      <c r="AD982" s="37"/>
    </row>
    <row r="983" spans="1:30" ht="13.5" customHeight="1">
      <c r="A983" s="50"/>
      <c r="B983" s="39"/>
      <c r="C983" s="38"/>
      <c r="D983" s="50"/>
      <c r="E983" s="58"/>
      <c r="F983" s="34"/>
      <c r="G983" s="902"/>
      <c r="H983" s="903"/>
      <c r="I983" s="903"/>
      <c r="J983" s="903"/>
      <c r="K983" s="903"/>
      <c r="L983" s="903"/>
      <c r="M983" s="903"/>
      <c r="N983" s="903"/>
      <c r="O983" s="903"/>
      <c r="P983" s="903"/>
      <c r="Q983" s="903"/>
      <c r="R983" s="903"/>
      <c r="S983" s="903"/>
      <c r="T983" s="903"/>
      <c r="U983" s="903"/>
      <c r="V983" s="903"/>
      <c r="W983" s="903"/>
      <c r="X983" s="903"/>
      <c r="Y983" s="903"/>
      <c r="Z983" s="904"/>
      <c r="AA983" s="46"/>
      <c r="AB983" s="35"/>
      <c r="AC983" s="36"/>
      <c r="AD983" s="37"/>
    </row>
    <row r="984" spans="1:30">
      <c r="A984" s="50"/>
      <c r="B984" s="39"/>
      <c r="C984" s="38"/>
      <c r="D984" s="50"/>
      <c r="E984" s="58"/>
      <c r="F984" s="34"/>
      <c r="G984" s="434"/>
      <c r="H984" s="434"/>
      <c r="I984" s="434"/>
      <c r="J984" s="434"/>
      <c r="K984" s="434"/>
      <c r="L984" s="47"/>
      <c r="M984" s="47"/>
      <c r="N984" s="47"/>
      <c r="O984" s="40"/>
      <c r="P984" s="40"/>
      <c r="Q984" s="40"/>
      <c r="R984" s="40"/>
      <c r="S984" s="40"/>
      <c r="T984" s="40"/>
      <c r="U984" s="40"/>
      <c r="V984" s="40"/>
      <c r="W984" s="40"/>
      <c r="X984" s="40"/>
      <c r="Y984" s="40"/>
      <c r="Z984" s="40"/>
      <c r="AA984" s="46"/>
      <c r="AB984" s="35"/>
      <c r="AC984" s="36"/>
      <c r="AD984" s="37"/>
    </row>
    <row r="985" spans="1:30">
      <c r="A985" s="50"/>
      <c r="B985" s="39"/>
      <c r="C985" s="38"/>
      <c r="D985" s="50"/>
      <c r="E985" s="58"/>
      <c r="F985" s="34"/>
      <c r="G985" s="434"/>
      <c r="H985" s="434"/>
      <c r="I985" s="434"/>
      <c r="J985" s="434"/>
      <c r="K985" s="434"/>
      <c r="L985" s="47"/>
      <c r="M985" s="47"/>
      <c r="N985" s="47"/>
      <c r="O985" s="40"/>
      <c r="P985" s="40"/>
      <c r="Q985" s="40"/>
      <c r="R985" s="40"/>
      <c r="S985" s="40"/>
      <c r="T985" s="40"/>
      <c r="U985" s="40"/>
      <c r="V985" s="40"/>
      <c r="W985" s="40"/>
      <c r="X985" s="40"/>
      <c r="Y985" s="40"/>
      <c r="Z985" s="40"/>
      <c r="AA985" s="46"/>
      <c r="AB985" s="35"/>
      <c r="AC985" s="36"/>
      <c r="AD985" s="37"/>
    </row>
    <row r="986" spans="1:30" ht="13.5" customHeight="1">
      <c r="A986" s="50"/>
      <c r="B986" s="39">
        <v>45</v>
      </c>
      <c r="C986" s="839" t="s">
        <v>498</v>
      </c>
      <c r="D986" s="825" t="s">
        <v>225</v>
      </c>
      <c r="E986" s="824" t="s">
        <v>1123</v>
      </c>
      <c r="F986" s="34"/>
      <c r="G986" s="826" t="s">
        <v>66</v>
      </c>
      <c r="H986" s="826"/>
      <c r="I986" s="826"/>
      <c r="J986" s="826"/>
      <c r="K986" s="826"/>
      <c r="L986" s="826"/>
      <c r="M986" s="840"/>
      <c r="N986" s="870" t="s">
        <v>445</v>
      </c>
      <c r="O986" s="871"/>
      <c r="P986" s="871"/>
      <c r="Q986" s="871"/>
      <c r="R986" s="871"/>
      <c r="S986" s="871"/>
      <c r="T986" s="871"/>
      <c r="U986" s="871"/>
      <c r="V986" s="872"/>
      <c r="W986" s="40"/>
      <c r="X986" s="40"/>
      <c r="Y986" s="40"/>
      <c r="Z986" s="40"/>
      <c r="AA986" s="46"/>
      <c r="AB986" s="851" t="s">
        <v>530</v>
      </c>
      <c r="AC986" s="852"/>
      <c r="AD986" s="853"/>
    </row>
    <row r="987" spans="1:30" ht="13.5" customHeight="1">
      <c r="A987" s="50"/>
      <c r="B987" s="39"/>
      <c r="C987" s="839"/>
      <c r="D987" s="825"/>
      <c r="E987" s="824"/>
      <c r="F987" s="34"/>
      <c r="G987" s="826"/>
      <c r="H987" s="826"/>
      <c r="I987" s="826"/>
      <c r="J987" s="826"/>
      <c r="K987" s="826"/>
      <c r="L987" s="826"/>
      <c r="M987" s="840"/>
      <c r="N987" s="830"/>
      <c r="O987" s="831"/>
      <c r="P987" s="831"/>
      <c r="Q987" s="831"/>
      <c r="R987" s="831"/>
      <c r="S987" s="831"/>
      <c r="T987" s="831"/>
      <c r="U987" s="831"/>
      <c r="V987" s="832"/>
      <c r="W987" s="40"/>
      <c r="X987" s="40"/>
      <c r="Y987" s="40"/>
      <c r="Z987" s="40"/>
      <c r="AA987" s="46"/>
      <c r="AB987" s="851"/>
      <c r="AC987" s="852"/>
      <c r="AD987" s="853"/>
    </row>
    <row r="988" spans="1:30" ht="13.5" customHeight="1">
      <c r="A988" s="50"/>
      <c r="B988" s="39"/>
      <c r="C988" s="38"/>
      <c r="D988" s="50"/>
      <c r="E988" s="824"/>
      <c r="F988" s="34"/>
      <c r="G988" s="434"/>
      <c r="H988" s="434"/>
      <c r="I988" s="434"/>
      <c r="J988" s="434"/>
      <c r="K988" s="434"/>
      <c r="L988" s="47"/>
      <c r="M988" s="47"/>
      <c r="N988" s="47"/>
      <c r="O988" s="40"/>
      <c r="P988" s="40"/>
      <c r="Q988" s="40"/>
      <c r="R988" s="40"/>
      <c r="S988" s="40"/>
      <c r="T988" s="40"/>
      <c r="U988" s="40"/>
      <c r="V988" s="40"/>
      <c r="W988" s="40"/>
      <c r="X988" s="40"/>
      <c r="Y988" s="40"/>
      <c r="Z988" s="40"/>
      <c r="AA988" s="46"/>
      <c r="AB988" s="851"/>
      <c r="AC988" s="852"/>
      <c r="AD988" s="853"/>
    </row>
    <row r="989" spans="1:30" ht="13.5" customHeight="1">
      <c r="A989" s="50"/>
      <c r="B989" s="39"/>
      <c r="C989" s="38"/>
      <c r="D989" s="50"/>
      <c r="E989" s="824"/>
      <c r="F989" s="34"/>
      <c r="G989" s="434"/>
      <c r="H989" s="434"/>
      <c r="I989" s="434"/>
      <c r="J989" s="434"/>
      <c r="K989" s="434"/>
      <c r="L989" s="47"/>
      <c r="M989" s="47"/>
      <c r="N989" s="47"/>
      <c r="O989" s="40"/>
      <c r="P989" s="40"/>
      <c r="Q989" s="40"/>
      <c r="R989" s="40"/>
      <c r="S989" s="40"/>
      <c r="T989" s="40"/>
      <c r="U989" s="40"/>
      <c r="V989" s="40"/>
      <c r="W989" s="40"/>
      <c r="X989" s="40"/>
      <c r="Y989" s="40"/>
      <c r="Z989" s="40"/>
      <c r="AA989" s="46"/>
      <c r="AB989" s="851"/>
      <c r="AC989" s="852"/>
      <c r="AD989" s="853"/>
    </row>
    <row r="990" spans="1:30" ht="13.5" customHeight="1">
      <c r="A990" s="50"/>
      <c r="B990" s="39"/>
      <c r="C990" s="38"/>
      <c r="D990" s="50"/>
      <c r="E990" s="824"/>
      <c r="F990" s="34"/>
      <c r="G990" s="434"/>
      <c r="H990" s="434"/>
      <c r="I990" s="434"/>
      <c r="J990" s="434"/>
      <c r="K990" s="434"/>
      <c r="L990" s="47"/>
      <c r="M990" s="47"/>
      <c r="N990" s="47"/>
      <c r="O990" s="40"/>
      <c r="P990" s="40"/>
      <c r="Q990" s="40"/>
      <c r="R990" s="40"/>
      <c r="S990" s="40"/>
      <c r="T990" s="40"/>
      <c r="U990" s="40"/>
      <c r="V990" s="40"/>
      <c r="W990" s="40"/>
      <c r="X990" s="40"/>
      <c r="Y990" s="40"/>
      <c r="Z990" s="40"/>
      <c r="AA990" s="46"/>
      <c r="AB990" s="35"/>
      <c r="AC990" s="36"/>
      <c r="AD990" s="37"/>
    </row>
    <row r="991" spans="1:30" ht="13.5" customHeight="1">
      <c r="A991" s="50"/>
      <c r="B991" s="39"/>
      <c r="C991" s="38"/>
      <c r="D991" s="50"/>
      <c r="E991" s="824"/>
      <c r="F991" s="34"/>
      <c r="G991" s="434"/>
      <c r="H991" s="434"/>
      <c r="I991" s="434"/>
      <c r="J991" s="434"/>
      <c r="K991" s="434"/>
      <c r="L991" s="47"/>
      <c r="M991" s="47"/>
      <c r="N991" s="47"/>
      <c r="O991" s="40"/>
      <c r="P991" s="40"/>
      <c r="Q991" s="40"/>
      <c r="R991" s="40"/>
      <c r="S991" s="40"/>
      <c r="T991" s="40"/>
      <c r="U991" s="40"/>
      <c r="V991" s="40"/>
      <c r="W991" s="40"/>
      <c r="X991" s="40"/>
      <c r="Y991" s="40"/>
      <c r="Z991" s="40"/>
      <c r="AA991" s="46"/>
      <c r="AB991" s="35"/>
      <c r="AC991" s="36"/>
      <c r="AD991" s="37"/>
    </row>
    <row r="992" spans="1:30">
      <c r="A992" s="50"/>
      <c r="B992" s="39"/>
      <c r="C992" s="38"/>
      <c r="D992" s="50"/>
      <c r="E992" s="50"/>
      <c r="F992" s="34"/>
      <c r="G992" s="434"/>
      <c r="H992" s="434"/>
      <c r="I992" s="434"/>
      <c r="J992" s="434"/>
      <c r="K992" s="434"/>
      <c r="L992" s="47"/>
      <c r="M992" s="47"/>
      <c r="N992" s="47"/>
      <c r="O992" s="40"/>
      <c r="P992" s="40"/>
      <c r="Q992" s="40"/>
      <c r="R992" s="40"/>
      <c r="S992" s="40"/>
      <c r="T992" s="40"/>
      <c r="U992" s="40"/>
      <c r="V992" s="40"/>
      <c r="W992" s="40"/>
      <c r="X992" s="40"/>
      <c r="Y992" s="40"/>
      <c r="Z992" s="40"/>
      <c r="AA992" s="46"/>
      <c r="AB992" s="35"/>
      <c r="AC992" s="36"/>
      <c r="AD992" s="37"/>
    </row>
    <row r="993" spans="1:30">
      <c r="A993" s="50"/>
      <c r="B993" s="39"/>
      <c r="C993" s="38"/>
      <c r="D993" s="50"/>
      <c r="E993" s="50"/>
      <c r="F993" s="34"/>
      <c r="G993" s="434"/>
      <c r="H993" s="434"/>
      <c r="I993" s="434"/>
      <c r="J993" s="434"/>
      <c r="K993" s="434"/>
      <c r="L993" s="47"/>
      <c r="M993" s="47"/>
      <c r="N993" s="47"/>
      <c r="O993" s="40"/>
      <c r="P993" s="40"/>
      <c r="Q993" s="40"/>
      <c r="R993" s="40"/>
      <c r="S993" s="40"/>
      <c r="T993" s="40"/>
      <c r="U993" s="40"/>
      <c r="V993" s="40"/>
      <c r="W993" s="40"/>
      <c r="X993" s="40"/>
      <c r="Y993" s="40"/>
      <c r="Z993" s="40"/>
      <c r="AA993" s="46"/>
      <c r="AB993" s="35"/>
      <c r="AC993" s="36"/>
      <c r="AD993" s="37"/>
    </row>
    <row r="994" spans="1:30">
      <c r="A994" s="50"/>
      <c r="B994" s="39"/>
      <c r="C994" s="38"/>
      <c r="D994" s="50"/>
      <c r="E994" s="50"/>
      <c r="F994" s="34"/>
      <c r="G994" s="434"/>
      <c r="H994" s="434"/>
      <c r="I994" s="434"/>
      <c r="J994" s="434"/>
      <c r="K994" s="434"/>
      <c r="L994" s="47"/>
      <c r="M994" s="47"/>
      <c r="N994" s="47"/>
      <c r="O994" s="40"/>
      <c r="P994" s="40"/>
      <c r="Q994" s="40"/>
      <c r="R994" s="40"/>
      <c r="S994" s="40"/>
      <c r="T994" s="40"/>
      <c r="U994" s="40"/>
      <c r="V994" s="40"/>
      <c r="W994" s="40"/>
      <c r="X994" s="40"/>
      <c r="Y994" s="40"/>
      <c r="Z994" s="40"/>
      <c r="AA994" s="46"/>
      <c r="AB994" s="35"/>
      <c r="AC994" s="36"/>
      <c r="AD994" s="37"/>
    </row>
    <row r="995" spans="1:30">
      <c r="A995" s="50"/>
      <c r="B995" s="39"/>
      <c r="C995" s="38"/>
      <c r="D995" s="50"/>
      <c r="E995" s="50"/>
      <c r="F995" s="34"/>
      <c r="G995" s="434"/>
      <c r="H995" s="434"/>
      <c r="I995" s="434"/>
      <c r="J995" s="434"/>
      <c r="K995" s="434"/>
      <c r="L995" s="47"/>
      <c r="M995" s="47"/>
      <c r="N995" s="47"/>
      <c r="O995" s="40"/>
      <c r="P995" s="40"/>
      <c r="Q995" s="40"/>
      <c r="R995" s="40"/>
      <c r="S995" s="40"/>
      <c r="T995" s="40"/>
      <c r="U995" s="40"/>
      <c r="V995" s="40"/>
      <c r="W995" s="40"/>
      <c r="X995" s="40"/>
      <c r="Y995" s="40"/>
      <c r="Z995" s="40"/>
      <c r="AA995" s="46"/>
      <c r="AB995" s="35"/>
      <c r="AC995" s="36"/>
      <c r="AD995" s="37"/>
    </row>
    <row r="996" spans="1:30">
      <c r="A996" s="50"/>
      <c r="B996" s="39"/>
      <c r="C996" s="38"/>
      <c r="D996" s="50"/>
      <c r="E996" s="50"/>
      <c r="F996" s="34"/>
      <c r="G996" s="434"/>
      <c r="H996" s="434"/>
      <c r="I996" s="434"/>
      <c r="J996" s="434"/>
      <c r="K996" s="434"/>
      <c r="L996" s="47"/>
      <c r="M996" s="47"/>
      <c r="N996" s="47"/>
      <c r="O996" s="40"/>
      <c r="P996" s="40"/>
      <c r="Q996" s="40"/>
      <c r="R996" s="40"/>
      <c r="S996" s="40"/>
      <c r="T996" s="40"/>
      <c r="U996" s="40"/>
      <c r="V996" s="40"/>
      <c r="W996" s="40"/>
      <c r="X996" s="40"/>
      <c r="Y996" s="40"/>
      <c r="Z996" s="40"/>
      <c r="AA996" s="46"/>
      <c r="AB996" s="35"/>
      <c r="AC996" s="36"/>
      <c r="AD996" s="37"/>
    </row>
    <row r="997" spans="1:30">
      <c r="A997" s="50"/>
      <c r="B997" s="39"/>
      <c r="C997" s="38"/>
      <c r="D997" s="50"/>
      <c r="E997" s="50"/>
      <c r="F997" s="34"/>
      <c r="G997" s="434"/>
      <c r="H997" s="434"/>
      <c r="I997" s="434"/>
      <c r="J997" s="434"/>
      <c r="K997" s="434"/>
      <c r="L997" s="47"/>
      <c r="M997" s="47"/>
      <c r="N997" s="47"/>
      <c r="O997" s="40"/>
      <c r="P997" s="40"/>
      <c r="Q997" s="40"/>
      <c r="R997" s="40"/>
      <c r="S997" s="40"/>
      <c r="T997" s="40"/>
      <c r="U997" s="40"/>
      <c r="V997" s="40"/>
      <c r="W997" s="40"/>
      <c r="X997" s="40"/>
      <c r="Y997" s="40"/>
      <c r="Z997" s="40"/>
      <c r="AA997" s="46"/>
      <c r="AB997" s="35"/>
      <c r="AC997" s="36"/>
      <c r="AD997" s="37"/>
    </row>
    <row r="998" spans="1:30">
      <c r="A998" s="50"/>
      <c r="B998" s="39"/>
      <c r="C998" s="38"/>
      <c r="D998" s="50"/>
      <c r="E998" s="50"/>
      <c r="F998" s="34"/>
      <c r="G998" s="434"/>
      <c r="H998" s="434"/>
      <c r="I998" s="434"/>
      <c r="J998" s="434"/>
      <c r="K998" s="434"/>
      <c r="L998" s="47"/>
      <c r="M998" s="47"/>
      <c r="N998" s="47"/>
      <c r="O998" s="40"/>
      <c r="P998" s="40"/>
      <c r="Q998" s="40"/>
      <c r="R998" s="40"/>
      <c r="S998" s="40"/>
      <c r="T998" s="40"/>
      <c r="U998" s="40"/>
      <c r="V998" s="40"/>
      <c r="W998" s="40"/>
      <c r="X998" s="40"/>
      <c r="Y998" s="40"/>
      <c r="Z998" s="40"/>
      <c r="AA998" s="46"/>
      <c r="AB998" s="35"/>
      <c r="AC998" s="36"/>
      <c r="AD998" s="37"/>
    </row>
    <row r="999" spans="1:30">
      <c r="A999" s="50"/>
      <c r="B999" s="39"/>
      <c r="C999" s="38"/>
      <c r="D999" s="50"/>
      <c r="E999" s="50"/>
      <c r="F999" s="34"/>
      <c r="G999" s="434"/>
      <c r="H999" s="434"/>
      <c r="I999" s="434"/>
      <c r="J999" s="434"/>
      <c r="K999" s="434"/>
      <c r="L999" s="47"/>
      <c r="M999" s="47"/>
      <c r="N999" s="47"/>
      <c r="O999" s="40"/>
      <c r="P999" s="40"/>
      <c r="Q999" s="40"/>
      <c r="R999" s="40"/>
      <c r="S999" s="40"/>
      <c r="T999" s="40"/>
      <c r="U999" s="40"/>
      <c r="V999" s="40"/>
      <c r="W999" s="40"/>
      <c r="X999" s="40"/>
      <c r="Y999" s="40"/>
      <c r="Z999" s="40"/>
      <c r="AA999" s="46"/>
      <c r="AB999" s="35"/>
      <c r="AC999" s="36"/>
      <c r="AD999" s="37"/>
    </row>
    <row r="1000" spans="1:30">
      <c r="A1000" s="50"/>
      <c r="B1000" s="39"/>
      <c r="C1000" s="38"/>
      <c r="D1000" s="50"/>
      <c r="E1000" s="50"/>
      <c r="F1000" s="34"/>
      <c r="G1000" s="434"/>
      <c r="H1000" s="434"/>
      <c r="I1000" s="434"/>
      <c r="J1000" s="434"/>
      <c r="K1000" s="434"/>
      <c r="L1000" s="47"/>
      <c r="M1000" s="47"/>
      <c r="N1000" s="47"/>
      <c r="O1000" s="40"/>
      <c r="P1000" s="40"/>
      <c r="Q1000" s="40"/>
      <c r="R1000" s="40"/>
      <c r="S1000" s="40"/>
      <c r="T1000" s="40"/>
      <c r="U1000" s="40"/>
      <c r="V1000" s="40"/>
      <c r="W1000" s="40"/>
      <c r="X1000" s="40"/>
      <c r="Y1000" s="40"/>
      <c r="Z1000" s="40"/>
      <c r="AA1000" s="46"/>
      <c r="AB1000" s="35"/>
      <c r="AC1000" s="36"/>
      <c r="AD1000" s="37"/>
    </row>
    <row r="1001" spans="1:30">
      <c r="A1001" s="50"/>
      <c r="B1001" s="39"/>
      <c r="C1001" s="38"/>
      <c r="D1001" s="50"/>
      <c r="E1001" s="50"/>
      <c r="F1001" s="34"/>
      <c r="G1001" s="434"/>
      <c r="H1001" s="434"/>
      <c r="I1001" s="434"/>
      <c r="J1001" s="434"/>
      <c r="K1001" s="434"/>
      <c r="L1001" s="47"/>
      <c r="M1001" s="47"/>
      <c r="N1001" s="47"/>
      <c r="O1001" s="40"/>
      <c r="P1001" s="40"/>
      <c r="Q1001" s="40"/>
      <c r="R1001" s="40"/>
      <c r="S1001" s="40"/>
      <c r="T1001" s="40"/>
      <c r="U1001" s="40"/>
      <c r="V1001" s="40"/>
      <c r="W1001" s="40"/>
      <c r="X1001" s="40"/>
      <c r="Y1001" s="40"/>
      <c r="Z1001" s="40"/>
      <c r="AA1001" s="46"/>
      <c r="AB1001" s="35"/>
      <c r="AC1001" s="36"/>
      <c r="AD1001" s="37"/>
    </row>
    <row r="1002" spans="1:30">
      <c r="A1002" s="50"/>
      <c r="B1002" s="39"/>
      <c r="C1002" s="38"/>
      <c r="D1002" s="50"/>
      <c r="E1002" s="50"/>
      <c r="F1002" s="34"/>
      <c r="G1002" s="434"/>
      <c r="H1002" s="434"/>
      <c r="I1002" s="434"/>
      <c r="J1002" s="434"/>
      <c r="K1002" s="434"/>
      <c r="L1002" s="47"/>
      <c r="M1002" s="47"/>
      <c r="N1002" s="47"/>
      <c r="O1002" s="40"/>
      <c r="P1002" s="40"/>
      <c r="Q1002" s="40"/>
      <c r="R1002" s="40"/>
      <c r="S1002" s="40"/>
      <c r="T1002" s="40"/>
      <c r="U1002" s="40"/>
      <c r="V1002" s="40"/>
      <c r="W1002" s="40"/>
      <c r="X1002" s="40"/>
      <c r="Y1002" s="40"/>
      <c r="Z1002" s="40"/>
      <c r="AA1002" s="46"/>
      <c r="AB1002" s="35"/>
      <c r="AC1002" s="36"/>
      <c r="AD1002" s="37"/>
    </row>
    <row r="1003" spans="1:30">
      <c r="A1003" s="50"/>
      <c r="B1003" s="39"/>
      <c r="C1003" s="38"/>
      <c r="D1003" s="50"/>
      <c r="E1003" s="50"/>
      <c r="F1003" s="34"/>
      <c r="G1003" s="434"/>
      <c r="H1003" s="434"/>
      <c r="I1003" s="434"/>
      <c r="J1003" s="434"/>
      <c r="K1003" s="434"/>
      <c r="L1003" s="47"/>
      <c r="M1003" s="47"/>
      <c r="N1003" s="47"/>
      <c r="O1003" s="40"/>
      <c r="P1003" s="40"/>
      <c r="Q1003" s="40"/>
      <c r="R1003" s="40"/>
      <c r="S1003" s="40"/>
      <c r="T1003" s="40"/>
      <c r="U1003" s="40"/>
      <c r="V1003" s="40"/>
      <c r="W1003" s="40"/>
      <c r="X1003" s="40"/>
      <c r="Y1003" s="40"/>
      <c r="Z1003" s="40"/>
      <c r="AA1003" s="46"/>
      <c r="AB1003" s="35"/>
      <c r="AC1003" s="36"/>
      <c r="AD1003" s="37"/>
    </row>
    <row r="1004" spans="1:30">
      <c r="A1004" s="50"/>
      <c r="B1004" s="39"/>
      <c r="C1004" s="38"/>
      <c r="D1004" s="50"/>
      <c r="E1004" s="50"/>
      <c r="F1004" s="34"/>
      <c r="G1004" s="434"/>
      <c r="H1004" s="434"/>
      <c r="I1004" s="434"/>
      <c r="J1004" s="434"/>
      <c r="K1004" s="434"/>
      <c r="L1004" s="47"/>
      <c r="M1004" s="47"/>
      <c r="N1004" s="47"/>
      <c r="O1004" s="40"/>
      <c r="P1004" s="40"/>
      <c r="Q1004" s="40"/>
      <c r="R1004" s="40"/>
      <c r="S1004" s="40"/>
      <c r="T1004" s="40"/>
      <c r="U1004" s="40"/>
      <c r="V1004" s="40"/>
      <c r="W1004" s="40"/>
      <c r="X1004" s="40"/>
      <c r="Y1004" s="40"/>
      <c r="Z1004" s="40"/>
      <c r="AA1004" s="46"/>
      <c r="AB1004" s="35"/>
      <c r="AC1004" s="36"/>
      <c r="AD1004" s="37"/>
    </row>
    <row r="1005" spans="1:30">
      <c r="A1005" s="50"/>
      <c r="B1005" s="39"/>
      <c r="C1005" s="38"/>
      <c r="D1005" s="50"/>
      <c r="E1005" s="50"/>
      <c r="F1005" s="34"/>
      <c r="G1005" s="434"/>
      <c r="H1005" s="434"/>
      <c r="I1005" s="434"/>
      <c r="J1005" s="434"/>
      <c r="K1005" s="434"/>
      <c r="L1005" s="47"/>
      <c r="M1005" s="47"/>
      <c r="N1005" s="47"/>
      <c r="O1005" s="40"/>
      <c r="P1005" s="40"/>
      <c r="Q1005" s="40"/>
      <c r="R1005" s="40"/>
      <c r="S1005" s="40"/>
      <c r="T1005" s="40"/>
      <c r="U1005" s="40"/>
      <c r="V1005" s="40"/>
      <c r="W1005" s="40"/>
      <c r="X1005" s="40"/>
      <c r="Y1005" s="40"/>
      <c r="Z1005" s="40"/>
      <c r="AA1005" s="46"/>
      <c r="AB1005" s="35"/>
      <c r="AC1005" s="36"/>
      <c r="AD1005" s="37"/>
    </row>
    <row r="1006" spans="1:30">
      <c r="A1006" s="336"/>
      <c r="B1006" s="341"/>
      <c r="C1006" s="342"/>
      <c r="D1006" s="336"/>
      <c r="E1006" s="336"/>
      <c r="F1006" s="60"/>
      <c r="G1006" s="61"/>
      <c r="H1006" s="61"/>
      <c r="I1006" s="61"/>
      <c r="J1006" s="61"/>
      <c r="K1006" s="61"/>
      <c r="L1006" s="331"/>
      <c r="M1006" s="331"/>
      <c r="N1006" s="331"/>
      <c r="O1006" s="352"/>
      <c r="P1006" s="352"/>
      <c r="Q1006" s="352"/>
      <c r="R1006" s="352"/>
      <c r="S1006" s="352"/>
      <c r="T1006" s="352"/>
      <c r="U1006" s="352"/>
      <c r="V1006" s="352"/>
      <c r="W1006" s="352"/>
      <c r="X1006" s="352"/>
      <c r="Y1006" s="352"/>
      <c r="Z1006" s="352"/>
      <c r="AA1006" s="62"/>
      <c r="AB1006" s="63"/>
      <c r="AC1006" s="64"/>
      <c r="AD1006" s="65"/>
    </row>
    <row r="1007" spans="1:30" ht="6" customHeight="1">
      <c r="A1007" s="50"/>
      <c r="B1007" s="39"/>
      <c r="C1007" s="38"/>
      <c r="D1007" s="50"/>
      <c r="E1007" s="50"/>
      <c r="F1007" s="34"/>
      <c r="G1007" s="434"/>
      <c r="H1007" s="434"/>
      <c r="I1007" s="434"/>
      <c r="J1007" s="434"/>
      <c r="K1007" s="434"/>
      <c r="L1007" s="47"/>
      <c r="M1007" s="47"/>
      <c r="N1007" s="47"/>
      <c r="O1007" s="40"/>
      <c r="P1007" s="40"/>
      <c r="Q1007" s="40"/>
      <c r="R1007" s="40"/>
      <c r="S1007" s="40"/>
      <c r="T1007" s="40"/>
      <c r="U1007" s="40"/>
      <c r="V1007" s="40"/>
      <c r="W1007" s="40"/>
      <c r="X1007" s="40"/>
      <c r="Y1007" s="40"/>
      <c r="Z1007" s="40"/>
      <c r="AA1007" s="46"/>
      <c r="AB1007" s="35"/>
      <c r="AC1007" s="36"/>
      <c r="AD1007" s="37"/>
    </row>
    <row r="1008" spans="1:30" ht="13.5" customHeight="1">
      <c r="A1008" s="50"/>
      <c r="B1008" s="39">
        <v>46</v>
      </c>
      <c r="C1008" s="839" t="s">
        <v>499</v>
      </c>
      <c r="D1008" s="825" t="s">
        <v>225</v>
      </c>
      <c r="E1008" s="824" t="s">
        <v>1122</v>
      </c>
      <c r="F1008" s="34"/>
      <c r="G1008" s="826" t="s">
        <v>66</v>
      </c>
      <c r="H1008" s="826"/>
      <c r="I1008" s="826"/>
      <c r="J1008" s="826"/>
      <c r="K1008" s="826"/>
      <c r="L1008" s="826"/>
      <c r="M1008" s="840"/>
      <c r="N1008" s="841" t="s">
        <v>445</v>
      </c>
      <c r="O1008" s="842"/>
      <c r="P1008" s="842"/>
      <c r="Q1008" s="842"/>
      <c r="R1008" s="842"/>
      <c r="S1008" s="842"/>
      <c r="T1008" s="842"/>
      <c r="U1008" s="842"/>
      <c r="V1008" s="843"/>
      <c r="W1008" s="318"/>
      <c r="X1008" s="318"/>
      <c r="Y1008" s="318"/>
      <c r="Z1008" s="318"/>
      <c r="AA1008" s="46"/>
      <c r="AB1008" s="851" t="s">
        <v>530</v>
      </c>
      <c r="AC1008" s="852"/>
      <c r="AD1008" s="853"/>
    </row>
    <row r="1009" spans="1:30" ht="13.5" customHeight="1">
      <c r="A1009" s="50"/>
      <c r="B1009" s="39"/>
      <c r="C1009" s="839"/>
      <c r="D1009" s="825"/>
      <c r="E1009" s="824"/>
      <c r="F1009" s="34"/>
      <c r="G1009" s="826"/>
      <c r="H1009" s="826"/>
      <c r="I1009" s="826"/>
      <c r="J1009" s="826"/>
      <c r="K1009" s="826"/>
      <c r="L1009" s="826"/>
      <c r="M1009" s="840"/>
      <c r="N1009" s="830"/>
      <c r="O1009" s="831"/>
      <c r="P1009" s="831"/>
      <c r="Q1009" s="831"/>
      <c r="R1009" s="831"/>
      <c r="S1009" s="831"/>
      <c r="T1009" s="831"/>
      <c r="U1009" s="831"/>
      <c r="V1009" s="832"/>
      <c r="W1009" s="318"/>
      <c r="X1009" s="318"/>
      <c r="Y1009" s="318"/>
      <c r="Z1009" s="318"/>
      <c r="AA1009" s="46"/>
      <c r="AB1009" s="851"/>
      <c r="AC1009" s="852"/>
      <c r="AD1009" s="853"/>
    </row>
    <row r="1010" spans="1:30" ht="13.5" customHeight="1">
      <c r="A1010" s="50"/>
      <c r="B1010" s="39"/>
      <c r="C1010" s="38"/>
      <c r="D1010" s="825"/>
      <c r="E1010" s="824"/>
      <c r="F1010" s="34"/>
      <c r="G1010" s="864" t="s">
        <v>446</v>
      </c>
      <c r="H1010" s="864"/>
      <c r="I1010" s="864"/>
      <c r="J1010" s="864"/>
      <c r="K1010" s="864"/>
      <c r="L1010" s="864"/>
      <c r="M1010" s="864"/>
      <c r="N1010" s="864"/>
      <c r="O1010" s="864"/>
      <c r="P1010" s="864"/>
      <c r="Q1010" s="864"/>
      <c r="R1010" s="864"/>
      <c r="S1010" s="864"/>
      <c r="T1010" s="864"/>
      <c r="U1010" s="864"/>
      <c r="V1010" s="864"/>
      <c r="W1010" s="864"/>
      <c r="X1010" s="864"/>
      <c r="Y1010" s="864"/>
      <c r="Z1010" s="864"/>
      <c r="AA1010" s="865"/>
      <c r="AB1010" s="851"/>
      <c r="AC1010" s="852"/>
      <c r="AD1010" s="853"/>
    </row>
    <row r="1011" spans="1:30" ht="13.5" customHeight="1">
      <c r="A1011" s="50"/>
      <c r="B1011" s="39"/>
      <c r="C1011" s="38"/>
      <c r="D1011" s="50"/>
      <c r="E1011" s="824"/>
      <c r="F1011" s="34"/>
      <c r="N1011" s="101"/>
      <c r="O1011" s="101"/>
      <c r="P1011" s="101"/>
      <c r="Q1011" s="101"/>
      <c r="R1011" s="101"/>
      <c r="S1011" s="101"/>
      <c r="T1011" s="101"/>
      <c r="U1011" s="101"/>
      <c r="V1011" s="101"/>
      <c r="W1011" s="101"/>
      <c r="X1011" s="101"/>
      <c r="Y1011" s="101"/>
      <c r="Z1011" s="101"/>
      <c r="AA1011" s="46"/>
      <c r="AB1011" s="851"/>
      <c r="AC1011" s="852"/>
      <c r="AD1011" s="853"/>
    </row>
    <row r="1012" spans="1:30" ht="13.5" customHeight="1">
      <c r="A1012" s="50"/>
      <c r="B1012" s="39"/>
      <c r="C1012" s="38"/>
      <c r="D1012" s="50"/>
      <c r="E1012" s="824"/>
      <c r="F1012" s="34"/>
      <c r="G1012" s="866" t="s">
        <v>447</v>
      </c>
      <c r="H1012" s="866"/>
      <c r="I1012" s="866"/>
      <c r="J1012" s="866"/>
      <c r="K1012" s="866"/>
      <c r="L1012" s="866"/>
      <c r="M1012" s="866"/>
      <c r="N1012" s="866"/>
      <c r="O1012" s="867" t="str">
        <f>IF(L64=0,"",L64)</f>
        <v/>
      </c>
      <c r="P1012" s="867"/>
      <c r="Q1012" s="114" t="s">
        <v>275</v>
      </c>
      <c r="AA1012" s="46"/>
      <c r="AB1012" s="35"/>
      <c r="AC1012" s="36"/>
      <c r="AD1012" s="37"/>
    </row>
    <row r="1013" spans="1:30" ht="13.5" customHeight="1">
      <c r="A1013" s="50"/>
      <c r="B1013" s="39"/>
      <c r="C1013" s="38"/>
      <c r="D1013" s="50"/>
      <c r="E1013" s="824"/>
      <c r="F1013" s="34"/>
      <c r="G1013" s="41"/>
      <c r="H1013" s="41"/>
      <c r="I1013" s="41"/>
      <c r="J1013" s="868" t="s">
        <v>448</v>
      </c>
      <c r="K1013" s="869"/>
      <c r="L1013" s="869"/>
      <c r="AA1013" s="46"/>
      <c r="AB1013" s="35"/>
      <c r="AC1013" s="36"/>
      <c r="AD1013" s="37"/>
    </row>
    <row r="1014" spans="1:30" ht="13.5" customHeight="1" thickBot="1">
      <c r="A1014" s="50"/>
      <c r="B1014" s="39"/>
      <c r="C1014" s="38"/>
      <c r="D1014" s="50"/>
      <c r="E1014" s="824"/>
      <c r="F1014" s="34"/>
      <c r="G1014" s="869" t="s">
        <v>449</v>
      </c>
      <c r="H1014" s="869"/>
      <c r="I1014" s="869"/>
      <c r="J1014" s="869"/>
      <c r="K1014" s="869"/>
      <c r="L1014" s="869"/>
      <c r="AA1014" s="46"/>
      <c r="AB1014" s="35"/>
      <c r="AC1014" s="36"/>
      <c r="AD1014" s="37"/>
    </row>
    <row r="1015" spans="1:30" ht="13.5" customHeight="1" thickBot="1">
      <c r="A1015" s="50"/>
      <c r="B1015" s="39"/>
      <c r="C1015" s="38"/>
      <c r="D1015" s="50"/>
      <c r="E1015" s="824"/>
      <c r="F1015" s="34"/>
      <c r="G1015" s="844"/>
      <c r="H1015" s="845"/>
      <c r="I1015" s="863" t="s">
        <v>27</v>
      </c>
      <c r="J1015" s="844"/>
      <c r="K1015" s="845"/>
      <c r="L1015" s="863" t="s">
        <v>274</v>
      </c>
      <c r="M1015" s="833" t="s">
        <v>450</v>
      </c>
      <c r="N1015" s="833"/>
      <c r="O1015" s="833"/>
      <c r="P1015" s="833"/>
      <c r="Q1015" s="833"/>
      <c r="R1015" s="833"/>
      <c r="S1015" s="834"/>
      <c r="T1015" s="834"/>
      <c r="U1015" s="834"/>
      <c r="V1015" s="834"/>
      <c r="W1015" s="834"/>
      <c r="X1015" s="834"/>
      <c r="Y1015" s="834"/>
      <c r="Z1015" s="834"/>
      <c r="AA1015" s="834"/>
      <c r="AB1015" s="35"/>
      <c r="AC1015" s="36"/>
      <c r="AD1015" s="37"/>
    </row>
    <row r="1016" spans="1:30" ht="13.5" customHeight="1" thickBot="1">
      <c r="A1016" s="50"/>
      <c r="B1016" s="39"/>
      <c r="C1016" s="38"/>
      <c r="D1016" s="50"/>
      <c r="E1016" s="824"/>
      <c r="F1016" s="34"/>
      <c r="G1016" s="846"/>
      <c r="H1016" s="847"/>
      <c r="I1016" s="863"/>
      <c r="J1016" s="846"/>
      <c r="K1016" s="847"/>
      <c r="L1016" s="863"/>
      <c r="M1016" s="835" t="s">
        <v>451</v>
      </c>
      <c r="N1016" s="835"/>
      <c r="O1016" s="835"/>
      <c r="P1016" s="835"/>
      <c r="Q1016" s="835"/>
      <c r="R1016" s="836"/>
      <c r="S1016" s="837"/>
      <c r="T1016" s="838"/>
      <c r="U1016" s="838"/>
      <c r="V1016" s="838"/>
      <c r="W1016" s="838"/>
      <c r="X1016" s="838"/>
      <c r="Y1016" s="838"/>
      <c r="Z1016" s="838"/>
      <c r="AA1016" s="838"/>
      <c r="AB1016" s="35"/>
      <c r="AC1016" s="36"/>
      <c r="AD1016" s="37"/>
    </row>
    <row r="1017" spans="1:30" ht="13.5" customHeight="1" thickBot="1">
      <c r="A1017" s="50"/>
      <c r="B1017" s="39"/>
      <c r="C1017" s="38"/>
      <c r="D1017" s="50"/>
      <c r="E1017" s="824"/>
      <c r="F1017" s="34"/>
      <c r="G1017" s="844"/>
      <c r="H1017" s="845"/>
      <c r="I1017" s="863" t="s">
        <v>27</v>
      </c>
      <c r="J1017" s="844"/>
      <c r="K1017" s="845"/>
      <c r="L1017" s="863" t="s">
        <v>274</v>
      </c>
      <c r="M1017" s="833" t="s">
        <v>450</v>
      </c>
      <c r="N1017" s="833"/>
      <c r="O1017" s="833"/>
      <c r="P1017" s="833"/>
      <c r="Q1017" s="833"/>
      <c r="R1017" s="833"/>
      <c r="S1017" s="834"/>
      <c r="T1017" s="834"/>
      <c r="U1017" s="834"/>
      <c r="V1017" s="834"/>
      <c r="W1017" s="834"/>
      <c r="X1017" s="834"/>
      <c r="Y1017" s="834"/>
      <c r="Z1017" s="834"/>
      <c r="AA1017" s="834"/>
      <c r="AB1017" s="35"/>
      <c r="AC1017" s="36"/>
      <c r="AD1017" s="37"/>
    </row>
    <row r="1018" spans="1:30" ht="13.5" customHeight="1" thickBot="1">
      <c r="A1018" s="50"/>
      <c r="B1018" s="39"/>
      <c r="C1018" s="38"/>
      <c r="D1018" s="50"/>
      <c r="E1018" s="824"/>
      <c r="F1018" s="34"/>
      <c r="G1018" s="846"/>
      <c r="H1018" s="847"/>
      <c r="I1018" s="863"/>
      <c r="J1018" s="846"/>
      <c r="K1018" s="847"/>
      <c r="L1018" s="863"/>
      <c r="M1018" s="835" t="s">
        <v>451</v>
      </c>
      <c r="N1018" s="835"/>
      <c r="O1018" s="835"/>
      <c r="P1018" s="835"/>
      <c r="Q1018" s="835"/>
      <c r="R1018" s="836"/>
      <c r="S1018" s="837"/>
      <c r="T1018" s="838"/>
      <c r="U1018" s="838"/>
      <c r="V1018" s="838"/>
      <c r="W1018" s="838"/>
      <c r="X1018" s="838"/>
      <c r="Y1018" s="838"/>
      <c r="Z1018" s="838"/>
      <c r="AA1018" s="838"/>
      <c r="AB1018" s="35"/>
      <c r="AC1018" s="36"/>
      <c r="AD1018" s="37"/>
    </row>
    <row r="1019" spans="1:30" ht="13.5" customHeight="1" thickBot="1">
      <c r="A1019" s="50"/>
      <c r="B1019" s="39"/>
      <c r="C1019" s="38"/>
      <c r="D1019" s="50"/>
      <c r="E1019" s="824"/>
      <c r="F1019" s="34"/>
      <c r="G1019" s="844"/>
      <c r="H1019" s="845"/>
      <c r="I1019" s="863" t="s">
        <v>27</v>
      </c>
      <c r="J1019" s="844"/>
      <c r="K1019" s="845"/>
      <c r="L1019" s="863" t="s">
        <v>274</v>
      </c>
      <c r="M1019" s="833" t="s">
        <v>450</v>
      </c>
      <c r="N1019" s="833"/>
      <c r="O1019" s="833"/>
      <c r="P1019" s="833"/>
      <c r="Q1019" s="833"/>
      <c r="R1019" s="833"/>
      <c r="S1019" s="834"/>
      <c r="T1019" s="834"/>
      <c r="U1019" s="834"/>
      <c r="V1019" s="834"/>
      <c r="W1019" s="834"/>
      <c r="X1019" s="834"/>
      <c r="Y1019" s="834"/>
      <c r="Z1019" s="834"/>
      <c r="AA1019" s="834"/>
      <c r="AB1019" s="35"/>
      <c r="AC1019" s="36"/>
      <c r="AD1019" s="37"/>
    </row>
    <row r="1020" spans="1:30" ht="13.5" customHeight="1" thickBot="1">
      <c r="A1020" s="50"/>
      <c r="B1020" s="39"/>
      <c r="C1020" s="38"/>
      <c r="D1020" s="50"/>
      <c r="E1020" s="824"/>
      <c r="F1020" s="34"/>
      <c r="G1020" s="846"/>
      <c r="H1020" s="847"/>
      <c r="I1020" s="863"/>
      <c r="J1020" s="846"/>
      <c r="K1020" s="847"/>
      <c r="L1020" s="863"/>
      <c r="M1020" s="835" t="s">
        <v>451</v>
      </c>
      <c r="N1020" s="835"/>
      <c r="O1020" s="835"/>
      <c r="P1020" s="835"/>
      <c r="Q1020" s="835"/>
      <c r="R1020" s="836"/>
      <c r="S1020" s="837"/>
      <c r="T1020" s="838"/>
      <c r="U1020" s="838"/>
      <c r="V1020" s="838"/>
      <c r="W1020" s="838"/>
      <c r="X1020" s="838"/>
      <c r="Y1020" s="838"/>
      <c r="Z1020" s="838"/>
      <c r="AA1020" s="838"/>
      <c r="AB1020" s="35"/>
      <c r="AC1020" s="36"/>
      <c r="AD1020" s="37"/>
    </row>
    <row r="1021" spans="1:30" ht="13.5" customHeight="1" thickBot="1">
      <c r="A1021" s="50"/>
      <c r="B1021" s="39"/>
      <c r="C1021" s="38"/>
      <c r="D1021" s="50"/>
      <c r="E1021" s="824"/>
      <c r="F1021" s="34"/>
      <c r="G1021" s="844"/>
      <c r="H1021" s="845"/>
      <c r="I1021" s="863" t="s">
        <v>27</v>
      </c>
      <c r="J1021" s="844"/>
      <c r="K1021" s="845"/>
      <c r="L1021" s="863" t="s">
        <v>274</v>
      </c>
      <c r="M1021" s="833" t="s">
        <v>450</v>
      </c>
      <c r="N1021" s="833"/>
      <c r="O1021" s="833"/>
      <c r="P1021" s="833"/>
      <c r="Q1021" s="833"/>
      <c r="R1021" s="833"/>
      <c r="S1021" s="834"/>
      <c r="T1021" s="834"/>
      <c r="U1021" s="834"/>
      <c r="V1021" s="834"/>
      <c r="W1021" s="834"/>
      <c r="X1021" s="834"/>
      <c r="Y1021" s="834"/>
      <c r="Z1021" s="834"/>
      <c r="AA1021" s="834"/>
      <c r="AB1021" s="35"/>
      <c r="AC1021" s="36"/>
      <c r="AD1021" s="37"/>
    </row>
    <row r="1022" spans="1:30" ht="13.5" customHeight="1" thickBot="1">
      <c r="A1022" s="50"/>
      <c r="B1022" s="39"/>
      <c r="C1022" s="38"/>
      <c r="D1022" s="50"/>
      <c r="E1022" s="436"/>
      <c r="F1022" s="34"/>
      <c r="G1022" s="846"/>
      <c r="H1022" s="847"/>
      <c r="I1022" s="863"/>
      <c r="J1022" s="846"/>
      <c r="K1022" s="847"/>
      <c r="L1022" s="863"/>
      <c r="M1022" s="835" t="s">
        <v>451</v>
      </c>
      <c r="N1022" s="835"/>
      <c r="O1022" s="835"/>
      <c r="P1022" s="835"/>
      <c r="Q1022" s="835"/>
      <c r="R1022" s="836"/>
      <c r="S1022" s="837"/>
      <c r="T1022" s="838"/>
      <c r="U1022" s="838"/>
      <c r="V1022" s="838"/>
      <c r="W1022" s="838"/>
      <c r="X1022" s="838"/>
      <c r="Y1022" s="838"/>
      <c r="Z1022" s="838"/>
      <c r="AA1022" s="838"/>
      <c r="AB1022" s="35"/>
      <c r="AC1022" s="36"/>
      <c r="AD1022" s="37"/>
    </row>
    <row r="1023" spans="1:30" ht="13.5" customHeight="1" thickBot="1">
      <c r="A1023" s="50"/>
      <c r="B1023" s="39"/>
      <c r="C1023" s="38"/>
      <c r="D1023" s="50"/>
      <c r="E1023" s="436"/>
      <c r="F1023" s="34"/>
      <c r="G1023" s="844"/>
      <c r="H1023" s="845"/>
      <c r="I1023" s="863" t="s">
        <v>27</v>
      </c>
      <c r="J1023" s="844"/>
      <c r="K1023" s="845"/>
      <c r="L1023" s="863" t="s">
        <v>274</v>
      </c>
      <c r="M1023" s="833" t="s">
        <v>450</v>
      </c>
      <c r="N1023" s="833"/>
      <c r="O1023" s="833"/>
      <c r="P1023" s="833"/>
      <c r="Q1023" s="833"/>
      <c r="R1023" s="833"/>
      <c r="S1023" s="834"/>
      <c r="T1023" s="834"/>
      <c r="U1023" s="834"/>
      <c r="V1023" s="834"/>
      <c r="W1023" s="834"/>
      <c r="X1023" s="834"/>
      <c r="Y1023" s="834"/>
      <c r="Z1023" s="834"/>
      <c r="AA1023" s="834"/>
      <c r="AB1023" s="35"/>
      <c r="AC1023" s="36"/>
      <c r="AD1023" s="37"/>
    </row>
    <row r="1024" spans="1:30" ht="13.5" customHeight="1" thickBot="1">
      <c r="A1024" s="50"/>
      <c r="B1024" s="39"/>
      <c r="C1024" s="38"/>
      <c r="D1024" s="50"/>
      <c r="E1024" s="436"/>
      <c r="F1024" s="34"/>
      <c r="G1024" s="846"/>
      <c r="H1024" s="847"/>
      <c r="I1024" s="863"/>
      <c r="J1024" s="846"/>
      <c r="K1024" s="847"/>
      <c r="L1024" s="863"/>
      <c r="M1024" s="835" t="s">
        <v>451</v>
      </c>
      <c r="N1024" s="835"/>
      <c r="O1024" s="835"/>
      <c r="P1024" s="835"/>
      <c r="Q1024" s="835"/>
      <c r="R1024" s="836"/>
      <c r="S1024" s="837"/>
      <c r="T1024" s="838"/>
      <c r="U1024" s="838"/>
      <c r="V1024" s="838"/>
      <c r="W1024" s="838"/>
      <c r="X1024" s="838"/>
      <c r="Y1024" s="838"/>
      <c r="Z1024" s="838"/>
      <c r="AA1024" s="838"/>
      <c r="AB1024" s="35"/>
      <c r="AC1024" s="36"/>
      <c r="AD1024" s="37"/>
    </row>
    <row r="1025" spans="1:30" ht="13.5" customHeight="1">
      <c r="A1025" s="50"/>
      <c r="B1025" s="39"/>
      <c r="C1025" s="38"/>
      <c r="D1025" s="50"/>
      <c r="E1025" s="436"/>
      <c r="F1025" s="34"/>
      <c r="G1025" s="434"/>
      <c r="H1025" s="434"/>
      <c r="I1025" s="434"/>
      <c r="J1025" s="434"/>
      <c r="K1025" s="434"/>
      <c r="L1025" s="47"/>
      <c r="M1025" s="47"/>
      <c r="N1025" s="47"/>
      <c r="O1025" s="40"/>
      <c r="P1025" s="40"/>
      <c r="Q1025" s="40"/>
      <c r="R1025" s="40"/>
      <c r="S1025" s="40"/>
      <c r="T1025" s="40"/>
      <c r="U1025" s="40"/>
      <c r="V1025" s="40"/>
      <c r="W1025" s="40"/>
      <c r="X1025" s="40"/>
      <c r="Y1025" s="40"/>
      <c r="Z1025" s="40"/>
      <c r="AA1025" s="46"/>
      <c r="AB1025" s="35"/>
      <c r="AC1025" s="36"/>
      <c r="AD1025" s="37"/>
    </row>
    <row r="1026" spans="1:30" ht="13.5" customHeight="1">
      <c r="A1026" s="50"/>
      <c r="B1026" s="39"/>
      <c r="C1026" s="38"/>
      <c r="D1026" s="50"/>
      <c r="E1026" s="436"/>
      <c r="F1026" s="34"/>
      <c r="G1026" s="434"/>
      <c r="H1026" s="434"/>
      <c r="I1026" s="434"/>
      <c r="J1026" s="434"/>
      <c r="K1026" s="434"/>
      <c r="L1026" s="47"/>
      <c r="M1026" s="47"/>
      <c r="N1026" s="47"/>
      <c r="O1026" s="40"/>
      <c r="P1026" s="40"/>
      <c r="Q1026" s="40"/>
      <c r="R1026" s="40"/>
      <c r="S1026" s="40"/>
      <c r="T1026" s="40"/>
      <c r="U1026" s="40"/>
      <c r="V1026" s="40"/>
      <c r="W1026" s="40"/>
      <c r="X1026" s="40"/>
      <c r="Y1026" s="40"/>
      <c r="Z1026" s="40"/>
      <c r="AA1026" s="46"/>
      <c r="AB1026" s="35"/>
      <c r="AC1026" s="36"/>
      <c r="AD1026" s="37"/>
    </row>
    <row r="1027" spans="1:30" ht="13.5" customHeight="1">
      <c r="A1027" s="824" t="s">
        <v>839</v>
      </c>
      <c r="B1027" s="789">
        <v>47</v>
      </c>
      <c r="C1027" s="790" t="s">
        <v>728</v>
      </c>
      <c r="D1027" s="825" t="s">
        <v>273</v>
      </c>
      <c r="E1027" s="800" t="s">
        <v>840</v>
      </c>
      <c r="F1027" s="34"/>
      <c r="G1027" s="826" t="s">
        <v>66</v>
      </c>
      <c r="H1027" s="826"/>
      <c r="I1027" s="826"/>
      <c r="J1027" s="826"/>
      <c r="K1027" s="826"/>
      <c r="L1027" s="826"/>
      <c r="M1027" s="826"/>
      <c r="N1027" s="827" t="s">
        <v>161</v>
      </c>
      <c r="O1027" s="828"/>
      <c r="P1027" s="828"/>
      <c r="Q1027" s="828"/>
      <c r="R1027" s="828"/>
      <c r="S1027" s="828"/>
      <c r="T1027" s="828"/>
      <c r="U1027" s="828"/>
      <c r="V1027" s="829"/>
      <c r="AA1027" s="46"/>
      <c r="AB1027" s="851" t="s">
        <v>530</v>
      </c>
      <c r="AC1027" s="852"/>
      <c r="AD1027" s="853"/>
    </row>
    <row r="1028" spans="1:30" ht="13.5" customHeight="1">
      <c r="A1028" s="824"/>
      <c r="B1028" s="789"/>
      <c r="C1028" s="790"/>
      <c r="D1028" s="825"/>
      <c r="E1028" s="800"/>
      <c r="F1028" s="34"/>
      <c r="G1028" s="826"/>
      <c r="H1028" s="826"/>
      <c r="I1028" s="826"/>
      <c r="J1028" s="826"/>
      <c r="K1028" s="826"/>
      <c r="L1028" s="826"/>
      <c r="M1028" s="826"/>
      <c r="N1028" s="830"/>
      <c r="O1028" s="831"/>
      <c r="P1028" s="831"/>
      <c r="Q1028" s="831"/>
      <c r="R1028" s="831"/>
      <c r="S1028" s="831"/>
      <c r="T1028" s="831"/>
      <c r="U1028" s="831"/>
      <c r="V1028" s="832"/>
      <c r="AA1028" s="46"/>
      <c r="AB1028" s="851"/>
      <c r="AC1028" s="852"/>
      <c r="AD1028" s="853"/>
    </row>
    <row r="1029" spans="1:30" ht="13.5" customHeight="1">
      <c r="A1029" s="824"/>
      <c r="B1029" s="789"/>
      <c r="C1029" s="790"/>
      <c r="D1029" s="825"/>
      <c r="E1029" s="800"/>
      <c r="F1029" s="34"/>
      <c r="AA1029" s="46"/>
      <c r="AB1029" s="851"/>
      <c r="AC1029" s="852"/>
      <c r="AD1029" s="853"/>
    </row>
    <row r="1030" spans="1:30" ht="13.5" customHeight="1">
      <c r="A1030" s="824"/>
      <c r="B1030" s="789"/>
      <c r="C1030" s="790"/>
      <c r="D1030" s="825"/>
      <c r="E1030" s="800"/>
      <c r="F1030" s="34"/>
      <c r="AA1030" s="46"/>
      <c r="AB1030" s="851"/>
      <c r="AC1030" s="852"/>
      <c r="AD1030" s="853"/>
    </row>
    <row r="1031" spans="1:30" ht="24.75" customHeight="1">
      <c r="A1031" s="336"/>
      <c r="B1031" s="341"/>
      <c r="C1031" s="342"/>
      <c r="D1031" s="336"/>
      <c r="E1031" s="437"/>
      <c r="F1031" s="60"/>
      <c r="G1031" s="61"/>
      <c r="H1031" s="61"/>
      <c r="I1031" s="61"/>
      <c r="J1031" s="61"/>
      <c r="K1031" s="61"/>
      <c r="L1031" s="331"/>
      <c r="M1031" s="331"/>
      <c r="N1031" s="331"/>
      <c r="O1031" s="352"/>
      <c r="P1031" s="352"/>
      <c r="Q1031" s="352"/>
      <c r="R1031" s="352"/>
      <c r="S1031" s="352"/>
      <c r="T1031" s="352"/>
      <c r="U1031" s="352"/>
      <c r="V1031" s="352"/>
      <c r="W1031" s="352"/>
      <c r="X1031" s="352"/>
      <c r="Y1031" s="352"/>
      <c r="Z1031" s="352"/>
      <c r="AA1031" s="62"/>
      <c r="AB1031" s="63"/>
      <c r="AC1031" s="64"/>
      <c r="AD1031" s="65"/>
    </row>
    <row r="1032" spans="1:30" ht="5.25" customHeight="1">
      <c r="B1032" s="41"/>
      <c r="D1032" s="41"/>
      <c r="AB1032" s="33"/>
      <c r="AC1032" s="33"/>
      <c r="AD1032" s="33"/>
    </row>
    <row r="1033" spans="1:30">
      <c r="A1033" s="41" t="s">
        <v>930</v>
      </c>
    </row>
    <row r="1034" spans="1:30">
      <c r="A1034" s="502"/>
      <c r="B1034" s="503"/>
      <c r="C1034" s="854" t="s">
        <v>931</v>
      </c>
      <c r="D1034" s="504"/>
      <c r="E1034" s="856" t="s">
        <v>962</v>
      </c>
      <c r="F1034" s="505"/>
      <c r="G1034" s="506"/>
      <c r="H1034" s="506"/>
      <c r="I1034" s="506"/>
      <c r="J1034" s="506"/>
      <c r="K1034" s="506"/>
      <c r="L1034" s="506"/>
      <c r="M1034" s="506"/>
      <c r="N1034" s="506"/>
      <c r="O1034" s="506"/>
      <c r="P1034" s="506"/>
      <c r="Q1034" s="506"/>
      <c r="R1034" s="506"/>
      <c r="S1034" s="506"/>
      <c r="T1034" s="506"/>
      <c r="U1034" s="506"/>
      <c r="V1034" s="506"/>
      <c r="W1034" s="506"/>
      <c r="X1034" s="506"/>
      <c r="Y1034" s="506"/>
      <c r="Z1034" s="506"/>
      <c r="AA1034" s="507"/>
      <c r="AB1034" s="508"/>
      <c r="AC1034" s="509" t="s">
        <v>932</v>
      </c>
      <c r="AD1034" s="510"/>
    </row>
    <row r="1035" spans="1:30">
      <c r="A1035" s="311"/>
      <c r="B1035" s="511"/>
      <c r="C1035" s="839"/>
      <c r="D1035" s="512"/>
      <c r="E1035" s="857"/>
      <c r="F1035" s="34"/>
      <c r="AA1035" s="46"/>
      <c r="AB1035" s="241"/>
      <c r="AC1035" s="242"/>
      <c r="AD1035" s="243"/>
    </row>
    <row r="1036" spans="1:30">
      <c r="A1036" s="311"/>
      <c r="B1036" s="511"/>
      <c r="C1036" s="839"/>
      <c r="D1036" s="512"/>
      <c r="E1036" s="857"/>
      <c r="F1036" s="34"/>
      <c r="AA1036" s="46"/>
      <c r="AB1036" s="241"/>
      <c r="AC1036" s="242"/>
      <c r="AD1036" s="243"/>
    </row>
    <row r="1037" spans="1:30">
      <c r="A1037" s="311"/>
      <c r="B1037" s="511"/>
      <c r="C1037" s="839"/>
      <c r="D1037" s="512"/>
      <c r="E1037" s="857"/>
      <c r="F1037" s="34"/>
      <c r="AA1037" s="46"/>
      <c r="AB1037" s="241"/>
      <c r="AC1037" s="242"/>
      <c r="AD1037" s="243"/>
    </row>
    <row r="1038" spans="1:30">
      <c r="A1038" s="311"/>
      <c r="B1038" s="511"/>
      <c r="C1038" s="839"/>
      <c r="D1038" s="512"/>
      <c r="E1038" s="857"/>
      <c r="F1038" s="34"/>
      <c r="AA1038" s="46"/>
      <c r="AB1038" s="241"/>
      <c r="AC1038" s="242"/>
      <c r="AD1038" s="243"/>
    </row>
    <row r="1039" spans="1:30">
      <c r="A1039" s="311"/>
      <c r="B1039" s="511"/>
      <c r="C1039" s="839"/>
      <c r="D1039" s="512"/>
      <c r="E1039" s="857"/>
      <c r="F1039" s="34"/>
      <c r="AA1039" s="46"/>
      <c r="AB1039" s="241"/>
      <c r="AC1039" s="242"/>
      <c r="AD1039" s="243"/>
    </row>
    <row r="1040" spans="1:30">
      <c r="A1040" s="311"/>
      <c r="B1040" s="511"/>
      <c r="C1040" s="839"/>
      <c r="D1040" s="512"/>
      <c r="E1040" s="857"/>
      <c r="F1040" s="34"/>
      <c r="AA1040" s="46"/>
      <c r="AB1040" s="241"/>
      <c r="AC1040" s="242"/>
      <c r="AD1040" s="243"/>
    </row>
    <row r="1041" spans="1:30">
      <c r="A1041" s="311"/>
      <c r="B1041" s="511"/>
      <c r="C1041" s="839"/>
      <c r="D1041" s="512"/>
      <c r="E1041" s="857"/>
      <c r="F1041" s="34"/>
      <c r="AA1041" s="46"/>
      <c r="AB1041" s="241"/>
      <c r="AC1041" s="242"/>
      <c r="AD1041" s="243"/>
    </row>
    <row r="1042" spans="1:30">
      <c r="A1042" s="267"/>
      <c r="B1042" s="513"/>
      <c r="C1042" s="855"/>
      <c r="D1042" s="514"/>
      <c r="E1042" s="858"/>
      <c r="F1042" s="60"/>
      <c r="G1042" s="114"/>
      <c r="H1042" s="114"/>
      <c r="I1042" s="114"/>
      <c r="J1042" s="114"/>
      <c r="K1042" s="114"/>
      <c r="L1042" s="114"/>
      <c r="M1042" s="114"/>
      <c r="N1042" s="114"/>
      <c r="O1042" s="114"/>
      <c r="P1042" s="114"/>
      <c r="Q1042" s="114"/>
      <c r="R1042" s="114"/>
      <c r="S1042" s="114"/>
      <c r="T1042" s="114"/>
      <c r="U1042" s="114"/>
      <c r="V1042" s="114"/>
      <c r="W1042" s="114"/>
      <c r="X1042" s="114"/>
      <c r="Y1042" s="114"/>
      <c r="Z1042" s="114"/>
      <c r="AA1042" s="62"/>
      <c r="AB1042" s="515"/>
      <c r="AC1042" s="516"/>
      <c r="AD1042" s="517"/>
    </row>
    <row r="1043" spans="1:30">
      <c r="A1043" s="670"/>
      <c r="C1043" s="495"/>
      <c r="E1043" s="123"/>
      <c r="AB1043" s="33"/>
      <c r="AC1043" s="33"/>
      <c r="AD1043" s="33"/>
    </row>
    <row r="1044" spans="1:30" ht="14.4">
      <c r="A1044" s="678" t="s">
        <v>796</v>
      </c>
      <c r="B1044" s="673"/>
      <c r="C1044" s="679" t="s">
        <v>797</v>
      </c>
      <c r="D1044" s="672"/>
      <c r="E1044" s="673"/>
      <c r="F1044" s="674"/>
      <c r="G1044" s="674"/>
      <c r="H1044" s="674"/>
      <c r="I1044" s="674"/>
      <c r="J1044" s="674"/>
      <c r="K1044" s="674"/>
      <c r="L1044" s="674"/>
      <c r="M1044" s="674"/>
      <c r="N1044" s="674"/>
      <c r="O1044" s="674"/>
      <c r="P1044" s="674"/>
      <c r="Q1044" s="674"/>
      <c r="R1044" s="674"/>
      <c r="S1044" s="674"/>
      <c r="T1044" s="674"/>
      <c r="U1044" s="674"/>
      <c r="V1044" s="674"/>
      <c r="W1044" s="674"/>
      <c r="X1044" s="674"/>
      <c r="Y1044" s="674"/>
      <c r="Z1044" s="674"/>
      <c r="AA1044" s="674"/>
      <c r="AB1044" s="674"/>
      <c r="AC1044" s="674"/>
      <c r="AD1044" s="675"/>
    </row>
    <row r="1045" spans="1:30">
      <c r="A1045" s="161"/>
      <c r="B1045" s="41"/>
      <c r="D1045" s="41"/>
      <c r="O1045" s="795" t="s">
        <v>439</v>
      </c>
      <c r="P1045" s="795"/>
      <c r="Q1045" s="795"/>
      <c r="R1045" s="795"/>
      <c r="S1045" s="795"/>
      <c r="T1045" s="795"/>
      <c r="U1045" s="795"/>
      <c r="V1045" s="795"/>
      <c r="W1045" s="795"/>
      <c r="X1045" s="796" t="str">
        <f>T815</f>
        <v/>
      </c>
      <c r="Y1045" s="797"/>
      <c r="Z1045" s="676" t="s">
        <v>20</v>
      </c>
      <c r="AB1045" s="33"/>
      <c r="AC1045" s="33"/>
      <c r="AD1045" s="46"/>
    </row>
    <row r="1046" spans="1:30">
      <c r="A1046" s="161"/>
      <c r="B1046" s="41"/>
      <c r="D1046" s="41"/>
      <c r="O1046" s="795" t="s">
        <v>798</v>
      </c>
      <c r="P1046" s="795"/>
      <c r="Q1046" s="795"/>
      <c r="R1046" s="795"/>
      <c r="S1046" s="795"/>
      <c r="T1046" s="795"/>
      <c r="U1046" s="795"/>
      <c r="V1046" s="795"/>
      <c r="W1046" s="795"/>
      <c r="X1046" s="796" t="str">
        <f>T816</f>
        <v/>
      </c>
      <c r="Y1046" s="797"/>
      <c r="Z1046" s="676" t="s">
        <v>20</v>
      </c>
      <c r="AB1046" s="33"/>
      <c r="AC1046" s="33"/>
      <c r="AD1046" s="46"/>
    </row>
    <row r="1047" spans="1:30">
      <c r="A1047" s="161"/>
      <c r="B1047" s="41"/>
      <c r="D1047" s="41"/>
      <c r="O1047" s="795" t="s">
        <v>799</v>
      </c>
      <c r="P1047" s="795"/>
      <c r="Q1047" s="795"/>
      <c r="R1047" s="795"/>
      <c r="S1047" s="795"/>
      <c r="T1047" s="795"/>
      <c r="U1047" s="795"/>
      <c r="V1047" s="795"/>
      <c r="W1047" s="795"/>
      <c r="X1047" s="796" t="str">
        <f>IF(IFERROR(X1045+X1046,"")="","",X1045+X1046)</f>
        <v/>
      </c>
      <c r="Y1047" s="797"/>
      <c r="Z1047" s="676" t="s">
        <v>20</v>
      </c>
      <c r="AB1047" s="33"/>
      <c r="AC1047" s="33"/>
      <c r="AD1047" s="46"/>
    </row>
    <row r="1048" spans="1:30">
      <c r="A1048" s="161"/>
      <c r="B1048" s="41"/>
      <c r="D1048" s="41"/>
      <c r="AB1048" s="33"/>
      <c r="AC1048" s="33"/>
      <c r="AD1048" s="46"/>
    </row>
    <row r="1049" spans="1:30">
      <c r="A1049" s="161"/>
      <c r="B1049" s="41"/>
      <c r="D1049" s="41"/>
      <c r="F1049" s="859" t="s">
        <v>9</v>
      </c>
      <c r="G1049" s="860"/>
      <c r="H1049" s="861" t="s">
        <v>800</v>
      </c>
      <c r="I1049" s="861"/>
      <c r="J1049" s="1617" t="s">
        <v>1169</v>
      </c>
      <c r="K1049" s="1617"/>
      <c r="L1049" s="1617"/>
      <c r="M1049" s="1617"/>
      <c r="N1049" s="1617"/>
      <c r="O1049" s="1617"/>
      <c r="Q1049" s="859" t="s">
        <v>9</v>
      </c>
      <c r="R1049" s="860"/>
      <c r="S1049" s="861" t="s">
        <v>800</v>
      </c>
      <c r="T1049" s="861"/>
      <c r="U1049" s="1617" t="s">
        <v>1170</v>
      </c>
      <c r="V1049" s="1617"/>
      <c r="W1049" s="1617"/>
      <c r="X1049" s="1617"/>
      <c r="Y1049" s="1617"/>
      <c r="Z1049" s="1617"/>
      <c r="AB1049" s="33"/>
      <c r="AC1049" s="33"/>
      <c r="AD1049" s="46"/>
    </row>
    <row r="1050" spans="1:30">
      <c r="A1050" s="161"/>
      <c r="B1050" s="41"/>
      <c r="D1050" s="41"/>
      <c r="F1050" s="819"/>
      <c r="G1050" s="821"/>
      <c r="H1050" s="862" t="s">
        <v>279</v>
      </c>
      <c r="I1050" s="862"/>
      <c r="J1050" s="1638" t="s">
        <v>1167</v>
      </c>
      <c r="K1050" s="1639"/>
      <c r="L1050" s="1640"/>
      <c r="M1050" s="1638" t="s">
        <v>1168</v>
      </c>
      <c r="N1050" s="1639"/>
      <c r="O1050" s="1640"/>
      <c r="Q1050" s="819"/>
      <c r="R1050" s="821"/>
      <c r="S1050" s="862" t="s">
        <v>279</v>
      </c>
      <c r="T1050" s="862"/>
      <c r="U1050" s="1638" t="s">
        <v>1167</v>
      </c>
      <c r="V1050" s="1639"/>
      <c r="W1050" s="1640"/>
      <c r="X1050" s="1638" t="s">
        <v>1168</v>
      </c>
      <c r="Y1050" s="1639"/>
      <c r="Z1050" s="1640"/>
      <c r="AB1050" s="33"/>
      <c r="AC1050" s="33"/>
      <c r="AD1050" s="46"/>
    </row>
    <row r="1051" spans="1:30">
      <c r="A1051" s="161"/>
      <c r="B1051" s="41"/>
      <c r="D1051" s="41"/>
      <c r="F1051" s="802" t="s">
        <v>280</v>
      </c>
      <c r="G1051" s="803"/>
      <c r="H1051" s="804" t="e">
        <f>IF(M934&gt;0,J934-M934,J949-M949)</f>
        <v>#VALUE!</v>
      </c>
      <c r="I1051" s="804"/>
      <c r="J1051" s="1608" t="e">
        <f>ROUNDDOWN(H1051/3,1)</f>
        <v>#VALUE!</v>
      </c>
      <c r="K1051" s="1609"/>
      <c r="L1051" s="1610"/>
      <c r="M1051" s="1608" t="e">
        <f>ROUNDDOWN(H1051/3,1)</f>
        <v>#VALUE!</v>
      </c>
      <c r="N1051" s="1609"/>
      <c r="O1051" s="1610"/>
      <c r="Q1051" s="802" t="s">
        <v>280</v>
      </c>
      <c r="R1051" s="803"/>
      <c r="S1051" s="804" t="str">
        <f>K738</f>
        <v/>
      </c>
      <c r="T1051" s="804"/>
      <c r="U1051" s="1608" t="e">
        <f>ROUNDDOWN(S1051/3,1)</f>
        <v>#VALUE!</v>
      </c>
      <c r="V1051" s="1609"/>
      <c r="W1051" s="1610"/>
      <c r="X1051" s="1608" t="e">
        <f>ROUNDDOWN(S1051/3,1)</f>
        <v>#VALUE!</v>
      </c>
      <c r="Y1051" s="1609"/>
      <c r="Z1051" s="1610"/>
      <c r="AB1051" s="33"/>
      <c r="AC1051" s="33"/>
      <c r="AD1051" s="46"/>
    </row>
    <row r="1052" spans="1:30">
      <c r="A1052" s="161"/>
      <c r="B1052" s="41"/>
      <c r="D1052" s="41"/>
      <c r="F1052" s="802" t="s">
        <v>282</v>
      </c>
      <c r="G1052" s="803"/>
      <c r="H1052" s="804" t="e">
        <f t="shared" ref="H1052:H1053" si="0">IF(M935&gt;0,J935-M935,J950-M950)</f>
        <v>#VALUE!</v>
      </c>
      <c r="I1052" s="804"/>
      <c r="J1052" s="1618" t="e">
        <f>ROUNDDOWN(H1052/5,1)</f>
        <v>#VALUE!</v>
      </c>
      <c r="K1052" s="811"/>
      <c r="L1052" s="1619"/>
      <c r="M1052" s="1618" t="e">
        <f>ROUNDDOWN((H1052+H1053)/6,1)</f>
        <v>#VALUE!</v>
      </c>
      <c r="N1052" s="811"/>
      <c r="O1052" s="1619"/>
      <c r="Q1052" s="802" t="s">
        <v>282</v>
      </c>
      <c r="R1052" s="803"/>
      <c r="S1052" s="804" t="str">
        <f>K739</f>
        <v/>
      </c>
      <c r="T1052" s="804"/>
      <c r="U1052" s="1608" t="e">
        <f>ROUNDDOWN(S1052/5,1)</f>
        <v>#VALUE!</v>
      </c>
      <c r="V1052" s="1609"/>
      <c r="W1052" s="1610"/>
      <c r="X1052" s="1618" t="e">
        <f>ROUNDDOWN((S1052+S1053)/6,1)</f>
        <v>#VALUE!</v>
      </c>
      <c r="Y1052" s="811"/>
      <c r="Z1052" s="1619"/>
      <c r="AB1052" s="33"/>
      <c r="AC1052" s="33"/>
      <c r="AD1052" s="46"/>
    </row>
    <row r="1053" spans="1:30">
      <c r="A1053" s="161"/>
      <c r="B1053" s="41"/>
      <c r="D1053" s="41"/>
      <c r="F1053" s="802" t="s">
        <v>284</v>
      </c>
      <c r="G1053" s="803"/>
      <c r="H1053" s="804" t="e">
        <f t="shared" si="0"/>
        <v>#VALUE!</v>
      </c>
      <c r="I1053" s="804"/>
      <c r="J1053" s="1618" t="e">
        <f>ROUNDDOWN(H1053/6,1)</f>
        <v>#VALUE!</v>
      </c>
      <c r="K1053" s="811"/>
      <c r="L1053" s="1619"/>
      <c r="M1053" s="1620"/>
      <c r="N1053" s="760"/>
      <c r="O1053" s="761"/>
      <c r="Q1053" s="802" t="s">
        <v>284</v>
      </c>
      <c r="R1053" s="803"/>
      <c r="S1053" s="804" t="str">
        <f>K740</f>
        <v/>
      </c>
      <c r="T1053" s="804"/>
      <c r="U1053" s="1608" t="e">
        <f>ROUNDDOWN(S1053/6,1)</f>
        <v>#VALUE!</v>
      </c>
      <c r="V1053" s="1609"/>
      <c r="W1053" s="1610"/>
      <c r="X1053" s="1620"/>
      <c r="Y1053" s="760"/>
      <c r="Z1053" s="761"/>
      <c r="AB1053" s="33"/>
      <c r="AC1053" s="33"/>
      <c r="AD1053" s="46"/>
    </row>
    <row r="1054" spans="1:30" ht="13.8" thickBot="1">
      <c r="A1054" s="161"/>
      <c r="B1054" s="41"/>
      <c r="D1054" s="41"/>
      <c r="F1054" s="802" t="s">
        <v>801</v>
      </c>
      <c r="G1054" s="803"/>
      <c r="H1054" s="804">
        <f>IF(SUM(M934:O936)=0,SUM(M949:O951),SUM(M934:O936))</f>
        <v>0</v>
      </c>
      <c r="I1054" s="804"/>
      <c r="J1054" s="1611">
        <f>ROUNDDOWN(H1054/2,1)</f>
        <v>0</v>
      </c>
      <c r="K1054" s="1612"/>
      <c r="L1054" s="1613"/>
      <c r="M1054" s="1611">
        <f>ROUNDDOWN(H1054/2,1)</f>
        <v>0</v>
      </c>
      <c r="N1054" s="1612"/>
      <c r="O1054" s="1613"/>
      <c r="Q1054" s="802"/>
      <c r="R1054" s="803"/>
      <c r="S1054" s="805"/>
      <c r="T1054" s="806"/>
      <c r="U1054" s="1611"/>
      <c r="V1054" s="1612"/>
      <c r="W1054" s="1612"/>
      <c r="X1054" s="1611"/>
      <c r="Y1054" s="1612"/>
      <c r="Z1054" s="1613"/>
      <c r="AB1054" s="33"/>
      <c r="AC1054" s="33"/>
      <c r="AD1054" s="46"/>
    </row>
    <row r="1055" spans="1:30" ht="13.8" thickTop="1">
      <c r="A1055" s="161"/>
      <c r="B1055" s="41"/>
      <c r="D1055" s="41"/>
      <c r="F1055" s="807" t="s">
        <v>285</v>
      </c>
      <c r="G1055" s="808"/>
      <c r="H1055" s="809" t="e">
        <f>SUM(H1051:I1054)</f>
        <v>#VALUE!</v>
      </c>
      <c r="I1055" s="810"/>
      <c r="J1055" s="1614" t="e">
        <f>ROUND(SUM(J1051:L1054),0)</f>
        <v>#VALUE!</v>
      </c>
      <c r="K1055" s="1615"/>
      <c r="L1055" s="1615"/>
      <c r="M1055" s="1614" t="e">
        <f>ROUND(SUM(M1051:O1054),0)</f>
        <v>#VALUE!</v>
      </c>
      <c r="N1055" s="1615"/>
      <c r="O1055" s="1616"/>
      <c r="Q1055" s="807" t="s">
        <v>285</v>
      </c>
      <c r="R1055" s="808"/>
      <c r="S1055" s="809">
        <f>SUM(S1051:T1053)</f>
        <v>0</v>
      </c>
      <c r="T1055" s="810"/>
      <c r="U1055" s="1614" t="e">
        <f>ROUND(SUM(U1051:W1053),0)</f>
        <v>#VALUE!</v>
      </c>
      <c r="V1055" s="1615"/>
      <c r="W1055" s="1615"/>
      <c r="X1055" s="1614" t="e">
        <f>ROUND(SUM(X1051:Z1053),0)</f>
        <v>#VALUE!</v>
      </c>
      <c r="Y1055" s="1615"/>
      <c r="Z1055" s="1616"/>
      <c r="AB1055" s="33"/>
      <c r="AC1055" s="33"/>
      <c r="AD1055" s="46"/>
    </row>
    <row r="1056" spans="1:30">
      <c r="A1056" s="161"/>
      <c r="B1056" s="41"/>
      <c r="D1056" s="41"/>
      <c r="J1056" s="811" t="e">
        <f>SUM(J1051:L1054)</f>
        <v>#VALUE!</v>
      </c>
      <c r="K1056" s="811"/>
      <c r="L1056" s="811"/>
      <c r="M1056" s="811" t="e">
        <f>SUM(M1051:O1054)</f>
        <v>#VALUE!</v>
      </c>
      <c r="N1056" s="811"/>
      <c r="O1056" s="811"/>
      <c r="U1056" s="811" t="e">
        <f>SUM(U1051:W1053)</f>
        <v>#VALUE!</v>
      </c>
      <c r="V1056" s="811"/>
      <c r="W1056" s="811"/>
      <c r="X1056" s="811" t="e">
        <f>SUM(X1051:Z1053)</f>
        <v>#VALUE!</v>
      </c>
      <c r="Y1056" s="811"/>
      <c r="Z1056" s="811"/>
      <c r="AB1056" s="33"/>
      <c r="AC1056" s="33"/>
      <c r="AD1056" s="46"/>
    </row>
    <row r="1057" spans="1:34">
      <c r="A1057" s="161"/>
      <c r="B1057" s="41"/>
      <c r="D1057" s="41"/>
      <c r="F1057" s="628"/>
      <c r="AB1057" s="33"/>
      <c r="AC1057" s="33"/>
      <c r="AD1057" s="46"/>
    </row>
    <row r="1058" spans="1:34">
      <c r="A1058" s="161"/>
      <c r="B1058" s="41"/>
      <c r="D1058" s="41"/>
      <c r="F1058" s="1636" t="s">
        <v>819</v>
      </c>
      <c r="G1058" s="1636"/>
      <c r="H1058" s="1636"/>
      <c r="I1058" s="1636"/>
      <c r="J1058" s="1636"/>
      <c r="K1058" s="1636"/>
      <c r="L1058" s="1636"/>
      <c r="M1058" s="1636"/>
      <c r="N1058" s="1636"/>
      <c r="O1058" s="1636"/>
      <c r="P1058" s="1636"/>
      <c r="Q1058" s="1636"/>
      <c r="R1058" s="1636" t="s">
        <v>820</v>
      </c>
      <c r="S1058" s="1636"/>
      <c r="T1058" s="1636"/>
      <c r="U1058" s="1636"/>
      <c r="V1058" s="1636"/>
      <c r="W1058" s="1636"/>
      <c r="X1058" s="1636"/>
      <c r="Y1058" s="1636"/>
      <c r="Z1058" s="1636"/>
      <c r="AA1058" s="1636"/>
      <c r="AB1058" s="1636"/>
      <c r="AC1058" s="1636"/>
      <c r="AD1058" s="46"/>
    </row>
    <row r="1059" spans="1:34">
      <c r="A1059" s="161"/>
      <c r="B1059" s="41"/>
      <c r="D1059" s="41"/>
      <c r="F1059" s="1636" t="s">
        <v>1171</v>
      </c>
      <c r="G1059" s="1636"/>
      <c r="H1059" s="1636"/>
      <c r="I1059" s="1636"/>
      <c r="J1059" s="1636"/>
      <c r="K1059" s="1636"/>
      <c r="L1059" s="1636" t="s">
        <v>1177</v>
      </c>
      <c r="M1059" s="1636"/>
      <c r="N1059" s="1636"/>
      <c r="O1059" s="1636"/>
      <c r="P1059" s="1636"/>
      <c r="Q1059" s="1636"/>
      <c r="R1059" s="1636" t="s">
        <v>1171</v>
      </c>
      <c r="S1059" s="1636"/>
      <c r="T1059" s="1636"/>
      <c r="U1059" s="1636"/>
      <c r="V1059" s="1636"/>
      <c r="W1059" s="1636"/>
      <c r="X1059" s="1636" t="s">
        <v>1177</v>
      </c>
      <c r="Y1059" s="1636"/>
      <c r="Z1059" s="1636"/>
      <c r="AA1059" s="1636"/>
      <c r="AB1059" s="1636"/>
      <c r="AC1059" s="1636"/>
      <c r="AD1059" s="46"/>
      <c r="AE1059" s="34"/>
      <c r="AF1059" s="46"/>
      <c r="AG1059" s="210"/>
      <c r="AH1059" s="210"/>
    </row>
    <row r="1060" spans="1:34">
      <c r="A1060" s="161"/>
      <c r="B1060" s="41"/>
      <c r="D1060" s="41"/>
      <c r="F1060" s="1632" t="s">
        <v>1172</v>
      </c>
      <c r="G1060" s="1633"/>
      <c r="H1060" s="1505" t="s">
        <v>1172</v>
      </c>
      <c r="I1060" s="1505"/>
      <c r="J1060" s="1632" t="s">
        <v>1175</v>
      </c>
      <c r="K1060" s="1633"/>
      <c r="L1060" s="1632" t="s">
        <v>1172</v>
      </c>
      <c r="M1060" s="1633"/>
      <c r="N1060" s="1505" t="s">
        <v>1172</v>
      </c>
      <c r="O1060" s="1505"/>
      <c r="P1060" s="1632" t="s">
        <v>1175</v>
      </c>
      <c r="Q1060" s="1633"/>
      <c r="R1060" s="1632" t="s">
        <v>1172</v>
      </c>
      <c r="S1060" s="1633"/>
      <c r="T1060" s="1505" t="s">
        <v>1172</v>
      </c>
      <c r="U1060" s="1505"/>
      <c r="V1060" s="1632" t="s">
        <v>1175</v>
      </c>
      <c r="W1060" s="1633"/>
      <c r="X1060" s="1632" t="s">
        <v>1172</v>
      </c>
      <c r="Y1060" s="1633"/>
      <c r="Z1060" s="1505" t="s">
        <v>1172</v>
      </c>
      <c r="AA1060" s="1505"/>
      <c r="AB1060" s="1632" t="s">
        <v>1175</v>
      </c>
      <c r="AC1060" s="1633"/>
      <c r="AD1060" s="46"/>
    </row>
    <row r="1061" spans="1:34">
      <c r="A1061" s="161"/>
      <c r="B1061" s="41"/>
      <c r="D1061" s="41"/>
      <c r="F1061" s="1620" t="s">
        <v>1173</v>
      </c>
      <c r="G1061" s="761"/>
      <c r="H1061" s="760" t="s">
        <v>1174</v>
      </c>
      <c r="I1061" s="760"/>
      <c r="J1061" s="1634" t="s">
        <v>1176</v>
      </c>
      <c r="K1061" s="1635"/>
      <c r="L1061" s="1620" t="s">
        <v>1173</v>
      </c>
      <c r="M1061" s="761"/>
      <c r="N1061" s="760" t="s">
        <v>1174</v>
      </c>
      <c r="O1061" s="760"/>
      <c r="P1061" s="1634" t="s">
        <v>1176</v>
      </c>
      <c r="Q1061" s="1635"/>
      <c r="R1061" s="1620" t="s">
        <v>1173</v>
      </c>
      <c r="S1061" s="761"/>
      <c r="T1061" s="760" t="s">
        <v>1174</v>
      </c>
      <c r="U1061" s="760"/>
      <c r="V1061" s="1634" t="s">
        <v>1176</v>
      </c>
      <c r="W1061" s="1635"/>
      <c r="X1061" s="1620" t="s">
        <v>1173</v>
      </c>
      <c r="Y1061" s="761"/>
      <c r="Z1061" s="760" t="s">
        <v>1174</v>
      </c>
      <c r="AA1061" s="760"/>
      <c r="AB1061" s="1634" t="s">
        <v>1176</v>
      </c>
      <c r="AC1061" s="1635"/>
      <c r="AD1061" s="46"/>
    </row>
    <row r="1062" spans="1:34">
      <c r="A1062" s="161"/>
      <c r="B1062" s="41"/>
      <c r="D1062" s="41"/>
      <c r="E1062" s="681" t="s">
        <v>818</v>
      </c>
      <c r="F1062" s="1636" t="e">
        <f>J1055+1</f>
        <v>#VALUE!</v>
      </c>
      <c r="G1062" s="1636"/>
      <c r="H1062" s="1636" t="e">
        <f>J1055+1</f>
        <v>#VALUE!</v>
      </c>
      <c r="I1062" s="1636"/>
      <c r="J1062" s="1636" t="e">
        <f>J1055</f>
        <v>#VALUE!</v>
      </c>
      <c r="K1062" s="1636"/>
      <c r="L1062" s="1636" t="e">
        <f>M1055+1</f>
        <v>#VALUE!</v>
      </c>
      <c r="M1062" s="1636"/>
      <c r="N1062" s="1636" t="e">
        <f>M1055+1</f>
        <v>#VALUE!</v>
      </c>
      <c r="O1062" s="1636"/>
      <c r="P1062" s="1636" t="e">
        <f>M1055</f>
        <v>#VALUE!</v>
      </c>
      <c r="Q1062" s="1636"/>
      <c r="R1062" s="1608" t="e">
        <f>U1055+1</f>
        <v>#VALUE!</v>
      </c>
      <c r="S1062" s="1610"/>
      <c r="T1062" s="1608" t="e">
        <f>U1055+1</f>
        <v>#VALUE!</v>
      </c>
      <c r="U1062" s="1610"/>
      <c r="V1062" s="1636" t="e">
        <f>U1055</f>
        <v>#VALUE!</v>
      </c>
      <c r="W1062" s="1636"/>
      <c r="X1062" s="1608" t="e">
        <f>X1055+1</f>
        <v>#VALUE!</v>
      </c>
      <c r="Y1062" s="1610"/>
      <c r="Z1062" s="1608" t="e">
        <f>X1055+1</f>
        <v>#VALUE!</v>
      </c>
      <c r="AA1062" s="1610"/>
      <c r="AB1062" s="1636" t="e">
        <f>X1055</f>
        <v>#VALUE!</v>
      </c>
      <c r="AC1062" s="1636"/>
      <c r="AD1062" s="46"/>
    </row>
    <row r="1063" spans="1:34">
      <c r="A1063" s="161"/>
      <c r="B1063" s="41"/>
      <c r="D1063" s="41"/>
      <c r="E1063" s="681" t="s">
        <v>813</v>
      </c>
      <c r="F1063" s="1637"/>
      <c r="G1063" s="1637"/>
      <c r="H1063" s="1637"/>
      <c r="I1063" s="1637"/>
      <c r="J1063" s="1636" t="str">
        <f>T810</f>
        <v/>
      </c>
      <c r="K1063" s="1636"/>
      <c r="L1063" s="1637"/>
      <c r="M1063" s="1637"/>
      <c r="N1063" s="1637"/>
      <c r="O1063" s="1637"/>
      <c r="P1063" s="1636" t="str">
        <f>T810</f>
        <v/>
      </c>
      <c r="Q1063" s="1636"/>
      <c r="R1063" s="1641"/>
      <c r="S1063" s="1643"/>
      <c r="T1063" s="1641"/>
      <c r="U1063" s="1643"/>
      <c r="V1063" s="1636" t="str">
        <f>T810</f>
        <v/>
      </c>
      <c r="W1063" s="1636"/>
      <c r="X1063" s="1641"/>
      <c r="Y1063" s="1643"/>
      <c r="Z1063" s="1641"/>
      <c r="AA1063" s="1643"/>
      <c r="AB1063" s="1636" t="str">
        <f>T810</f>
        <v/>
      </c>
      <c r="AC1063" s="1636"/>
      <c r="AD1063" s="46"/>
    </row>
    <row r="1064" spans="1:34">
      <c r="A1064" s="161"/>
      <c r="B1064" s="41"/>
      <c r="D1064" s="41"/>
      <c r="E1064" s="681" t="s">
        <v>802</v>
      </c>
      <c r="F1064" s="1636" t="str">
        <f>T802</f>
        <v/>
      </c>
      <c r="G1064" s="1636"/>
      <c r="H1064" s="1636" t="str">
        <f>T806</f>
        <v/>
      </c>
      <c r="I1064" s="1636"/>
      <c r="J1064" s="1636" t="str">
        <f>T811</f>
        <v/>
      </c>
      <c r="K1064" s="1636"/>
      <c r="L1064" s="1636" t="str">
        <f>T802</f>
        <v/>
      </c>
      <c r="M1064" s="1636"/>
      <c r="N1064" s="1636" t="str">
        <f>T806</f>
        <v/>
      </c>
      <c r="O1064" s="1636"/>
      <c r="P1064" s="1636" t="str">
        <f>T811</f>
        <v/>
      </c>
      <c r="Q1064" s="1636"/>
      <c r="R1064" s="1608" t="str">
        <f>T802</f>
        <v/>
      </c>
      <c r="S1064" s="1610"/>
      <c r="T1064" s="1608" t="str">
        <f>T806</f>
        <v/>
      </c>
      <c r="U1064" s="1610"/>
      <c r="V1064" s="1636" t="str">
        <f>T811</f>
        <v/>
      </c>
      <c r="W1064" s="1636"/>
      <c r="X1064" s="1608" t="str">
        <f>T802</f>
        <v/>
      </c>
      <c r="Y1064" s="1610"/>
      <c r="Z1064" s="1608" t="str">
        <f>T806</f>
        <v/>
      </c>
      <c r="AA1064" s="1610"/>
      <c r="AB1064" s="1636" t="str">
        <f>T811</f>
        <v/>
      </c>
      <c r="AC1064" s="1636"/>
      <c r="AD1064" s="46"/>
    </row>
    <row r="1065" spans="1:34">
      <c r="A1065" s="161"/>
      <c r="B1065" s="41"/>
      <c r="D1065" s="41"/>
      <c r="E1065" s="681" t="s">
        <v>803</v>
      </c>
      <c r="F1065" s="1636">
        <f>IF(N986="減算あり",-1,0)</f>
        <v>0</v>
      </c>
      <c r="G1065" s="1636"/>
      <c r="H1065" s="1636">
        <f>IF(N986="減算あり",-1,0)</f>
        <v>0</v>
      </c>
      <c r="I1065" s="1636"/>
      <c r="J1065" s="1636">
        <f>IF(N986="減算あり",-1,0)</f>
        <v>0</v>
      </c>
      <c r="K1065" s="1636"/>
      <c r="L1065" s="1636">
        <f>IF(N986="減算あり",-1,0)</f>
        <v>0</v>
      </c>
      <c r="M1065" s="1636"/>
      <c r="N1065" s="1636">
        <f>IF(N986="減算あり",-1,0)</f>
        <v>0</v>
      </c>
      <c r="O1065" s="1636"/>
      <c r="P1065" s="1636">
        <f>IF(N986="減算あり",-1,0)</f>
        <v>0</v>
      </c>
      <c r="Q1065" s="1636"/>
      <c r="R1065" s="1608">
        <f>IF(N986="減算あり",-1,0)</f>
        <v>0</v>
      </c>
      <c r="S1065" s="1610"/>
      <c r="T1065" s="1608">
        <f>IF(N986="減算あり",-1,0)</f>
        <v>0</v>
      </c>
      <c r="U1065" s="1610"/>
      <c r="V1065" s="1636">
        <f>IF(N986="減算あり",-1,0)</f>
        <v>0</v>
      </c>
      <c r="W1065" s="1636"/>
      <c r="X1065" s="1608">
        <f>IF(N986="減算あり",-1,0)</f>
        <v>0</v>
      </c>
      <c r="Y1065" s="1610"/>
      <c r="Z1065" s="1608">
        <f>IF(N986="減算あり",-1,0)</f>
        <v>0</v>
      </c>
      <c r="AA1065" s="1610"/>
      <c r="AB1065" s="1636">
        <f>IF(N986="減算あり",-1,0)</f>
        <v>0</v>
      </c>
      <c r="AC1065" s="1636"/>
      <c r="AD1065" s="46"/>
    </row>
    <row r="1066" spans="1:34">
      <c r="A1066" s="161"/>
      <c r="B1066" s="41"/>
      <c r="D1066" s="41"/>
      <c r="E1066" s="681" t="s">
        <v>804</v>
      </c>
      <c r="F1066" s="1636" t="e">
        <f>SUM(F1062:G1065)</f>
        <v>#VALUE!</v>
      </c>
      <c r="G1066" s="1636"/>
      <c r="H1066" s="1636" t="e">
        <f>SUM(H1062:I1065)</f>
        <v>#VALUE!</v>
      </c>
      <c r="I1066" s="1636"/>
      <c r="J1066" s="1636" t="e">
        <f>SUM(J1062:K1065)</f>
        <v>#VALUE!</v>
      </c>
      <c r="K1066" s="1636"/>
      <c r="L1066" s="1636" t="e">
        <f>SUM(L1062:M1065)</f>
        <v>#VALUE!</v>
      </c>
      <c r="M1066" s="1636"/>
      <c r="N1066" s="1636" t="e">
        <f>SUM(N1062:O1065)</f>
        <v>#VALUE!</v>
      </c>
      <c r="O1066" s="1636"/>
      <c r="P1066" s="1636" t="e">
        <f>SUM(P1062:Q1065)</f>
        <v>#VALUE!</v>
      </c>
      <c r="Q1066" s="1636"/>
      <c r="R1066" s="1608" t="e">
        <f>SUM(R1062:S1065)</f>
        <v>#VALUE!</v>
      </c>
      <c r="S1066" s="1610"/>
      <c r="T1066" s="1608" t="e">
        <f>SUM(T1062:U1065)</f>
        <v>#VALUE!</v>
      </c>
      <c r="U1066" s="1610"/>
      <c r="V1066" s="1636" t="e">
        <f>SUM(V1062:W1065)</f>
        <v>#VALUE!</v>
      </c>
      <c r="W1066" s="1636"/>
      <c r="X1066" s="1608" t="e">
        <f>SUM(X1062:Y1065)</f>
        <v>#VALUE!</v>
      </c>
      <c r="Y1066" s="1610"/>
      <c r="Z1066" s="1608" t="e">
        <f>SUM(Z1062:AA1065)</f>
        <v>#VALUE!</v>
      </c>
      <c r="AA1066" s="1610"/>
      <c r="AB1066" s="1636" t="e">
        <f>SUM(AB1062:AC1065)</f>
        <v>#VALUE!</v>
      </c>
      <c r="AC1066" s="1636"/>
      <c r="AD1066" s="46"/>
    </row>
    <row r="1067" spans="1:34">
      <c r="A1067" s="161"/>
      <c r="B1067" s="41"/>
      <c r="D1067" s="41"/>
      <c r="AB1067" s="33"/>
      <c r="AC1067" s="33"/>
      <c r="AD1067" s="46"/>
    </row>
    <row r="1068" spans="1:34">
      <c r="A1068" s="161"/>
      <c r="B1068" s="41"/>
      <c r="D1068" s="41"/>
      <c r="E1068" s="682" t="s">
        <v>821</v>
      </c>
      <c r="F1068" s="1641"/>
      <c r="G1068" s="1642"/>
      <c r="H1068" s="1608" t="str">
        <f>X805</f>
        <v/>
      </c>
      <c r="I1068" s="1609"/>
      <c r="J1068" s="1641"/>
      <c r="K1068" s="1642"/>
      <c r="L1068" s="1641"/>
      <c r="M1068" s="1642"/>
      <c r="N1068" s="1608" t="str">
        <f>X805</f>
        <v/>
      </c>
      <c r="O1068" s="1609"/>
      <c r="P1068" s="1641"/>
      <c r="Q1068" s="1642"/>
      <c r="R1068" s="1641"/>
      <c r="S1068" s="1642"/>
      <c r="T1068" s="1608" t="str">
        <f>X805</f>
        <v/>
      </c>
      <c r="U1068" s="1609"/>
      <c r="V1068" s="1641"/>
      <c r="W1068" s="1642"/>
      <c r="X1068" s="1641"/>
      <c r="Y1068" s="1642"/>
      <c r="Z1068" s="1636" t="str">
        <f>X805</f>
        <v/>
      </c>
      <c r="AA1068" s="1636"/>
      <c r="AB1068" s="1637"/>
      <c r="AC1068" s="1637"/>
      <c r="AD1068" s="46"/>
    </row>
    <row r="1069" spans="1:34">
      <c r="A1069" s="161"/>
      <c r="B1069" s="41"/>
      <c r="D1069" s="41"/>
      <c r="E1069" s="682" t="s">
        <v>822</v>
      </c>
      <c r="F1069" s="1641"/>
      <c r="G1069" s="1642"/>
      <c r="H1069" s="1608" t="str">
        <f>O974</f>
        <v/>
      </c>
      <c r="I1069" s="1609"/>
      <c r="J1069" s="1641"/>
      <c r="K1069" s="1642"/>
      <c r="L1069" s="1641"/>
      <c r="M1069" s="1642"/>
      <c r="N1069" s="1608" t="str">
        <f>O974</f>
        <v/>
      </c>
      <c r="O1069" s="1609"/>
      <c r="P1069" s="1641"/>
      <c r="Q1069" s="1642"/>
      <c r="R1069" s="1641"/>
      <c r="S1069" s="1642"/>
      <c r="T1069" s="1608" t="str">
        <f>O974</f>
        <v/>
      </c>
      <c r="U1069" s="1609"/>
      <c r="V1069" s="1641"/>
      <c r="W1069" s="1642"/>
      <c r="X1069" s="1641"/>
      <c r="Y1069" s="1642"/>
      <c r="Z1069" s="1636" t="str">
        <f>O974</f>
        <v/>
      </c>
      <c r="AA1069" s="1636"/>
      <c r="AB1069" s="1637"/>
      <c r="AC1069" s="1637"/>
      <c r="AD1069" s="46"/>
    </row>
    <row r="1070" spans="1:34">
      <c r="A1070" s="161"/>
      <c r="B1070" s="41"/>
      <c r="D1070" s="41"/>
      <c r="I1070" s="164"/>
      <c r="J1070" s="164"/>
      <c r="K1070" s="164"/>
      <c r="L1070" s="164"/>
      <c r="M1070" s="164"/>
      <c r="N1070" s="47"/>
      <c r="O1070" s="47"/>
      <c r="P1070" s="47"/>
      <c r="Q1070" s="47"/>
      <c r="W1070" s="47"/>
      <c r="X1070" s="47"/>
      <c r="Y1070" s="47"/>
      <c r="Z1070" s="47"/>
      <c r="AB1070" s="33"/>
      <c r="AC1070" s="33"/>
      <c r="AD1070" s="46"/>
    </row>
    <row r="1071" spans="1:34">
      <c r="A1071" s="161"/>
      <c r="B1071" s="41"/>
      <c r="D1071" s="41"/>
      <c r="I1071" s="164"/>
      <c r="J1071" s="164"/>
      <c r="K1071" s="164"/>
      <c r="L1071" s="164"/>
      <c r="M1071" s="164"/>
      <c r="N1071" s="47"/>
      <c r="O1071" s="795" t="s">
        <v>805</v>
      </c>
      <c r="P1071" s="795"/>
      <c r="Q1071" s="795"/>
      <c r="R1071" s="795"/>
      <c r="S1071" s="795"/>
      <c r="T1071" s="795"/>
      <c r="U1071" s="795"/>
      <c r="V1071" s="795"/>
      <c r="W1071" s="795"/>
      <c r="X1071" s="796" t="str">
        <f>職員点検資料１!V5</f>
        <v/>
      </c>
      <c r="Y1071" s="797"/>
      <c r="Z1071" s="676" t="s">
        <v>20</v>
      </c>
      <c r="AB1071" s="33"/>
      <c r="AC1071" s="33"/>
      <c r="AD1071" s="46"/>
    </row>
    <row r="1072" spans="1:34">
      <c r="A1072" s="161"/>
      <c r="B1072" s="41"/>
      <c r="D1072" s="41"/>
      <c r="I1072" s="164"/>
      <c r="J1072" s="164"/>
      <c r="K1072" s="164"/>
      <c r="L1072" s="164"/>
      <c r="M1072" s="164"/>
      <c r="N1072" s="47"/>
      <c r="O1072" s="795" t="s">
        <v>806</v>
      </c>
      <c r="P1072" s="795"/>
      <c r="Q1072" s="795"/>
      <c r="R1072" s="795"/>
      <c r="S1072" s="795"/>
      <c r="T1072" s="795"/>
      <c r="U1072" s="795"/>
      <c r="V1072" s="795"/>
      <c r="W1072" s="795"/>
      <c r="X1072" s="796" t="str">
        <f>職員点検資料２!Z5</f>
        <v/>
      </c>
      <c r="Y1072" s="797"/>
      <c r="Z1072" s="676" t="s">
        <v>20</v>
      </c>
      <c r="AB1072" s="33"/>
      <c r="AC1072" s="33"/>
      <c r="AD1072" s="46"/>
    </row>
    <row r="1073" spans="1:30">
      <c r="A1073" s="161"/>
      <c r="B1073" s="41"/>
      <c r="D1073" s="41"/>
      <c r="I1073" s="164"/>
      <c r="J1073" s="164"/>
      <c r="K1073" s="164"/>
      <c r="L1073" s="164"/>
      <c r="M1073" s="164"/>
      <c r="N1073" s="47"/>
      <c r="O1073" s="795" t="s">
        <v>799</v>
      </c>
      <c r="P1073" s="795"/>
      <c r="Q1073" s="795"/>
      <c r="R1073" s="795"/>
      <c r="S1073" s="795"/>
      <c r="T1073" s="795"/>
      <c r="U1073" s="795"/>
      <c r="V1073" s="795"/>
      <c r="W1073" s="795"/>
      <c r="X1073" s="796" t="str">
        <f>IF(IFERROR(X1071+X1072,"")="","",X1071+X1072)</f>
        <v/>
      </c>
      <c r="Y1073" s="797"/>
      <c r="Z1073" s="676" t="s">
        <v>20</v>
      </c>
      <c r="AB1073" s="33"/>
      <c r="AC1073" s="33"/>
      <c r="AD1073" s="46"/>
    </row>
    <row r="1074" spans="1:30">
      <c r="A1074" s="161"/>
      <c r="AB1074" s="33"/>
      <c r="AC1074" s="33"/>
      <c r="AD1074" s="162"/>
    </row>
    <row r="1075" spans="1:30">
      <c r="A1075" s="161"/>
      <c r="AD1075" s="162"/>
    </row>
    <row r="1076" spans="1:30">
      <c r="A1076" s="161"/>
      <c r="AD1076" s="162"/>
    </row>
    <row r="1077" spans="1:30">
      <c r="A1077" s="161"/>
      <c r="AD1077" s="162"/>
    </row>
    <row r="1078" spans="1:30">
      <c r="A1078" s="161"/>
      <c r="AD1078" s="162"/>
    </row>
    <row r="1079" spans="1:30">
      <c r="A1079" s="161"/>
      <c r="AD1079" s="162"/>
    </row>
    <row r="1080" spans="1:30">
      <c r="A1080" s="161"/>
      <c r="AD1080" s="162"/>
    </row>
    <row r="1081" spans="1:30">
      <c r="A1081" s="161"/>
      <c r="AD1081" s="162"/>
    </row>
    <row r="1082" spans="1:30">
      <c r="A1082" s="161"/>
      <c r="AD1082" s="162"/>
    </row>
    <row r="1083" spans="1:30">
      <c r="A1083" s="161"/>
      <c r="AD1083" s="162"/>
    </row>
    <row r="1084" spans="1:30">
      <c r="A1084" s="167"/>
      <c r="B1084" s="680"/>
      <c r="C1084" s="168"/>
      <c r="D1084" s="677"/>
      <c r="E1084" s="168"/>
      <c r="AD1084" s="169"/>
    </row>
  </sheetData>
  <sheetProtection sheet="1" formatColumns="0" formatRows="0" insertColumns="0" insertRows="0"/>
  <mergeCells count="1540">
    <mergeCell ref="T1068:U1068"/>
    <mergeCell ref="V1068:W1068"/>
    <mergeCell ref="X1068:Y1068"/>
    <mergeCell ref="Z1068:AA1068"/>
    <mergeCell ref="V1065:W1065"/>
    <mergeCell ref="V1066:W1066"/>
    <mergeCell ref="X1062:Y1062"/>
    <mergeCell ref="Z1062:AA1062"/>
    <mergeCell ref="AB1062:AC1062"/>
    <mergeCell ref="X1063:Y1063"/>
    <mergeCell ref="Z1063:AA1063"/>
    <mergeCell ref="AB1063:AC1063"/>
    <mergeCell ref="X1064:Y1064"/>
    <mergeCell ref="Z1064:AA1064"/>
    <mergeCell ref="AB1064:AC1064"/>
    <mergeCell ref="X1065:Y1065"/>
    <mergeCell ref="Z1065:AA1065"/>
    <mergeCell ref="AB1065:AC1065"/>
    <mergeCell ref="X1066:Y1066"/>
    <mergeCell ref="Z1066:AA1066"/>
    <mergeCell ref="AB1066:AC1066"/>
    <mergeCell ref="L1066:M1066"/>
    <mergeCell ref="N1066:O1066"/>
    <mergeCell ref="P1066:Q1066"/>
    <mergeCell ref="F1068:G1068"/>
    <mergeCell ref="F1069:G1069"/>
    <mergeCell ref="H1068:I1068"/>
    <mergeCell ref="H1069:I1069"/>
    <mergeCell ref="J1068:K1068"/>
    <mergeCell ref="J1069:K1069"/>
    <mergeCell ref="L1068:M1068"/>
    <mergeCell ref="N1068:O1068"/>
    <mergeCell ref="P1068:Q1068"/>
    <mergeCell ref="L1069:M1069"/>
    <mergeCell ref="N1069:O1069"/>
    <mergeCell ref="P1069:Q1069"/>
    <mergeCell ref="F1066:G1066"/>
    <mergeCell ref="R1068:S1068"/>
    <mergeCell ref="R1066:S1066"/>
    <mergeCell ref="AB1068:AC1068"/>
    <mergeCell ref="R1069:S1069"/>
    <mergeCell ref="T1069:U1069"/>
    <mergeCell ref="V1069:W1069"/>
    <mergeCell ref="X1069:Y1069"/>
    <mergeCell ref="X1059:AC1059"/>
    <mergeCell ref="R1058:AC1058"/>
    <mergeCell ref="R1060:S1060"/>
    <mergeCell ref="T1060:U1060"/>
    <mergeCell ref="V1060:W1060"/>
    <mergeCell ref="X1060:Y1060"/>
    <mergeCell ref="Z1060:AA1060"/>
    <mergeCell ref="AB1060:AC1060"/>
    <mergeCell ref="R1061:S1061"/>
    <mergeCell ref="T1061:U1061"/>
    <mergeCell ref="V1061:W1061"/>
    <mergeCell ref="X1061:Y1061"/>
    <mergeCell ref="Z1061:AA1061"/>
    <mergeCell ref="AB1061:AC1061"/>
    <mergeCell ref="R1062:S1062"/>
    <mergeCell ref="R1063:S1063"/>
    <mergeCell ref="R1064:S1064"/>
    <mergeCell ref="Z1069:AA1069"/>
    <mergeCell ref="AB1069:AC1069"/>
    <mergeCell ref="T1062:U1062"/>
    <mergeCell ref="T1063:U1063"/>
    <mergeCell ref="T1064:U1064"/>
    <mergeCell ref="T1065:U1065"/>
    <mergeCell ref="T1066:U1066"/>
    <mergeCell ref="V1062:W1062"/>
    <mergeCell ref="V1063:W1063"/>
    <mergeCell ref="V1064:W1064"/>
    <mergeCell ref="H1062:I1062"/>
    <mergeCell ref="H1063:I1063"/>
    <mergeCell ref="H1064:I1064"/>
    <mergeCell ref="H1065:I1065"/>
    <mergeCell ref="H1066:I1066"/>
    <mergeCell ref="J1062:K1062"/>
    <mergeCell ref="J1063:K1063"/>
    <mergeCell ref="J1064:K1064"/>
    <mergeCell ref="J1065:K1065"/>
    <mergeCell ref="J1066:K1066"/>
    <mergeCell ref="F1059:K1059"/>
    <mergeCell ref="L1059:Q1059"/>
    <mergeCell ref="R1059:W1059"/>
    <mergeCell ref="F1058:Q1058"/>
    <mergeCell ref="L1060:M1060"/>
    <mergeCell ref="N1060:O1060"/>
    <mergeCell ref="P1060:Q1060"/>
    <mergeCell ref="L1061:M1061"/>
    <mergeCell ref="N1061:O1061"/>
    <mergeCell ref="P1061:Q1061"/>
    <mergeCell ref="L1062:M1062"/>
    <mergeCell ref="N1062:O1062"/>
    <mergeCell ref="P1062:Q1062"/>
    <mergeCell ref="L1063:M1063"/>
    <mergeCell ref="N1063:O1063"/>
    <mergeCell ref="P1063:Q1063"/>
    <mergeCell ref="L1064:M1064"/>
    <mergeCell ref="N1064:O1064"/>
    <mergeCell ref="P1064:Q1064"/>
    <mergeCell ref="L1065:M1065"/>
    <mergeCell ref="F1060:G1060"/>
    <mergeCell ref="F1061:G1061"/>
    <mergeCell ref="H1060:I1060"/>
    <mergeCell ref="H1061:I1061"/>
    <mergeCell ref="J1060:K1060"/>
    <mergeCell ref="J1061:K1061"/>
    <mergeCell ref="F1062:G1062"/>
    <mergeCell ref="F1063:G1063"/>
    <mergeCell ref="F1064:G1064"/>
    <mergeCell ref="F1065:G1065"/>
    <mergeCell ref="N1065:O1065"/>
    <mergeCell ref="P1065:Q1065"/>
    <mergeCell ref="R1065:S1065"/>
    <mergeCell ref="H900:J900"/>
    <mergeCell ref="K900:M900"/>
    <mergeCell ref="P900:S900"/>
    <mergeCell ref="T900:U900"/>
    <mergeCell ref="V900:X900"/>
    <mergeCell ref="J1050:L1050"/>
    <mergeCell ref="J1051:L1051"/>
    <mergeCell ref="J1054:L1054"/>
    <mergeCell ref="J1055:L1055"/>
    <mergeCell ref="M1050:O1050"/>
    <mergeCell ref="J1049:O1049"/>
    <mergeCell ref="M1051:O1051"/>
    <mergeCell ref="M1052:O1053"/>
    <mergeCell ref="M1054:O1054"/>
    <mergeCell ref="M1055:O1055"/>
    <mergeCell ref="J1052:L1052"/>
    <mergeCell ref="J1053:L1053"/>
    <mergeCell ref="U1050:W1050"/>
    <mergeCell ref="X1050:Z1050"/>
    <mergeCell ref="U1051:W1051"/>
    <mergeCell ref="U1052:W1052"/>
    <mergeCell ref="U1055:W1055"/>
    <mergeCell ref="X1055:Z1055"/>
    <mergeCell ref="U1049:Z1049"/>
    <mergeCell ref="X1052:Z1053"/>
    <mergeCell ref="H895:J896"/>
    <mergeCell ref="K895:M895"/>
    <mergeCell ref="P895:U895"/>
    <mergeCell ref="K896:M896"/>
    <mergeCell ref="P896:U896"/>
    <mergeCell ref="H897:J897"/>
    <mergeCell ref="K897:M897"/>
    <mergeCell ref="P897:S897"/>
    <mergeCell ref="T897:U897"/>
    <mergeCell ref="H898:J898"/>
    <mergeCell ref="K898:M898"/>
    <mergeCell ref="P898:S898"/>
    <mergeCell ref="T898:U898"/>
    <mergeCell ref="H899:J899"/>
    <mergeCell ref="K899:M899"/>
    <mergeCell ref="P899:S899"/>
    <mergeCell ref="T899:U899"/>
    <mergeCell ref="L970:M970"/>
    <mergeCell ref="L971:M971"/>
    <mergeCell ref="L969:M969"/>
    <mergeCell ref="I910:J910"/>
    <mergeCell ref="K910:Z910"/>
    <mergeCell ref="I911:J911"/>
    <mergeCell ref="K911:Z911"/>
    <mergeCell ref="A7:AD7"/>
    <mergeCell ref="H324:Q324"/>
    <mergeCell ref="S422:T422"/>
    <mergeCell ref="G363:J363"/>
    <mergeCell ref="H567:T567"/>
    <mergeCell ref="U567:W567"/>
    <mergeCell ref="S622:W622"/>
    <mergeCell ref="H631:R631"/>
    <mergeCell ref="I383:L383"/>
    <mergeCell ref="AB332:AD338"/>
    <mergeCell ref="Q336:W336"/>
    <mergeCell ref="L207:T207"/>
    <mergeCell ref="R324:T324"/>
    <mergeCell ref="Q382:S382"/>
    <mergeCell ref="M383:P383"/>
    <mergeCell ref="Q379:S379"/>
    <mergeCell ref="G83:M84"/>
    <mergeCell ref="N83:V84"/>
    <mergeCell ref="G429:L429"/>
    <mergeCell ref="M429:P429"/>
    <mergeCell ref="Q429:S429"/>
    <mergeCell ref="G427:L427"/>
    <mergeCell ref="M427:P427"/>
    <mergeCell ref="I18:Q18"/>
    <mergeCell ref="R18:Z18"/>
    <mergeCell ref="AB602:AD604"/>
    <mergeCell ref="AB83:AD85"/>
    <mergeCell ref="U206:X206"/>
    <mergeCell ref="J336:P336"/>
    <mergeCell ref="L212:T212"/>
    <mergeCell ref="U202:X202"/>
    <mergeCell ref="I202:T202"/>
    <mergeCell ref="X146:Z147"/>
    <mergeCell ref="W187:Z187"/>
    <mergeCell ref="X144:Z145"/>
    <mergeCell ref="G193:L193"/>
    <mergeCell ref="G146:M147"/>
    <mergeCell ref="U422:V422"/>
    <mergeCell ref="Q419:R419"/>
    <mergeCell ref="I422:J422"/>
    <mergeCell ref="U419:V419"/>
    <mergeCell ref="G295:I295"/>
    <mergeCell ref="J294:K294"/>
    <mergeCell ref="J295:K295"/>
    <mergeCell ref="R312:T312"/>
    <mergeCell ref="R323:T323"/>
    <mergeCell ref="W295:W296"/>
    <mergeCell ref="G296:I296"/>
    <mergeCell ref="J296:K296"/>
    <mergeCell ref="M297:P297"/>
    <mergeCell ref="Q297:R297"/>
    <mergeCell ref="U172:W173"/>
    <mergeCell ref="X172:X173"/>
    <mergeCell ref="I203:T203"/>
    <mergeCell ref="U203:X203"/>
    <mergeCell ref="G204:AA204"/>
    <mergeCell ref="H205:I205"/>
    <mergeCell ref="J205:K205"/>
    <mergeCell ref="L205:X205"/>
    <mergeCell ref="B11:B17"/>
    <mergeCell ref="C11:C17"/>
    <mergeCell ref="G64:K64"/>
    <mergeCell ref="L208:T208"/>
    <mergeCell ref="L222:T222"/>
    <mergeCell ref="N146:P147"/>
    <mergeCell ref="S270:Z270"/>
    <mergeCell ref="G277:R277"/>
    <mergeCell ref="S277:Z277"/>
    <mergeCell ref="E83:E99"/>
    <mergeCell ref="E101:E108"/>
    <mergeCell ref="G101:M102"/>
    <mergeCell ref="N101:V102"/>
    <mergeCell ref="G166:M166"/>
    <mergeCell ref="N166:R166"/>
    <mergeCell ref="S166:V166"/>
    <mergeCell ref="W166:X166"/>
    <mergeCell ref="G167:R167"/>
    <mergeCell ref="Y172:Y173"/>
    <mergeCell ref="G175:Z175"/>
    <mergeCell ref="G176:Z177"/>
    <mergeCell ref="E185:E211"/>
    <mergeCell ref="H206:I212"/>
    <mergeCell ref="J206:K207"/>
    <mergeCell ref="J208:K212"/>
    <mergeCell ref="J65:K65"/>
    <mergeCell ref="L64:M64"/>
    <mergeCell ref="G60:K61"/>
    <mergeCell ref="L60:S61"/>
    <mergeCell ref="E57:E81"/>
    <mergeCell ref="O68:Q69"/>
    <mergeCell ref="R68:T69"/>
    <mergeCell ref="A57:A64"/>
    <mergeCell ref="N144:P145"/>
    <mergeCell ref="T297:V297"/>
    <mergeCell ref="G308:S308"/>
    <mergeCell ref="T308:W308"/>
    <mergeCell ref="G77:J77"/>
    <mergeCell ref="C83:C84"/>
    <mergeCell ref="I74:J74"/>
    <mergeCell ref="L74:M74"/>
    <mergeCell ref="Q146:W147"/>
    <mergeCell ref="G67:H70"/>
    <mergeCell ref="X71:Y71"/>
    <mergeCell ref="U71:V71"/>
    <mergeCell ref="G293:I293"/>
    <mergeCell ref="B57:B75"/>
    <mergeCell ref="G171:M171"/>
    <mergeCell ref="N171:Q171"/>
    <mergeCell ref="C186:C187"/>
    <mergeCell ref="Q188:V188"/>
    <mergeCell ref="W188:Z188"/>
    <mergeCell ref="G189:L189"/>
    <mergeCell ref="M189:P189"/>
    <mergeCell ref="G194:L194"/>
    <mergeCell ref="M194:P194"/>
    <mergeCell ref="Q194:V194"/>
    <mergeCell ref="W194:Z194"/>
    <mergeCell ref="G198:Y198"/>
    <mergeCell ref="G199:K199"/>
    <mergeCell ref="Q192:V192"/>
    <mergeCell ref="W192:Z192"/>
    <mergeCell ref="S165:X165"/>
    <mergeCell ref="N148:P149"/>
    <mergeCell ref="F1:M1"/>
    <mergeCell ref="N1:AD1"/>
    <mergeCell ref="F2:P2"/>
    <mergeCell ref="G379:L379"/>
    <mergeCell ref="AB57:AD75"/>
    <mergeCell ref="N24:V25"/>
    <mergeCell ref="G24:M25"/>
    <mergeCell ref="AB11:AD17"/>
    <mergeCell ref="M187:P187"/>
    <mergeCell ref="M188:P188"/>
    <mergeCell ref="L214:T214"/>
    <mergeCell ref="U214:X214"/>
    <mergeCell ref="R72:S72"/>
    <mergeCell ref="U72:V72"/>
    <mergeCell ref="U74:V74"/>
    <mergeCell ref="G148:M149"/>
    <mergeCell ref="G144:M145"/>
    <mergeCell ref="X72:Y72"/>
    <mergeCell ref="M379:P379"/>
    <mergeCell ref="G11:M12"/>
    <mergeCell ref="N11:V12"/>
    <mergeCell ref="I14:Q14"/>
    <mergeCell ref="R14:Z14"/>
    <mergeCell ref="G15:H15"/>
    <mergeCell ref="G16:H16"/>
    <mergeCell ref="H27:Z28"/>
    <mergeCell ref="L72:M72"/>
    <mergeCell ref="O72:P72"/>
    <mergeCell ref="R73:S73"/>
    <mergeCell ref="U73:V73"/>
    <mergeCell ref="X73:Y73"/>
    <mergeCell ref="G74:H75"/>
    <mergeCell ref="AL17:AM17"/>
    <mergeCell ref="AJ67:AK75"/>
    <mergeCell ref="U208:X208"/>
    <mergeCell ref="Q187:V187"/>
    <mergeCell ref="L206:T206"/>
    <mergeCell ref="U222:X222"/>
    <mergeCell ref="AB24:AD55"/>
    <mergeCell ref="H31:Z31"/>
    <mergeCell ref="N32:V32"/>
    <mergeCell ref="G294:I294"/>
    <mergeCell ref="U207:X207"/>
    <mergeCell ref="N29:V29"/>
    <mergeCell ref="S159:X159"/>
    <mergeCell ref="A5:AD5"/>
    <mergeCell ref="G192:L192"/>
    <mergeCell ref="A6:AD6"/>
    <mergeCell ref="B9:C9"/>
    <mergeCell ref="AB9:AD9"/>
    <mergeCell ref="F9:AA9"/>
    <mergeCell ref="G187:L187"/>
    <mergeCell ref="C57:C75"/>
    <mergeCell ref="E11:E17"/>
    <mergeCell ref="Q144:W145"/>
    <mergeCell ref="I73:J73"/>
    <mergeCell ref="L73:M73"/>
    <mergeCell ref="O73:P73"/>
    <mergeCell ref="L70:N70"/>
    <mergeCell ref="K77:M77"/>
    <mergeCell ref="A11:A17"/>
    <mergeCell ref="U68:W69"/>
    <mergeCell ref="X68:Z69"/>
    <mergeCell ref="O67:Z67"/>
    <mergeCell ref="AL24:AM24"/>
    <mergeCell ref="AL25:AM25"/>
    <mergeCell ref="AJ64:AK66"/>
    <mergeCell ref="AL64:AL65"/>
    <mergeCell ref="AM64:AM65"/>
    <mergeCell ref="S419:T419"/>
    <mergeCell ref="G71:H71"/>
    <mergeCell ref="G73:H73"/>
    <mergeCell ref="G72:H72"/>
    <mergeCell ref="R71:S71"/>
    <mergeCell ref="O71:P71"/>
    <mergeCell ref="L71:M71"/>
    <mergeCell ref="I71:J71"/>
    <mergeCell ref="I70:K70"/>
    <mergeCell ref="O70:T70"/>
    <mergeCell ref="U70:Z70"/>
    <mergeCell ref="AN64:AN65"/>
    <mergeCell ref="O419:P419"/>
    <mergeCell ref="G380:L380"/>
    <mergeCell ref="I75:M75"/>
    <mergeCell ref="O75:S75"/>
    <mergeCell ref="U75:Y75"/>
    <mergeCell ref="O74:P74"/>
    <mergeCell ref="R74:S74"/>
    <mergeCell ref="X74:Y74"/>
    <mergeCell ref="G172:O173"/>
    <mergeCell ref="P172:Q173"/>
    <mergeCell ref="R172:T173"/>
    <mergeCell ref="I67:N69"/>
    <mergeCell ref="I72:J72"/>
    <mergeCell ref="G57:M58"/>
    <mergeCell ref="N57:V58"/>
    <mergeCell ref="R458:W459"/>
    <mergeCell ref="X458:Y459"/>
    <mergeCell ref="I460:Q461"/>
    <mergeCell ref="R460:W461"/>
    <mergeCell ref="X460:Y461"/>
    <mergeCell ref="I419:J419"/>
    <mergeCell ref="K419:L419"/>
    <mergeCell ref="M419:N419"/>
    <mergeCell ref="M382:P382"/>
    <mergeCell ref="I382:L382"/>
    <mergeCell ref="G254:L254"/>
    <mergeCell ref="M254:Q254"/>
    <mergeCell ref="G269:R269"/>
    <mergeCell ref="G270:R270"/>
    <mergeCell ref="M192:P192"/>
    <mergeCell ref="M193:P193"/>
    <mergeCell ref="G137:M138"/>
    <mergeCell ref="N137:P138"/>
    <mergeCell ref="Q193:V193"/>
    <mergeCell ref="W193:Z193"/>
    <mergeCell ref="G188:L188"/>
    <mergeCell ref="K422:L422"/>
    <mergeCell ref="M422:N422"/>
    <mergeCell ref="O422:P422"/>
    <mergeCell ref="Q422:R422"/>
    <mergeCell ref="Q427:S427"/>
    <mergeCell ref="G428:L428"/>
    <mergeCell ref="S167:X167"/>
    <mergeCell ref="G168:O168"/>
    <mergeCell ref="P168:R168"/>
    <mergeCell ref="S168:X168"/>
    <mergeCell ref="G170:P170"/>
    <mergeCell ref="G679:S679"/>
    <mergeCell ref="T679:Y679"/>
    <mergeCell ref="A681:A684"/>
    <mergeCell ref="B681:B684"/>
    <mergeCell ref="C681:C684"/>
    <mergeCell ref="D681:D684"/>
    <mergeCell ref="E681:E684"/>
    <mergeCell ref="G681:M682"/>
    <mergeCell ref="N681:V682"/>
    <mergeCell ref="AB681:AD684"/>
    <mergeCell ref="G684:AA685"/>
    <mergeCell ref="A685:A686"/>
    <mergeCell ref="B685:B686"/>
    <mergeCell ref="M428:P428"/>
    <mergeCell ref="Q428:S428"/>
    <mergeCell ref="X456:Y457"/>
    <mergeCell ref="I458:Q459"/>
    <mergeCell ref="S631:W631"/>
    <mergeCell ref="H630:R630"/>
    <mergeCell ref="S630:W630"/>
    <mergeCell ref="U565:W565"/>
    <mergeCell ref="H569:T569"/>
    <mergeCell ref="U569:W569"/>
    <mergeCell ref="U568:W568"/>
    <mergeCell ref="H568:T568"/>
    <mergeCell ref="U566:W566"/>
    <mergeCell ref="H566:T566"/>
    <mergeCell ref="S624:W624"/>
    <mergeCell ref="H625:R625"/>
    <mergeCell ref="S625:W625"/>
    <mergeCell ref="G575:H575"/>
    <mergeCell ref="H622:R622"/>
    <mergeCell ref="D671:D677"/>
    <mergeCell ref="E671:E677"/>
    <mergeCell ref="G671:M672"/>
    <mergeCell ref="A671:A674"/>
    <mergeCell ref="C671:C675"/>
    <mergeCell ref="N671:V672"/>
    <mergeCell ref="AB671:AD677"/>
    <mergeCell ref="G674:S674"/>
    <mergeCell ref="T674:Z674"/>
    <mergeCell ref="G675:S675"/>
    <mergeCell ref="T675:Y675"/>
    <mergeCell ref="G676:S676"/>
    <mergeCell ref="T676:Y676"/>
    <mergeCell ref="G677:S677"/>
    <mergeCell ref="T677:Y677"/>
    <mergeCell ref="G678:S678"/>
    <mergeCell ref="T678:Y678"/>
    <mergeCell ref="B820:B822"/>
    <mergeCell ref="C820:C822"/>
    <mergeCell ref="K801:S801"/>
    <mergeCell ref="T801:U801"/>
    <mergeCell ref="K803:S803"/>
    <mergeCell ref="T803:U803"/>
    <mergeCell ref="K805:S805"/>
    <mergeCell ref="T805:U805"/>
    <mergeCell ref="G688:K688"/>
    <mergeCell ref="L688:R688"/>
    <mergeCell ref="S688:T688"/>
    <mergeCell ref="V688:AA688"/>
    <mergeCell ref="G689:K689"/>
    <mergeCell ref="L689:R689"/>
    <mergeCell ref="S689:T689"/>
    <mergeCell ref="V689:AA689"/>
    <mergeCell ref="G690:K690"/>
    <mergeCell ref="L690:R690"/>
    <mergeCell ref="S690:T690"/>
    <mergeCell ref="V690:AA690"/>
    <mergeCell ref="G691:K691"/>
    <mergeCell ref="L691:R691"/>
    <mergeCell ref="S691:T691"/>
    <mergeCell ref="V691:AA691"/>
    <mergeCell ref="L695:R695"/>
    <mergeCell ref="S695:T695"/>
    <mergeCell ref="V695:AA695"/>
    <mergeCell ref="G696:K696"/>
    <mergeCell ref="L696:R696"/>
    <mergeCell ref="S696:T696"/>
    <mergeCell ref="V696:AA696"/>
    <mergeCell ref="G697:K697"/>
    <mergeCell ref="I871:J871"/>
    <mergeCell ref="L871:M871"/>
    <mergeCell ref="O871:P871"/>
    <mergeCell ref="R871:S871"/>
    <mergeCell ref="U871:V871"/>
    <mergeCell ref="X871:Y871"/>
    <mergeCell ref="G872:H872"/>
    <mergeCell ref="I872:J872"/>
    <mergeCell ref="L872:M872"/>
    <mergeCell ref="O872:P872"/>
    <mergeCell ref="R872:S872"/>
    <mergeCell ref="E851:E854"/>
    <mergeCell ref="E820:E838"/>
    <mergeCell ref="G821:P821"/>
    <mergeCell ref="K806:S806"/>
    <mergeCell ref="T806:U806"/>
    <mergeCell ref="K809:S809"/>
    <mergeCell ref="T809:U809"/>
    <mergeCell ref="K810:S810"/>
    <mergeCell ref="T810:U810"/>
    <mergeCell ref="K811:S811"/>
    <mergeCell ref="T811:U811"/>
    <mergeCell ref="K812:S812"/>
    <mergeCell ref="T812:U812"/>
    <mergeCell ref="K815:S815"/>
    <mergeCell ref="T815:U815"/>
    <mergeCell ref="K816:S816"/>
    <mergeCell ref="T816:U816"/>
    <mergeCell ref="K817:S817"/>
    <mergeCell ref="T817:U817"/>
    <mergeCell ref="G818:AA819"/>
    <mergeCell ref="Q821:U821"/>
    <mergeCell ref="D925:D930"/>
    <mergeCell ref="AB925:AD932"/>
    <mergeCell ref="M928:S928"/>
    <mergeCell ref="G932:I933"/>
    <mergeCell ref="J932:L932"/>
    <mergeCell ref="M932:O933"/>
    <mergeCell ref="P932:Z933"/>
    <mergeCell ref="J933:L933"/>
    <mergeCell ref="E890:E915"/>
    <mergeCell ref="H890:J890"/>
    <mergeCell ref="K890:M890"/>
    <mergeCell ref="P890:S890"/>
    <mergeCell ref="T890:U890"/>
    <mergeCell ref="H891:J891"/>
    <mergeCell ref="K891:M891"/>
    <mergeCell ref="P891:S891"/>
    <mergeCell ref="T891:U891"/>
    <mergeCell ref="H892:J892"/>
    <mergeCell ref="K892:M892"/>
    <mergeCell ref="P892:S892"/>
    <mergeCell ref="T892:U892"/>
    <mergeCell ref="V892:X892"/>
    <mergeCell ref="G904:Z904"/>
    <mergeCell ref="G905:H906"/>
    <mergeCell ref="I905:Z906"/>
    <mergeCell ref="G907:H909"/>
    <mergeCell ref="I907:Z909"/>
    <mergeCell ref="G910:H913"/>
    <mergeCell ref="I912:J912"/>
    <mergeCell ref="K912:Z912"/>
    <mergeCell ref="I913:J913"/>
    <mergeCell ref="K913:Z913"/>
    <mergeCell ref="AB101:AD103"/>
    <mergeCell ref="G104:Z104"/>
    <mergeCell ref="G105:Z109"/>
    <mergeCell ref="E112:E117"/>
    <mergeCell ref="G112:M113"/>
    <mergeCell ref="N112:V113"/>
    <mergeCell ref="AB112:AD114"/>
    <mergeCell ref="G115:Z118"/>
    <mergeCell ref="E121:E127"/>
    <mergeCell ref="G121:M122"/>
    <mergeCell ref="N121:V122"/>
    <mergeCell ref="AB121:AD123"/>
    <mergeCell ref="E128:E132"/>
    <mergeCell ref="G128:M129"/>
    <mergeCell ref="N128:V129"/>
    <mergeCell ref="AB128:AD130"/>
    <mergeCell ref="A134:A140"/>
    <mergeCell ref="C134:C139"/>
    <mergeCell ref="E134:E140"/>
    <mergeCell ref="G134:M135"/>
    <mergeCell ref="N134:V135"/>
    <mergeCell ref="AB134:AD140"/>
    <mergeCell ref="AJ134:AK144"/>
    <mergeCell ref="AL134:AL136"/>
    <mergeCell ref="AM134:AM136"/>
    <mergeCell ref="AN134:AN136"/>
    <mergeCell ref="Q137:W138"/>
    <mergeCell ref="X137:Z138"/>
    <mergeCell ref="G139:M140"/>
    <mergeCell ref="N139:P140"/>
    <mergeCell ref="Q148:W149"/>
    <mergeCell ref="X148:Z149"/>
    <mergeCell ref="G150:M151"/>
    <mergeCell ref="N150:P151"/>
    <mergeCell ref="C154:C173"/>
    <mergeCell ref="E154:E179"/>
    <mergeCell ref="G154:M155"/>
    <mergeCell ref="N154:V155"/>
    <mergeCell ref="AB154:AD156"/>
    <mergeCell ref="G158:V158"/>
    <mergeCell ref="G159:M159"/>
    <mergeCell ref="N159:R159"/>
    <mergeCell ref="G160:M160"/>
    <mergeCell ref="N160:R160"/>
    <mergeCell ref="S160:V160"/>
    <mergeCell ref="W160:X160"/>
    <mergeCell ref="G161:R161"/>
    <mergeCell ref="S161:X161"/>
    <mergeCell ref="G162:O162"/>
    <mergeCell ref="P162:R162"/>
    <mergeCell ref="S162:X162"/>
    <mergeCell ref="G164:V164"/>
    <mergeCell ref="G165:M165"/>
    <mergeCell ref="N165:R165"/>
    <mergeCell ref="L209:T209"/>
    <mergeCell ref="U209:X209"/>
    <mergeCell ref="L210:T211"/>
    <mergeCell ref="U210:X211"/>
    <mergeCell ref="H213:I218"/>
    <mergeCell ref="J213:K214"/>
    <mergeCell ref="J215:K218"/>
    <mergeCell ref="L215:T215"/>
    <mergeCell ref="U215:X215"/>
    <mergeCell ref="L216:T217"/>
    <mergeCell ref="U216:X217"/>
    <mergeCell ref="H219:I223"/>
    <mergeCell ref="J219:K220"/>
    <mergeCell ref="J221:K223"/>
    <mergeCell ref="L223:T223"/>
    <mergeCell ref="U223:X223"/>
    <mergeCell ref="H224:Z224"/>
    <mergeCell ref="U212:X212"/>
    <mergeCell ref="L213:T213"/>
    <mergeCell ref="U213:X213"/>
    <mergeCell ref="L218:T218"/>
    <mergeCell ref="U218:X218"/>
    <mergeCell ref="L219:T219"/>
    <mergeCell ref="U219:X219"/>
    <mergeCell ref="L220:T220"/>
    <mergeCell ref="U220:X220"/>
    <mergeCell ref="L221:T221"/>
    <mergeCell ref="U221:X221"/>
    <mergeCell ref="G226:W226"/>
    <mergeCell ref="H228:V230"/>
    <mergeCell ref="W228:Z230"/>
    <mergeCell ref="H231:V239"/>
    <mergeCell ref="W231:Z239"/>
    <mergeCell ref="H240:V241"/>
    <mergeCell ref="W240:Z241"/>
    <mergeCell ref="H242:V244"/>
    <mergeCell ref="W242:Z244"/>
    <mergeCell ref="H245:V246"/>
    <mergeCell ref="W245:Z246"/>
    <mergeCell ref="A251:A252"/>
    <mergeCell ref="C251:C262"/>
    <mergeCell ref="E251:E255"/>
    <mergeCell ref="G251:M252"/>
    <mergeCell ref="N251:V252"/>
    <mergeCell ref="AB251:AD252"/>
    <mergeCell ref="G255:L255"/>
    <mergeCell ref="M255:Q255"/>
    <mergeCell ref="G257:Z257"/>
    <mergeCell ref="G258:Z260"/>
    <mergeCell ref="A263:A264"/>
    <mergeCell ref="C263:C264"/>
    <mergeCell ref="E263:E264"/>
    <mergeCell ref="G263:M264"/>
    <mergeCell ref="N263:V264"/>
    <mergeCell ref="AB263:AD265"/>
    <mergeCell ref="G271:R271"/>
    <mergeCell ref="S271:Z271"/>
    <mergeCell ref="G272:R274"/>
    <mergeCell ref="S272:Z274"/>
    <mergeCell ref="G278:R278"/>
    <mergeCell ref="S278:Z278"/>
    <mergeCell ref="G279:R281"/>
    <mergeCell ref="S279:Z281"/>
    <mergeCell ref="A284:A290"/>
    <mergeCell ref="C284:C292"/>
    <mergeCell ref="E284:E307"/>
    <mergeCell ref="G284:M285"/>
    <mergeCell ref="N284:V285"/>
    <mergeCell ref="AB284:AD288"/>
    <mergeCell ref="G288:H288"/>
    <mergeCell ref="I288:N288"/>
    <mergeCell ref="G290:Y290"/>
    <mergeCell ref="J293:L293"/>
    <mergeCell ref="M293:S293"/>
    <mergeCell ref="T293:W293"/>
    <mergeCell ref="M294:P294"/>
    <mergeCell ref="Q294:R294"/>
    <mergeCell ref="T294:V294"/>
    <mergeCell ref="M295:P296"/>
    <mergeCell ref="Q295:R296"/>
    <mergeCell ref="T295:V296"/>
    <mergeCell ref="E312:E328"/>
    <mergeCell ref="G312:Q312"/>
    <mergeCell ref="H313:Q313"/>
    <mergeCell ref="R313:T313"/>
    <mergeCell ref="H314:Q315"/>
    <mergeCell ref="R314:T315"/>
    <mergeCell ref="U314:U315"/>
    <mergeCell ref="C315:C330"/>
    <mergeCell ref="H316:Q316"/>
    <mergeCell ref="R316:T316"/>
    <mergeCell ref="G317:AA320"/>
    <mergeCell ref="G323:Q323"/>
    <mergeCell ref="H325:Q325"/>
    <mergeCell ref="R325:T325"/>
    <mergeCell ref="A332:A338"/>
    <mergeCell ref="B332:B338"/>
    <mergeCell ref="C332:C338"/>
    <mergeCell ref="E332:E338"/>
    <mergeCell ref="G332:M333"/>
    <mergeCell ref="N332:V333"/>
    <mergeCell ref="G335:AA335"/>
    <mergeCell ref="G337:I337"/>
    <mergeCell ref="J337:P337"/>
    <mergeCell ref="Q337:W337"/>
    <mergeCell ref="G336:I336"/>
    <mergeCell ref="A340:A341"/>
    <mergeCell ref="C340:C347"/>
    <mergeCell ref="E340:E350"/>
    <mergeCell ref="G340:M341"/>
    <mergeCell ref="N340:X341"/>
    <mergeCell ref="AB340:AD347"/>
    <mergeCell ref="H342:P342"/>
    <mergeCell ref="Q342:Z342"/>
    <mergeCell ref="G343:Z346"/>
    <mergeCell ref="A353:A356"/>
    <mergeCell ref="B353:B358"/>
    <mergeCell ref="C353:C357"/>
    <mergeCell ref="E353:E358"/>
    <mergeCell ref="G353:M354"/>
    <mergeCell ref="N353:V354"/>
    <mergeCell ref="AB353:AD358"/>
    <mergeCell ref="G356:Z357"/>
    <mergeCell ref="A360:A365"/>
    <mergeCell ref="B360:B365"/>
    <mergeCell ref="C360:C362"/>
    <mergeCell ref="E360:E365"/>
    <mergeCell ref="G360:M361"/>
    <mergeCell ref="N360:V361"/>
    <mergeCell ref="AB360:AD365"/>
    <mergeCell ref="K363:R363"/>
    <mergeCell ref="S363:V363"/>
    <mergeCell ref="G365:J365"/>
    <mergeCell ref="C369:C383"/>
    <mergeCell ref="E369:E390"/>
    <mergeCell ref="G369:M370"/>
    <mergeCell ref="N369:V370"/>
    <mergeCell ref="AB369:AD376"/>
    <mergeCell ref="V372:Z372"/>
    <mergeCell ref="G374:M376"/>
    <mergeCell ref="U374:X374"/>
    <mergeCell ref="R376:W376"/>
    <mergeCell ref="M380:P380"/>
    <mergeCell ref="Q380:S380"/>
    <mergeCell ref="G381:L381"/>
    <mergeCell ref="M381:S381"/>
    <mergeCell ref="G382:H384"/>
    <mergeCell ref="I384:L384"/>
    <mergeCell ref="M384:P384"/>
    <mergeCell ref="Q384:S384"/>
    <mergeCell ref="H385:Z386"/>
    <mergeCell ref="G364:J364"/>
    <mergeCell ref="Q383:S383"/>
    <mergeCell ref="A396:A404"/>
    <mergeCell ref="C396:C404"/>
    <mergeCell ref="E396:E404"/>
    <mergeCell ref="G396:M397"/>
    <mergeCell ref="N396:V397"/>
    <mergeCell ref="AB396:AD398"/>
    <mergeCell ref="G399:Z399"/>
    <mergeCell ref="G400:Z403"/>
    <mergeCell ref="A405:A407"/>
    <mergeCell ref="C405:C412"/>
    <mergeCell ref="E405:E412"/>
    <mergeCell ref="G405:M406"/>
    <mergeCell ref="N405:V406"/>
    <mergeCell ref="AB405:AD407"/>
    <mergeCell ref="K408:O408"/>
    <mergeCell ref="U408:Z408"/>
    <mergeCell ref="G410:Z411"/>
    <mergeCell ref="A414:A431"/>
    <mergeCell ref="B414:B431"/>
    <mergeCell ref="C414:C431"/>
    <mergeCell ref="E414:E431"/>
    <mergeCell ref="G414:M415"/>
    <mergeCell ref="N414:V415"/>
    <mergeCell ref="AB414:AD431"/>
    <mergeCell ref="G417:P417"/>
    <mergeCell ref="Q417:Z417"/>
    <mergeCell ref="G418:J418"/>
    <mergeCell ref="G419:H420"/>
    <mergeCell ref="I420:J420"/>
    <mergeCell ref="K420:L420"/>
    <mergeCell ref="M420:N420"/>
    <mergeCell ref="O420:P420"/>
    <mergeCell ref="Q420:R420"/>
    <mergeCell ref="S420:T420"/>
    <mergeCell ref="U420:V420"/>
    <mergeCell ref="G421:J421"/>
    <mergeCell ref="X421:AA427"/>
    <mergeCell ref="G422:H423"/>
    <mergeCell ref="I423:J423"/>
    <mergeCell ref="K423:L423"/>
    <mergeCell ref="M423:N423"/>
    <mergeCell ref="O423:P423"/>
    <mergeCell ref="Q423:R423"/>
    <mergeCell ref="S423:T423"/>
    <mergeCell ref="U423:V423"/>
    <mergeCell ref="G430:L430"/>
    <mergeCell ref="M430:P430"/>
    <mergeCell ref="Q430:S430"/>
    <mergeCell ref="H431:AA431"/>
    <mergeCell ref="A433:A441"/>
    <mergeCell ref="B433:B441"/>
    <mergeCell ref="C433:C441"/>
    <mergeCell ref="E433:E441"/>
    <mergeCell ref="G433:M434"/>
    <mergeCell ref="N433:V434"/>
    <mergeCell ref="AB433:AD435"/>
    <mergeCell ref="N436:R436"/>
    <mergeCell ref="G438:Z441"/>
    <mergeCell ref="A444:A445"/>
    <mergeCell ref="C444:C447"/>
    <mergeCell ref="E444:E488"/>
    <mergeCell ref="G444:M445"/>
    <mergeCell ref="N444:V445"/>
    <mergeCell ref="AB444:AD446"/>
    <mergeCell ref="G447:O447"/>
    <mergeCell ref="G449:N449"/>
    <mergeCell ref="O449:V449"/>
    <mergeCell ref="G451:Q451"/>
    <mergeCell ref="R451:W451"/>
    <mergeCell ref="X451:Z451"/>
    <mergeCell ref="G452:H453"/>
    <mergeCell ref="I452:Q453"/>
    <mergeCell ref="R452:W453"/>
    <mergeCell ref="X452:Y453"/>
    <mergeCell ref="G454:H455"/>
    <mergeCell ref="I454:Q455"/>
    <mergeCell ref="R454:W455"/>
    <mergeCell ref="X454:Y455"/>
    <mergeCell ref="G456:H457"/>
    <mergeCell ref="I456:Q457"/>
    <mergeCell ref="R456:W457"/>
    <mergeCell ref="G462:H463"/>
    <mergeCell ref="I462:Q463"/>
    <mergeCell ref="R462:W463"/>
    <mergeCell ref="X462:Y463"/>
    <mergeCell ref="I464:Q465"/>
    <mergeCell ref="R464:W465"/>
    <mergeCell ref="X464:Y465"/>
    <mergeCell ref="I466:Q467"/>
    <mergeCell ref="R466:W467"/>
    <mergeCell ref="X466:Y467"/>
    <mergeCell ref="G468:H469"/>
    <mergeCell ref="I468:K473"/>
    <mergeCell ref="L468:Q469"/>
    <mergeCell ref="R468:W469"/>
    <mergeCell ref="X468:Y469"/>
    <mergeCell ref="L470:Q471"/>
    <mergeCell ref="R470:W471"/>
    <mergeCell ref="X470:Y471"/>
    <mergeCell ref="L472:Q473"/>
    <mergeCell ref="R472:W473"/>
    <mergeCell ref="X472:Y473"/>
    <mergeCell ref="G474:H475"/>
    <mergeCell ref="I474:K477"/>
    <mergeCell ref="L474:Q475"/>
    <mergeCell ref="R474:W475"/>
    <mergeCell ref="X474:Y475"/>
    <mergeCell ref="L476:Q477"/>
    <mergeCell ref="R476:W477"/>
    <mergeCell ref="X476:Y477"/>
    <mergeCell ref="G478:H479"/>
    <mergeCell ref="I478:Q479"/>
    <mergeCell ref="R478:W479"/>
    <mergeCell ref="X478:Y479"/>
    <mergeCell ref="G480:H481"/>
    <mergeCell ref="I480:Q481"/>
    <mergeCell ref="R480:W481"/>
    <mergeCell ref="X480:Y481"/>
    <mergeCell ref="G482:H483"/>
    <mergeCell ref="I482:Q483"/>
    <mergeCell ref="R482:W483"/>
    <mergeCell ref="X482:Y483"/>
    <mergeCell ref="G484:H485"/>
    <mergeCell ref="I484:Q485"/>
    <mergeCell ref="R484:W485"/>
    <mergeCell ref="X484:Y485"/>
    <mergeCell ref="G486:H487"/>
    <mergeCell ref="I486:Q487"/>
    <mergeCell ref="R486:W487"/>
    <mergeCell ref="X486:Y487"/>
    <mergeCell ref="A490:A491"/>
    <mergeCell ref="C490:C492"/>
    <mergeCell ref="E490:E495"/>
    <mergeCell ref="G490:M491"/>
    <mergeCell ref="N490:V491"/>
    <mergeCell ref="AB490:AD492"/>
    <mergeCell ref="G493:W493"/>
    <mergeCell ref="G494:H495"/>
    <mergeCell ref="I494:L495"/>
    <mergeCell ref="Q494:Z494"/>
    <mergeCell ref="M495:P495"/>
    <mergeCell ref="Q495:U495"/>
    <mergeCell ref="V495:Z495"/>
    <mergeCell ref="M494:P494"/>
    <mergeCell ref="G496:H497"/>
    <mergeCell ref="I496:L497"/>
    <mergeCell ref="M497:S497"/>
    <mergeCell ref="T497:Z497"/>
    <mergeCell ref="G498:H498"/>
    <mergeCell ref="I498:L498"/>
    <mergeCell ref="M498:Y498"/>
    <mergeCell ref="I502:Z502"/>
    <mergeCell ref="G503:H503"/>
    <mergeCell ref="M503:Y503"/>
    <mergeCell ref="E506:E507"/>
    <mergeCell ref="G506:M507"/>
    <mergeCell ref="N506:V507"/>
    <mergeCell ref="E509:E511"/>
    <mergeCell ref="G509:W509"/>
    <mergeCell ref="M510:Z510"/>
    <mergeCell ref="G511:L511"/>
    <mergeCell ref="M511:O511"/>
    <mergeCell ref="Q511:V511"/>
    <mergeCell ref="W511:Y511"/>
    <mergeCell ref="G501:H501"/>
    <mergeCell ref="I501:Z501"/>
    <mergeCell ref="G502:H502"/>
    <mergeCell ref="M496:S496"/>
    <mergeCell ref="T496:Z496"/>
    <mergeCell ref="G510:L510"/>
    <mergeCell ref="E513:E521"/>
    <mergeCell ref="E523:E524"/>
    <mergeCell ref="A530:A541"/>
    <mergeCell ref="C530:C531"/>
    <mergeCell ref="E530:E549"/>
    <mergeCell ref="G530:M531"/>
    <mergeCell ref="N530:V531"/>
    <mergeCell ref="AB530:AD532"/>
    <mergeCell ref="G533:Z534"/>
    <mergeCell ref="P536:S536"/>
    <mergeCell ref="P538:S538"/>
    <mergeCell ref="G540:V540"/>
    <mergeCell ref="G544:G548"/>
    <mergeCell ref="H544:Z544"/>
    <mergeCell ref="H545:Z548"/>
    <mergeCell ref="A551:A552"/>
    <mergeCell ref="E551:E553"/>
    <mergeCell ref="G551:M552"/>
    <mergeCell ref="N551:V552"/>
    <mergeCell ref="AB551:AD553"/>
    <mergeCell ref="H541:Z541"/>
    <mergeCell ref="H543:Z543"/>
    <mergeCell ref="H542:Z542"/>
    <mergeCell ref="G554:U554"/>
    <mergeCell ref="E555:E558"/>
    <mergeCell ref="G557:H557"/>
    <mergeCell ref="I557:Z557"/>
    <mergeCell ref="G558:H559"/>
    <mergeCell ref="I558:L559"/>
    <mergeCell ref="M558:Y559"/>
    <mergeCell ref="Z558:Z559"/>
    <mergeCell ref="A562:A572"/>
    <mergeCell ref="B562:B572"/>
    <mergeCell ref="C562:C572"/>
    <mergeCell ref="D562:D572"/>
    <mergeCell ref="E562:E572"/>
    <mergeCell ref="G562:M563"/>
    <mergeCell ref="N562:V563"/>
    <mergeCell ref="AB562:AD564"/>
    <mergeCell ref="G567:G568"/>
    <mergeCell ref="H572:T572"/>
    <mergeCell ref="U572:W572"/>
    <mergeCell ref="G555:H555"/>
    <mergeCell ref="I555:Z555"/>
    <mergeCell ref="G556:H556"/>
    <mergeCell ref="I556:Z556"/>
    <mergeCell ref="H570:T570"/>
    <mergeCell ref="U570:W570"/>
    <mergeCell ref="H571:T571"/>
    <mergeCell ref="U571:W571"/>
    <mergeCell ref="H565:T565"/>
    <mergeCell ref="G574:W574"/>
    <mergeCell ref="I575:W575"/>
    <mergeCell ref="G576:H576"/>
    <mergeCell ref="I576:O576"/>
    <mergeCell ref="P576:W576"/>
    <mergeCell ref="G578:O578"/>
    <mergeCell ref="P578:X578"/>
    <mergeCell ref="B580:B587"/>
    <mergeCell ref="C580:C587"/>
    <mergeCell ref="D580:D587"/>
    <mergeCell ref="E580:E587"/>
    <mergeCell ref="AB580:AD582"/>
    <mergeCell ref="G581:M582"/>
    <mergeCell ref="N581:V582"/>
    <mergeCell ref="G584:M585"/>
    <mergeCell ref="N584:V585"/>
    <mergeCell ref="G588:M589"/>
    <mergeCell ref="N588:V589"/>
    <mergeCell ref="G592:H593"/>
    <mergeCell ref="I592:Z593"/>
    <mergeCell ref="G594:H597"/>
    <mergeCell ref="I594:Z595"/>
    <mergeCell ref="I596:Z597"/>
    <mergeCell ref="G598:H599"/>
    <mergeCell ref="I598:Z598"/>
    <mergeCell ref="J599:Y599"/>
    <mergeCell ref="E602:E607"/>
    <mergeCell ref="G602:M603"/>
    <mergeCell ref="N602:Z603"/>
    <mergeCell ref="A619:A621"/>
    <mergeCell ref="E619:E620"/>
    <mergeCell ref="G619:M620"/>
    <mergeCell ref="N619:V620"/>
    <mergeCell ref="AB619:AD621"/>
    <mergeCell ref="H626:R626"/>
    <mergeCell ref="S626:W626"/>
    <mergeCell ref="H624:R624"/>
    <mergeCell ref="H623:R623"/>
    <mergeCell ref="S623:W623"/>
    <mergeCell ref="H627:R627"/>
    <mergeCell ref="S627:W627"/>
    <mergeCell ref="H628:R628"/>
    <mergeCell ref="S628:W628"/>
    <mergeCell ref="H629:R629"/>
    <mergeCell ref="S629:W629"/>
    <mergeCell ref="E633:E650"/>
    <mergeCell ref="G633:M634"/>
    <mergeCell ref="N633:V634"/>
    <mergeCell ref="AB633:AD635"/>
    <mergeCell ref="H636:R636"/>
    <mergeCell ref="S636:W636"/>
    <mergeCell ref="X636:Z636"/>
    <mergeCell ref="H637:R637"/>
    <mergeCell ref="S637:W637"/>
    <mergeCell ref="X637:Y637"/>
    <mergeCell ref="H638:R638"/>
    <mergeCell ref="S638:W638"/>
    <mergeCell ref="X638:Y638"/>
    <mergeCell ref="H639:R639"/>
    <mergeCell ref="S639:W639"/>
    <mergeCell ref="X639:Y639"/>
    <mergeCell ref="H640:R640"/>
    <mergeCell ref="S640:W640"/>
    <mergeCell ref="X640:Y640"/>
    <mergeCell ref="H641:R641"/>
    <mergeCell ref="S641:W641"/>
    <mergeCell ref="X641:Y641"/>
    <mergeCell ref="A653:A655"/>
    <mergeCell ref="E653:E658"/>
    <mergeCell ref="G653:M654"/>
    <mergeCell ref="N653:V654"/>
    <mergeCell ref="AB653:AD655"/>
    <mergeCell ref="C663:C664"/>
    <mergeCell ref="E663:E665"/>
    <mergeCell ref="G663:M664"/>
    <mergeCell ref="N663:V664"/>
    <mergeCell ref="AB663:AD665"/>
    <mergeCell ref="A667:A669"/>
    <mergeCell ref="B667:B669"/>
    <mergeCell ref="C667:C669"/>
    <mergeCell ref="D667:D669"/>
    <mergeCell ref="E667:E669"/>
    <mergeCell ref="G667:M668"/>
    <mergeCell ref="N667:V668"/>
    <mergeCell ref="AB667:AD669"/>
    <mergeCell ref="C685:C686"/>
    <mergeCell ref="D685:D686"/>
    <mergeCell ref="E685:E686"/>
    <mergeCell ref="AB685:AD686"/>
    <mergeCell ref="G686:R686"/>
    <mergeCell ref="A687:A688"/>
    <mergeCell ref="B687:B688"/>
    <mergeCell ref="C687:C688"/>
    <mergeCell ref="D687:D688"/>
    <mergeCell ref="E687:E688"/>
    <mergeCell ref="S687:AA687"/>
    <mergeCell ref="AB687:AD688"/>
    <mergeCell ref="A689:A691"/>
    <mergeCell ref="B689:B691"/>
    <mergeCell ref="C689:C691"/>
    <mergeCell ref="D689:D691"/>
    <mergeCell ref="E689:E691"/>
    <mergeCell ref="AB689:AD691"/>
    <mergeCell ref="G687:K687"/>
    <mergeCell ref="L687:R687"/>
    <mergeCell ref="A692:A696"/>
    <mergeCell ref="B692:B696"/>
    <mergeCell ref="C692:C696"/>
    <mergeCell ref="D692:D696"/>
    <mergeCell ref="E692:E696"/>
    <mergeCell ref="G692:K692"/>
    <mergeCell ref="L692:R692"/>
    <mergeCell ref="S692:T692"/>
    <mergeCell ref="V692:AA692"/>
    <mergeCell ref="AB692:AD696"/>
    <mergeCell ref="G693:K693"/>
    <mergeCell ref="L693:R693"/>
    <mergeCell ref="S693:T693"/>
    <mergeCell ref="V693:AA693"/>
    <mergeCell ref="G694:K694"/>
    <mergeCell ref="L694:R694"/>
    <mergeCell ref="S694:T694"/>
    <mergeCell ref="V694:AA694"/>
    <mergeCell ref="G695:K695"/>
    <mergeCell ref="AB697:AD697"/>
    <mergeCell ref="A700:A703"/>
    <mergeCell ref="B700:B703"/>
    <mergeCell ref="C700:C703"/>
    <mergeCell ref="D700:D703"/>
    <mergeCell ref="E700:E703"/>
    <mergeCell ref="G700:M701"/>
    <mergeCell ref="N700:V701"/>
    <mergeCell ref="AB700:AD703"/>
    <mergeCell ref="A706:A714"/>
    <mergeCell ref="B706:B714"/>
    <mergeCell ref="C706:C714"/>
    <mergeCell ref="D706:D714"/>
    <mergeCell ref="E706:E714"/>
    <mergeCell ref="G706:M707"/>
    <mergeCell ref="N706:V707"/>
    <mergeCell ref="AB706:AD714"/>
    <mergeCell ref="L697:R697"/>
    <mergeCell ref="S697:T697"/>
    <mergeCell ref="V697:AA697"/>
    <mergeCell ref="A716:A721"/>
    <mergeCell ref="B716:B721"/>
    <mergeCell ref="C716:C721"/>
    <mergeCell ref="D716:D721"/>
    <mergeCell ref="E716:E721"/>
    <mergeCell ref="G716:M717"/>
    <mergeCell ref="N716:V717"/>
    <mergeCell ref="AB716:AD721"/>
    <mergeCell ref="G719:J719"/>
    <mergeCell ref="K719:L719"/>
    <mergeCell ref="M719:U719"/>
    <mergeCell ref="K720:L720"/>
    <mergeCell ref="M720:U720"/>
    <mergeCell ref="K721:L722"/>
    <mergeCell ref="M721:U721"/>
    <mergeCell ref="N722:T722"/>
    <mergeCell ref="A725:A728"/>
    <mergeCell ref="B725:B726"/>
    <mergeCell ref="C725:C727"/>
    <mergeCell ref="D725:D726"/>
    <mergeCell ref="E725:E726"/>
    <mergeCell ref="G725:M726"/>
    <mergeCell ref="N725:V726"/>
    <mergeCell ref="AB725:AD726"/>
    <mergeCell ref="B727:B733"/>
    <mergeCell ref="D727:D733"/>
    <mergeCell ref="E727:E733"/>
    <mergeCell ref="H729:S729"/>
    <mergeCell ref="T729:U729"/>
    <mergeCell ref="H730:S730"/>
    <mergeCell ref="T730:U730"/>
    <mergeCell ref="H770:J770"/>
    <mergeCell ref="K770:M770"/>
    <mergeCell ref="P770:S770"/>
    <mergeCell ref="T770:U770"/>
    <mergeCell ref="E734:E748"/>
    <mergeCell ref="H736:J737"/>
    <mergeCell ref="K736:M736"/>
    <mergeCell ref="P736:U736"/>
    <mergeCell ref="K737:M737"/>
    <mergeCell ref="P737:U737"/>
    <mergeCell ref="H738:J738"/>
    <mergeCell ref="K738:M738"/>
    <mergeCell ref="P738:S738"/>
    <mergeCell ref="T738:U738"/>
    <mergeCell ref="H739:J739"/>
    <mergeCell ref="K739:M739"/>
    <mergeCell ref="P739:S740"/>
    <mergeCell ref="T739:U740"/>
    <mergeCell ref="H740:J740"/>
    <mergeCell ref="K740:M740"/>
    <mergeCell ref="H741:J741"/>
    <mergeCell ref="K741:M741"/>
    <mergeCell ref="P741:S741"/>
    <mergeCell ref="T741:U741"/>
    <mergeCell ref="U784:Y784"/>
    <mergeCell ref="U790:Y790"/>
    <mergeCell ref="G794:T794"/>
    <mergeCell ref="U794:Y794"/>
    <mergeCell ref="G796:Y797"/>
    <mergeCell ref="U798:Y798"/>
    <mergeCell ref="K802:S802"/>
    <mergeCell ref="T802:U802"/>
    <mergeCell ref="W806:AA806"/>
    <mergeCell ref="K807:S807"/>
    <mergeCell ref="T807:U807"/>
    <mergeCell ref="H750:L750"/>
    <mergeCell ref="M750:N750"/>
    <mergeCell ref="H751:L751"/>
    <mergeCell ref="M751:N751"/>
    <mergeCell ref="H752:Z753"/>
    <mergeCell ref="E764:E777"/>
    <mergeCell ref="H765:J766"/>
    <mergeCell ref="K765:M765"/>
    <mergeCell ref="P765:U765"/>
    <mergeCell ref="K766:M766"/>
    <mergeCell ref="P766:U766"/>
    <mergeCell ref="H767:J767"/>
    <mergeCell ref="K767:M767"/>
    <mergeCell ref="P767:S767"/>
    <mergeCell ref="T767:U767"/>
    <mergeCell ref="H768:J768"/>
    <mergeCell ref="K768:M768"/>
    <mergeCell ref="P768:S769"/>
    <mergeCell ref="T768:U769"/>
    <mergeCell ref="H769:J769"/>
    <mergeCell ref="K769:M769"/>
    <mergeCell ref="N823:O823"/>
    <mergeCell ref="P823:V823"/>
    <mergeCell ref="Q826:Z826"/>
    <mergeCell ref="G828:Z828"/>
    <mergeCell ref="Q829:U829"/>
    <mergeCell ref="G831:Z831"/>
    <mergeCell ref="Q832:U832"/>
    <mergeCell ref="C841:C845"/>
    <mergeCell ref="E841:E849"/>
    <mergeCell ref="G845:L845"/>
    <mergeCell ref="M845:N845"/>
    <mergeCell ref="C851:C856"/>
    <mergeCell ref="G851:X851"/>
    <mergeCell ref="G852:H852"/>
    <mergeCell ref="I852:N852"/>
    <mergeCell ref="O852:Q852"/>
    <mergeCell ref="S852:X852"/>
    <mergeCell ref="G853:H853"/>
    <mergeCell ref="I853:N853"/>
    <mergeCell ref="O853:Q853"/>
    <mergeCell ref="S853:T853"/>
    <mergeCell ref="G854:H854"/>
    <mergeCell ref="I854:N854"/>
    <mergeCell ref="O854:Q854"/>
    <mergeCell ref="S854:T854"/>
    <mergeCell ref="G855:H855"/>
    <mergeCell ref="I855:N855"/>
    <mergeCell ref="O855:Q855"/>
    <mergeCell ref="S855:T855"/>
    <mergeCell ref="C857:C860"/>
    <mergeCell ref="E857:E860"/>
    <mergeCell ref="G857:K860"/>
    <mergeCell ref="L857:N858"/>
    <mergeCell ref="O857:T858"/>
    <mergeCell ref="L859:N860"/>
    <mergeCell ref="O859:T860"/>
    <mergeCell ref="C863:C865"/>
    <mergeCell ref="D863:D864"/>
    <mergeCell ref="E863:E873"/>
    <mergeCell ref="G863:M864"/>
    <mergeCell ref="N863:V864"/>
    <mergeCell ref="AB863:AD865"/>
    <mergeCell ref="G866:H869"/>
    <mergeCell ref="I866:N868"/>
    <mergeCell ref="O866:Z866"/>
    <mergeCell ref="O867:Q868"/>
    <mergeCell ref="R867:T868"/>
    <mergeCell ref="U867:W868"/>
    <mergeCell ref="X867:Z868"/>
    <mergeCell ref="I869:K869"/>
    <mergeCell ref="L869:N869"/>
    <mergeCell ref="O869:T869"/>
    <mergeCell ref="U869:Z869"/>
    <mergeCell ref="G870:H870"/>
    <mergeCell ref="I870:J870"/>
    <mergeCell ref="L870:M870"/>
    <mergeCell ref="O870:P870"/>
    <mergeCell ref="R870:S870"/>
    <mergeCell ref="U870:V870"/>
    <mergeCell ref="X870:Y870"/>
    <mergeCell ref="G871:H871"/>
    <mergeCell ref="U872:V872"/>
    <mergeCell ref="X872:Y872"/>
    <mergeCell ref="A883:A885"/>
    <mergeCell ref="B883:B884"/>
    <mergeCell ref="C883:C884"/>
    <mergeCell ref="D883:D884"/>
    <mergeCell ref="E883:E889"/>
    <mergeCell ref="G883:M884"/>
    <mergeCell ref="N883:V884"/>
    <mergeCell ref="AB883:AD886"/>
    <mergeCell ref="H887:J888"/>
    <mergeCell ref="K887:M887"/>
    <mergeCell ref="P887:U887"/>
    <mergeCell ref="K888:M888"/>
    <mergeCell ref="P888:U888"/>
    <mergeCell ref="H889:J889"/>
    <mergeCell ref="K889:M889"/>
    <mergeCell ref="P889:S889"/>
    <mergeCell ref="T889:U889"/>
    <mergeCell ref="G914:H919"/>
    <mergeCell ref="I914:Z919"/>
    <mergeCell ref="G934:I934"/>
    <mergeCell ref="J934:L934"/>
    <mergeCell ref="M934:O934"/>
    <mergeCell ref="P934:W934"/>
    <mergeCell ref="X934:Y934"/>
    <mergeCell ref="E916:E922"/>
    <mergeCell ref="G935:I935"/>
    <mergeCell ref="J935:L935"/>
    <mergeCell ref="M935:O935"/>
    <mergeCell ref="P935:W936"/>
    <mergeCell ref="X935:Y936"/>
    <mergeCell ref="G936:I936"/>
    <mergeCell ref="J936:L936"/>
    <mergeCell ref="M936:O936"/>
    <mergeCell ref="E925:E937"/>
    <mergeCell ref="G928:L928"/>
    <mergeCell ref="G925:M926"/>
    <mergeCell ref="N925:V926"/>
    <mergeCell ref="G937:I937"/>
    <mergeCell ref="J937:L937"/>
    <mergeCell ref="M937:O937"/>
    <mergeCell ref="P937:W937"/>
    <mergeCell ref="X937:Y937"/>
    <mergeCell ref="E938:E944"/>
    <mergeCell ref="G938:I938"/>
    <mergeCell ref="J938:L938"/>
    <mergeCell ref="M938:O938"/>
    <mergeCell ref="P938:W938"/>
    <mergeCell ref="X938:Y938"/>
    <mergeCell ref="N940:Z940"/>
    <mergeCell ref="N941:W941"/>
    <mergeCell ref="X941:Y941"/>
    <mergeCell ref="N942:W942"/>
    <mergeCell ref="X942:Y942"/>
    <mergeCell ref="X950:Y950"/>
    <mergeCell ref="M949:O949"/>
    <mergeCell ref="P949:W949"/>
    <mergeCell ref="X949:Y949"/>
    <mergeCell ref="G950:I950"/>
    <mergeCell ref="J950:L950"/>
    <mergeCell ref="M950:O950"/>
    <mergeCell ref="P950:W950"/>
    <mergeCell ref="P952:W952"/>
    <mergeCell ref="X952:Y952"/>
    <mergeCell ref="C977:C979"/>
    <mergeCell ref="D977:D978"/>
    <mergeCell ref="E977:E982"/>
    <mergeCell ref="G977:M978"/>
    <mergeCell ref="N977:V978"/>
    <mergeCell ref="AB977:AD980"/>
    <mergeCell ref="G980:Z980"/>
    <mergeCell ref="G981:Z983"/>
    <mergeCell ref="G953:I953"/>
    <mergeCell ref="J953:L953"/>
    <mergeCell ref="M953:O953"/>
    <mergeCell ref="P953:W953"/>
    <mergeCell ref="X953:Y953"/>
    <mergeCell ref="N955:Z955"/>
    <mergeCell ref="N956:W956"/>
    <mergeCell ref="X956:Y956"/>
    <mergeCell ref="C986:C987"/>
    <mergeCell ref="D986:D987"/>
    <mergeCell ref="E986:E991"/>
    <mergeCell ref="G986:M987"/>
    <mergeCell ref="N986:V987"/>
    <mergeCell ref="AB986:AD989"/>
    <mergeCell ref="N957:W957"/>
    <mergeCell ref="X957:Y957"/>
    <mergeCell ref="E958:E964"/>
    <mergeCell ref="C966:C967"/>
    <mergeCell ref="D966:D968"/>
    <mergeCell ref="E966:E973"/>
    <mergeCell ref="G966:M967"/>
    <mergeCell ref="N966:V967"/>
    <mergeCell ref="AB966:AD969"/>
    <mergeCell ref="G969:K969"/>
    <mergeCell ref="P969:Z971"/>
    <mergeCell ref="G970:K970"/>
    <mergeCell ref="G971:K971"/>
    <mergeCell ref="G973:N973"/>
    <mergeCell ref="O973:P973"/>
    <mergeCell ref="E945:E957"/>
    <mergeCell ref="G947:I948"/>
    <mergeCell ref="J947:L947"/>
    <mergeCell ref="G951:I951"/>
    <mergeCell ref="J951:L951"/>
    <mergeCell ref="M951:O951"/>
    <mergeCell ref="P951:W951"/>
    <mergeCell ref="X951:Y951"/>
    <mergeCell ref="G952:I952"/>
    <mergeCell ref="J952:L952"/>
    <mergeCell ref="M952:O952"/>
    <mergeCell ref="AB1008:AD1011"/>
    <mergeCell ref="G1010:AA1010"/>
    <mergeCell ref="G1012:N1012"/>
    <mergeCell ref="O1012:P1012"/>
    <mergeCell ref="J1013:L1014"/>
    <mergeCell ref="G1014:I1014"/>
    <mergeCell ref="G1015:H1016"/>
    <mergeCell ref="I1015:I1016"/>
    <mergeCell ref="J1015:K1016"/>
    <mergeCell ref="L1015:L1016"/>
    <mergeCell ref="M1015:AA1015"/>
    <mergeCell ref="M1016:R1016"/>
    <mergeCell ref="S1016:AA1016"/>
    <mergeCell ref="G1017:H1018"/>
    <mergeCell ref="I1017:I1018"/>
    <mergeCell ref="J1017:K1018"/>
    <mergeCell ref="L1017:L1018"/>
    <mergeCell ref="M1017:AA1017"/>
    <mergeCell ref="M1018:R1018"/>
    <mergeCell ref="S1018:AA1018"/>
    <mergeCell ref="C1008:C1009"/>
    <mergeCell ref="D1008:D1010"/>
    <mergeCell ref="E1008:E1021"/>
    <mergeCell ref="G1008:M1009"/>
    <mergeCell ref="N1008:V1009"/>
    <mergeCell ref="G1019:H1020"/>
    <mergeCell ref="G974:N974"/>
    <mergeCell ref="O974:P974"/>
    <mergeCell ref="A977:A979"/>
    <mergeCell ref="AB1027:AD1030"/>
    <mergeCell ref="C1034:C1042"/>
    <mergeCell ref="E1034:E1042"/>
    <mergeCell ref="O1045:W1045"/>
    <mergeCell ref="X1045:Y1045"/>
    <mergeCell ref="O1046:W1046"/>
    <mergeCell ref="X1046:Y1046"/>
    <mergeCell ref="O1047:W1047"/>
    <mergeCell ref="X1047:Y1047"/>
    <mergeCell ref="I1019:I1020"/>
    <mergeCell ref="J1019:K1020"/>
    <mergeCell ref="L1019:L1020"/>
    <mergeCell ref="M1019:AA1019"/>
    <mergeCell ref="M1020:R1020"/>
    <mergeCell ref="S1020:AA1020"/>
    <mergeCell ref="G1021:H1022"/>
    <mergeCell ref="I1021:I1022"/>
    <mergeCell ref="J1021:K1022"/>
    <mergeCell ref="L1021:L1022"/>
    <mergeCell ref="M1021:AA1021"/>
    <mergeCell ref="M1022:R1022"/>
    <mergeCell ref="S1022:AA1022"/>
    <mergeCell ref="G1023:H1024"/>
    <mergeCell ref="O1071:W1071"/>
    <mergeCell ref="X1071:Y1071"/>
    <mergeCell ref="F1053:G1053"/>
    <mergeCell ref="H1053:I1053"/>
    <mergeCell ref="Q1053:R1053"/>
    <mergeCell ref="S1053:T1053"/>
    <mergeCell ref="F1054:G1054"/>
    <mergeCell ref="H1054:I1054"/>
    <mergeCell ref="Q1054:R1054"/>
    <mergeCell ref="A1027:A1030"/>
    <mergeCell ref="B1027:B1030"/>
    <mergeCell ref="C1027:C1030"/>
    <mergeCell ref="D1027:D1030"/>
    <mergeCell ref="E1027:E1030"/>
    <mergeCell ref="G1027:M1028"/>
    <mergeCell ref="N1027:V1028"/>
    <mergeCell ref="M1023:AA1023"/>
    <mergeCell ref="M1024:R1024"/>
    <mergeCell ref="S1024:AA1024"/>
    <mergeCell ref="F1049:G1050"/>
    <mergeCell ref="H1049:I1049"/>
    <mergeCell ref="Q1049:R1050"/>
    <mergeCell ref="S1049:T1049"/>
    <mergeCell ref="H1050:I1050"/>
    <mergeCell ref="S1050:T1050"/>
    <mergeCell ref="I1023:I1024"/>
    <mergeCell ref="J1023:K1024"/>
    <mergeCell ref="L1023:L1024"/>
    <mergeCell ref="U1053:W1053"/>
    <mergeCell ref="X1051:Z1051"/>
    <mergeCell ref="U1054:W1054"/>
    <mergeCell ref="X1054:Z1054"/>
    <mergeCell ref="O1072:W1072"/>
    <mergeCell ref="X1072:Y1072"/>
    <mergeCell ref="O1073:W1073"/>
    <mergeCell ref="X1073:Y1073"/>
    <mergeCell ref="G782:Y783"/>
    <mergeCell ref="E778:E784"/>
    <mergeCell ref="E786:E790"/>
    <mergeCell ref="G787:Y789"/>
    <mergeCell ref="E749:E754"/>
    <mergeCell ref="E755:V762"/>
    <mergeCell ref="F1051:G1051"/>
    <mergeCell ref="H1051:I1051"/>
    <mergeCell ref="Q1051:R1051"/>
    <mergeCell ref="S1051:T1051"/>
    <mergeCell ref="F1052:G1052"/>
    <mergeCell ref="S1054:T1054"/>
    <mergeCell ref="F1055:G1055"/>
    <mergeCell ref="H1055:I1055"/>
    <mergeCell ref="Q1055:R1055"/>
    <mergeCell ref="S1055:T1055"/>
    <mergeCell ref="J1056:L1056"/>
    <mergeCell ref="M1056:O1056"/>
    <mergeCell ref="U1056:W1056"/>
    <mergeCell ref="X1056:Z1056"/>
    <mergeCell ref="H1052:I1052"/>
    <mergeCell ref="Q1052:R1052"/>
    <mergeCell ref="S1052:T1052"/>
    <mergeCell ref="M947:O948"/>
    <mergeCell ref="P947:Z948"/>
    <mergeCell ref="J948:L948"/>
    <mergeCell ref="G949:I949"/>
    <mergeCell ref="J949:L949"/>
    <mergeCell ref="Q19:Q20"/>
    <mergeCell ref="I21:I22"/>
    <mergeCell ref="J21:J22"/>
    <mergeCell ref="K21:K22"/>
    <mergeCell ref="L21:L22"/>
    <mergeCell ref="M21:M22"/>
    <mergeCell ref="N21:N22"/>
    <mergeCell ref="O21:O22"/>
    <mergeCell ref="P21:P22"/>
    <mergeCell ref="Q21:Q22"/>
    <mergeCell ref="X805:Y805"/>
    <mergeCell ref="W807:AA807"/>
    <mergeCell ref="W803:AA804"/>
    <mergeCell ref="A21:A54"/>
    <mergeCell ref="B21:B54"/>
    <mergeCell ref="C21:C54"/>
    <mergeCell ref="E21:E31"/>
    <mergeCell ref="E32:E38"/>
    <mergeCell ref="E39:E49"/>
    <mergeCell ref="E50:E55"/>
    <mergeCell ref="G19:H20"/>
    <mergeCell ref="G21:H22"/>
    <mergeCell ref="I19:I20"/>
    <mergeCell ref="J19:J20"/>
    <mergeCell ref="K19:K20"/>
    <mergeCell ref="L19:L20"/>
    <mergeCell ref="M19:M20"/>
    <mergeCell ref="N19:N20"/>
    <mergeCell ref="O19:O20"/>
    <mergeCell ref="P19:P20"/>
    <mergeCell ref="G779:T779"/>
    <mergeCell ref="U779:Y779"/>
  </mergeCells>
  <phoneticPr fontId="4"/>
  <conditionalFormatting sqref="I74">
    <cfRule type="expression" dxfId="15" priority="11">
      <formula>I74=0</formula>
    </cfRule>
  </conditionalFormatting>
  <conditionalFormatting sqref="I75:M75">
    <cfRule type="expression" dxfId="14" priority="5">
      <formula>I74+L74=0</formula>
    </cfRule>
  </conditionalFormatting>
  <conditionalFormatting sqref="L74">
    <cfRule type="expression" dxfId="13" priority="10">
      <formula>$L$74=0</formula>
    </cfRule>
  </conditionalFormatting>
  <conditionalFormatting sqref="O74">
    <cfRule type="expression" dxfId="12" priority="9">
      <formula>O74=0</formula>
    </cfRule>
  </conditionalFormatting>
  <conditionalFormatting sqref="O75:S75">
    <cfRule type="expression" dxfId="11" priority="4">
      <formula>O74+R74=0</formula>
    </cfRule>
  </conditionalFormatting>
  <conditionalFormatting sqref="O857:T858 W925:Z926 Y927:Z928 X929:Z929 Y930:Z931 U976:Z976 W977:Z978 U979:Z985 W986:Z987 U988:Z1007 U1025:Z1026 U1031:Z1031">
    <cfRule type="expression" dxfId="10" priority="12">
      <formula>#REF!="いない"</formula>
    </cfRule>
  </conditionalFormatting>
  <conditionalFormatting sqref="R74">
    <cfRule type="expression" dxfId="9" priority="8">
      <formula>R74=0</formula>
    </cfRule>
  </conditionalFormatting>
  <conditionalFormatting sqref="U74">
    <cfRule type="expression" dxfId="8" priority="7">
      <formula>U74=0</formula>
    </cfRule>
  </conditionalFormatting>
  <conditionalFormatting sqref="U75:Y75">
    <cfRule type="expression" dxfId="7" priority="3">
      <formula>U74+X74=0</formula>
    </cfRule>
  </conditionalFormatting>
  <conditionalFormatting sqref="U946:Z946">
    <cfRule type="expression" dxfId="6" priority="2">
      <formula>#REF!="いない"</formula>
    </cfRule>
  </conditionalFormatting>
  <conditionalFormatting sqref="W883:Z884">
    <cfRule type="expression" dxfId="5" priority="1">
      <formula>#REF!="いない"</formula>
    </cfRule>
  </conditionalFormatting>
  <conditionalFormatting sqref="X74">
    <cfRule type="expression" dxfId="4" priority="6">
      <formula>X74=0</formula>
    </cfRule>
  </conditionalFormatting>
  <dataValidations count="36">
    <dataValidation type="list" allowBlank="1" showInputMessage="1" showErrorMessage="1" sqref="V372:Z372 N436:R436 M187:M189 W187:W188 X146 X144 N150 N148 N146 N144 X150 X148 M254:Q254 N139 M192:M194 W192:W194 X137 N137 K408:O408" xr:uid="{C7463BDD-60F8-49CD-B19C-D95DC92BF4FE}">
      <formula1>$AK$11:$AK$13</formula1>
    </dataValidation>
    <dataValidation type="list" allowBlank="1" showInputMessage="1" showErrorMessage="1" sqref="N369 N332 N490 N353 N506 N83 N154 N24 N57 N414 N396 N433 N405 N360 N134 N251 N530 N112 N121 N444 N263" xr:uid="{8F23F954-81D6-4C6D-96CA-ED770FBA6510}">
      <formula1>$AF$11:$AF$13</formula1>
    </dataValidation>
    <dataValidation type="list" allowBlank="1" showInputMessage="1" showErrorMessage="1" sqref="M255:Q255 M262:Q262 M265:Q268 M282:Q283" xr:uid="{6DACD002-B2AB-44C6-B4A9-9FF0CB5ECC6A}">
      <formula1>$AL$11:$AL$13</formula1>
    </dataValidation>
    <dataValidation type="list" allowBlank="1" showInputMessage="1" showErrorMessage="1" sqref="N11:V12 N716:V717 N706:V707 N700:V701 N667:V668 Q829:U829 N863:V864 N284:V285 N663:V664 N653:V654 N581:V582 N588:V589" xr:uid="{CE10A5B2-83F0-47DA-BE09-FF1EB0727D60}">
      <formula1>"いる・いない,いる,いない"</formula1>
    </dataValidation>
    <dataValidation type="list" allowBlank="1" showInputMessage="1" showErrorMessage="1" sqref="H349:H350 G555:G558 G575:G576 H575 O199 R199 U199 L199 H501:H502 G501:G503 G494:H498 G541:G548 H555:H557" xr:uid="{9EE9C5E6-3CF2-41E1-A5AB-A991069BD8A3}">
      <formula1>"○,　,"</formula1>
    </dataValidation>
    <dataValidation type="list" allowBlank="1" showInputMessage="1" showErrorMessage="1" sqref="U202:X202 W228 W231 W240 W245 W242 N551:V552" xr:uid="{3BA19FDF-B801-456D-83EA-307529DAE6B1}">
      <formula1>"適・否,適,否"</formula1>
    </dataValidation>
    <dataValidation type="list" allowBlank="1" showInputMessage="1" showErrorMessage="1" sqref="U203:X203 V206:X209 U206:U210 U212:U216 V212:X215 U223:X223 U218:X218 V219:X221 U219:U222 M428:M430 M382:M384 M380 Q821:U821 Q832:U832 U794:Y794 U779:Y779 U798:Y798 U784:Y784 U790:Y790" xr:uid="{EBA69819-D165-44CF-B786-EECF436789B6}">
      <formula1>"有・無,有,無"</formula1>
    </dataValidation>
    <dataValidation imeMode="off" allowBlank="1" showInputMessage="1" showErrorMessage="1" sqref="I15:I16 K15:K16 N15:N16 P15:P16 R15:R16 T15:T16 W15:W16 Y15:Y16 N171:Q171 T294:V296 K364:K365 M364:M365 O364:O365 Q364:Q365 S364:S365 U364:U365 R312:R314 R316 R323:R325 R19:R22 N21 I21 K21 T19:T22 W19:W22 P21 I19 K19 N19 P19 Y19:Y22" xr:uid="{7AE0653F-837C-48EB-9E1B-CBA6E19D4021}"/>
    <dataValidation imeMode="hiragana" allowBlank="1" showInputMessage="1" showErrorMessage="1" sqref="G356:Z357 G438:Z441 G176:Z177" xr:uid="{17AA69F0-81B8-45A9-A635-2D6F5A0BEF8F}"/>
    <dataValidation type="list" imeMode="off" allowBlank="1" showInputMessage="1" showErrorMessage="1" sqref="L64:M64" xr:uid="{DF38A773-F95D-4077-B9F5-A725A489FD14}">
      <formula1>"11,12,1"</formula1>
    </dataValidation>
    <dataValidation type="list" allowBlank="1" showInputMessage="1" showErrorMessage="1" sqref="S639" xr:uid="{661CCC89-3E37-4E16-9C47-2D0425AA0CBD}">
      <formula1>"有・無・該当なし,有,無,該当なし,"</formula1>
    </dataValidation>
    <dataValidation type="list" allowBlank="1" showInputMessage="1" showErrorMessage="1" sqref="P578" xr:uid="{935DF6F9-86F7-4C00-B656-49BCCACEC44B}">
      <formula1>"あり・なし,あり,なし"</formula1>
    </dataValidation>
    <dataValidation type="list" allowBlank="1" showInputMessage="1" showErrorMessage="1" sqref="P576:W576" xr:uid="{8636C756-E09A-40FB-9099-ACA86E525FFE}">
      <formula1>"承認あり・なし,承認あり,承認なし,"</formula1>
    </dataValidation>
    <dataValidation type="list" allowBlank="1" showInputMessage="1" showErrorMessage="1" sqref="S623:S631 S637:S638 S640:S641 U566:W572" xr:uid="{C819B2DD-7B79-4B89-AC09-DB5A6D82A9FA}">
      <formula1>"有・無,有,無,"</formula1>
    </dataValidation>
    <dataValidation type="list" allowBlank="1" showInputMessage="1" showErrorMessage="1" sqref="N562:V563 N619:V620 N633:V634" xr:uid="{B1FA76E2-C9F7-487E-812C-034DC110898B}">
      <formula1>"いる　・　いない,いる,いない,　,"</formula1>
    </dataValidation>
    <dataValidation type="list" allowBlank="1" showInputMessage="1" showErrorMessage="1" sqref="L60:S61" xr:uid="{84B70424-D7A8-4D82-9E2F-6E2B5196271F}">
      <formula1>"小規模型・保育所型,小規模型,保育所型"</formula1>
    </dataValidation>
    <dataValidation type="list" allowBlank="1" showInputMessage="1" showErrorMessage="1" sqref="N681:V682 N101:V102" xr:uid="{12A434F4-021C-467D-875C-454EB2304958}">
      <formula1>"いない・いる,いない,いる"</formula1>
    </dataValidation>
    <dataValidation type="list" allowBlank="1" showInputMessage="1" showErrorMessage="1" sqref="N29:V29 N128:V129 N671:V672" xr:uid="{1A44F916-6607-4759-88C0-E2F4B5E57D2B}">
      <formula1>"いる・いない・該当なし,いる,いない,該当なし"</formula1>
    </dataValidation>
    <dataValidation type="list" allowBlank="1" showInputMessage="1" showErrorMessage="1" sqref="N32:V32" xr:uid="{9176D351-1DF6-4DE8-9517-9C3E0942EAE7}">
      <formula1>"１・２・３・該当なし,１,２,３,該当なし"</formula1>
    </dataValidation>
    <dataValidation type="list" allowBlank="1" showInputMessage="1" showErrorMessage="1" sqref="N340" xr:uid="{6812C295-6662-4000-8C1F-B76335A6B91A}">
      <formula1>"いる・いない・業務委託等,いる,いない,業務委託等"</formula1>
    </dataValidation>
    <dataValidation type="list" allowBlank="1" showInputMessage="1" showErrorMessage="1" sqref="V688:V697 W688:Z692 W694:Z697" xr:uid="{160F5AC2-5749-4839-B14E-A014D6CAAE13}">
      <formula1>"年額・月額・日額・1回,年額,月額,日額,1回"</formula1>
    </dataValidation>
    <dataValidation type="list" allowBlank="1" showInputMessage="1" showErrorMessage="1" sqref="Q826:Z826" xr:uid="{BAFFCE74-7280-4A51-BFDA-5506EE6DF980}">
      <formula1>"有・同等以上の能力有・無,有,同等以上の能力有,無"</formula1>
    </dataValidation>
    <dataValidation type="list" allowBlank="1" showInputMessage="1" showErrorMessage="1" sqref="G688:G697" xr:uid="{5C1D4863-9C28-4625-B10B-EDF86B2735AB}">
      <formula1>"(1)・(2)・(3)・(4),(1),(2),(3),(4)"</formula1>
    </dataValidation>
    <dataValidation type="list" allowBlank="1" showInputMessage="1" showErrorMessage="1" sqref="N1027:V1028" xr:uid="{6F6B7437-71B5-4BC8-9A96-B36434825F20}">
      <formula1>"ある・ない,ある,ない"</formula1>
    </dataValidation>
    <dataValidation type="list" allowBlank="1" showInputMessage="1" showErrorMessage="1" sqref="M1015:AA1015 M1017:AA1017 M1019:AA1019 M1021:AA1021 M1023:AA1023" xr:uid="{99740F7E-189D-48A8-9855-46727D875529}">
      <formula1>"施設内開所・共同保育・閉所,施設内開所,共同保育,閉所"</formula1>
    </dataValidation>
    <dataValidation type="list" allowBlank="1" showInputMessage="1" showErrorMessage="1" sqref="N1008:V1009 N977:V978 N986:V987" xr:uid="{568CE19A-CCE8-4DCB-BBF6-781A98A21F48}">
      <formula1>"減算あり・減算なし,減算あり,減算なし"</formula1>
    </dataValidation>
    <dataValidation type="list" allowBlank="1" showInputMessage="1" showErrorMessage="1" sqref="N725:V726" xr:uid="{A301B5AD-F3A4-46C7-9B02-31DC757445C3}">
      <formula1>"適　・　否,適,否"</formula1>
    </dataValidation>
    <dataValidation type="list" allowBlank="1" showInputMessage="1" showErrorMessage="1" sqref="G852:G855 K719:K721 I910:I913 G905:H909 G914:G916" xr:uid="{3CFF206E-A8DE-4BC4-ADEA-B835690DBC3E}">
      <formula1>"〇"</formula1>
    </dataValidation>
    <dataValidation type="list" allowBlank="1" showInputMessage="1" showErrorMessage="1" sqref="N966:V967 N883:V884 N925:V926" xr:uid="{7C8965F2-3609-4FB0-98A4-C05A9181472A}">
      <formula1>"加算あり・加算なし,加算あり,加算なし"</formula1>
    </dataValidation>
    <dataValidation type="list" allowBlank="1" showInputMessage="1" showErrorMessage="1" sqref="T308:W308" xr:uid="{89B43BF9-76DC-426C-AC31-0EE91FB7FF04}">
      <formula1>"有・無,有,無,　,"</formula1>
    </dataValidation>
    <dataValidation type="list" showInputMessage="1" showErrorMessage="1" sqref="H592:H593 G592:G594 G598:H599" xr:uid="{F7678C29-C332-4B2B-B25B-3766861A1A74}">
      <formula1>"〇,　 ,"</formula1>
    </dataValidation>
    <dataValidation type="list" allowBlank="1" showInputMessage="1" showErrorMessage="1" sqref="S277:Z277 S270:Z270" xr:uid="{DB1059FF-6D41-4C90-97DC-D5B3FDF48874}">
      <formula1>"有　・　無,有,無"</formula1>
    </dataValidation>
    <dataValidation type="list" allowBlank="1" showInputMessage="1" showErrorMessage="1" sqref="N374:N376 T374" xr:uid="{B6E1E782-D7CD-40AC-9604-1CD216DDBBC1}">
      <formula1>"○"</formula1>
    </dataValidation>
    <dataValidation type="list" allowBlank="1" showInputMessage="1" showErrorMessage="1" sqref="M928:S928" xr:uid="{C5F6165D-8A69-4428-BA6C-95DC09B0B139}">
      <formula1>"（ア）・（イ）,（ア）,（イ）"</formula1>
    </dataValidation>
    <dataValidation type="list" allowBlank="1" showInputMessage="1" showErrorMessage="1" sqref="N602:Z603" xr:uid="{B97B38CB-07A5-4C47-AB20-9546B2D7B5AC}">
      <formula1>"している ・ いない,している,いない"</formula1>
    </dataValidation>
    <dataValidation type="list" allowBlank="1" showInputMessage="1" showErrorMessage="1" sqref="Q426:T426" xr:uid="{1B099F36-29AE-4EC0-926D-1B2FD5791CF7}">
      <formula1>#REF!</formula1>
    </dataValidation>
  </dataValidations>
  <printOptions horizontalCentered="1"/>
  <pageMargins left="0.31496062992125984" right="0.23622047244094491" top="0.55118110236220474" bottom="0.47244094488188981" header="0.23622047244094491" footer="0.31496062992125984"/>
  <pageSetup paperSize="9" scale="99" fitToHeight="0" orientation="landscape" r:id="rId1"/>
  <headerFooter alignWithMargins="0">
    <oddFooter>&amp;C&amp;"ＭＳ Ｐ明朝,標準"&amp;8&amp;P</oddFooter>
  </headerFooter>
  <rowBreaks count="6" manualBreakCount="6">
    <brk id="8" max="29" man="1"/>
    <brk id="55" max="29" man="1"/>
    <brk id="488" max="29" man="1"/>
    <brk id="528" max="29" man="1"/>
    <brk id="881" max="29" man="1"/>
    <brk id="1043" max="2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765"/>
  <sheetViews>
    <sheetView showGridLines="0" view="pageBreakPreview" zoomScaleNormal="100" zoomScaleSheetLayoutView="100" workbookViewId="0">
      <selection activeCell="L4" sqref="L4"/>
    </sheetView>
  </sheetViews>
  <sheetFormatPr defaultRowHeight="13.2"/>
  <cols>
    <col min="1" max="1" width="10" customWidth="1"/>
    <col min="2" max="2" width="2.88671875" style="314" customWidth="1"/>
    <col min="3" max="3" width="18.109375" customWidth="1"/>
    <col min="4" max="4" width="3.6640625" customWidth="1"/>
    <col min="5" max="5" width="44.109375" customWidth="1"/>
    <col min="6" max="30" width="2.6640625" customWidth="1"/>
    <col min="31" max="31" width="2.88671875" customWidth="1"/>
    <col min="32" max="43" width="12.21875" hidden="1" customWidth="1"/>
  </cols>
  <sheetData>
    <row r="1" spans="1:44" ht="28.2">
      <c r="A1" s="1534"/>
      <c r="B1" s="1534"/>
      <c r="C1" s="1534"/>
      <c r="D1" s="1534"/>
      <c r="E1" s="1683"/>
      <c r="F1" s="1684" t="s">
        <v>35</v>
      </c>
      <c r="G1" s="1685"/>
      <c r="H1" s="1685"/>
      <c r="I1" s="1685"/>
      <c r="J1" s="1685"/>
      <c r="K1" s="1685"/>
      <c r="L1" s="1685"/>
      <c r="M1" s="1686"/>
      <c r="N1" s="1687" t="str">
        <f>IF(表紙!H4="","",表紙!H4)</f>
        <v/>
      </c>
      <c r="O1" s="1688"/>
      <c r="P1" s="1688"/>
      <c r="Q1" s="1688"/>
      <c r="R1" s="1688"/>
      <c r="S1" s="1688"/>
      <c r="T1" s="1688"/>
      <c r="U1" s="1688"/>
      <c r="V1" s="1688"/>
      <c r="W1" s="1688"/>
      <c r="X1" s="1688"/>
      <c r="Y1" s="1688"/>
      <c r="Z1" s="1688"/>
      <c r="AA1" s="1688"/>
      <c r="AB1" s="1688"/>
      <c r="AC1" s="1688"/>
      <c r="AD1" s="1689"/>
      <c r="AE1" s="270"/>
      <c r="AF1" s="123"/>
      <c r="AG1" s="123"/>
      <c r="AH1" s="123"/>
      <c r="AI1" s="123"/>
      <c r="AJ1" s="123"/>
      <c r="AK1" s="123"/>
      <c r="AL1" s="123"/>
      <c r="AM1" s="123"/>
      <c r="AN1" s="123"/>
      <c r="AO1" s="123"/>
      <c r="AP1" s="123"/>
      <c r="AQ1" s="123"/>
      <c r="AR1" s="123"/>
    </row>
    <row r="2" spans="1:44" ht="28.2">
      <c r="A2" s="271"/>
      <c r="B2" s="272"/>
      <c r="C2" s="271"/>
      <c r="D2" s="271"/>
      <c r="E2" s="271"/>
      <c r="F2" s="1690" t="s">
        <v>40</v>
      </c>
      <c r="G2" s="1690"/>
      <c r="H2" s="1690"/>
      <c r="I2" s="1690"/>
      <c r="J2" s="1690"/>
      <c r="K2" s="1690"/>
      <c r="L2" s="1690"/>
      <c r="M2" s="1690"/>
      <c r="N2" s="1690"/>
      <c r="O2" s="1690"/>
      <c r="P2" s="1690"/>
      <c r="Q2" s="1690"/>
      <c r="R2" s="1690"/>
      <c r="S2" s="1690"/>
      <c r="T2" s="1690"/>
      <c r="U2" s="1690"/>
      <c r="V2" s="1690"/>
      <c r="W2" s="1690"/>
      <c r="X2" s="1690"/>
      <c r="Y2" s="1690"/>
      <c r="Z2" s="1690"/>
      <c r="AA2" s="1690"/>
      <c r="AB2" s="1690"/>
      <c r="AC2" s="1690"/>
      <c r="AD2" s="1690"/>
      <c r="AE2" s="273"/>
      <c r="AF2" s="123"/>
      <c r="AG2" s="123"/>
      <c r="AH2" s="123"/>
      <c r="AI2" s="123"/>
      <c r="AJ2" s="123"/>
      <c r="AK2" s="123"/>
      <c r="AL2" s="123"/>
      <c r="AM2" s="123"/>
      <c r="AN2" s="123"/>
      <c r="AO2" s="123"/>
      <c r="AP2" s="123"/>
      <c r="AQ2" s="123"/>
      <c r="AR2" s="123"/>
    </row>
    <row r="3" spans="1:44" ht="28.2">
      <c r="A3" s="271"/>
      <c r="B3" s="272"/>
      <c r="C3" s="271"/>
      <c r="D3" s="271"/>
      <c r="E3" s="271"/>
      <c r="F3" s="334"/>
      <c r="G3" s="334"/>
      <c r="H3" s="334"/>
      <c r="I3" s="334"/>
      <c r="J3" s="334"/>
      <c r="K3" s="334"/>
      <c r="L3" s="334"/>
      <c r="M3" s="334"/>
      <c r="N3" s="334"/>
      <c r="O3" s="334"/>
      <c r="P3" s="334"/>
      <c r="Q3" s="334"/>
      <c r="R3" s="334"/>
      <c r="S3" s="334"/>
      <c r="T3" s="334"/>
      <c r="U3" s="334"/>
      <c r="V3" s="334"/>
      <c r="W3" s="334"/>
      <c r="X3" s="334"/>
      <c r="Y3" s="334"/>
      <c r="Z3" s="334"/>
      <c r="AA3" s="334"/>
      <c r="AB3" s="334"/>
      <c r="AC3" s="334"/>
      <c r="AD3" s="334"/>
      <c r="AE3" s="273"/>
      <c r="AF3" s="123"/>
      <c r="AG3" s="123"/>
      <c r="AH3" s="123"/>
      <c r="AI3" s="123"/>
      <c r="AJ3" s="123"/>
      <c r="AK3" s="123"/>
      <c r="AL3" s="123"/>
      <c r="AM3" s="123"/>
      <c r="AN3" s="123"/>
      <c r="AO3" s="123"/>
      <c r="AP3" s="123"/>
      <c r="AQ3" s="123"/>
      <c r="AR3" s="123"/>
    </row>
    <row r="4" spans="1:44" ht="28.2">
      <c r="A4" s="271"/>
      <c r="B4" s="272"/>
      <c r="C4" s="271"/>
      <c r="D4" s="271"/>
      <c r="E4" s="271"/>
      <c r="F4" s="334"/>
      <c r="G4" s="334"/>
      <c r="H4" s="334"/>
      <c r="I4" s="334"/>
      <c r="J4" s="334"/>
      <c r="K4" s="334"/>
      <c r="L4" s="334"/>
      <c r="M4" s="334"/>
      <c r="N4" s="334"/>
      <c r="O4" s="334"/>
      <c r="P4" s="334"/>
      <c r="Q4" s="334"/>
      <c r="R4" s="334"/>
      <c r="S4" s="334"/>
      <c r="T4" s="334"/>
      <c r="U4" s="334"/>
      <c r="V4" s="334"/>
      <c r="W4" s="334"/>
      <c r="X4" s="334"/>
      <c r="Y4" s="334"/>
      <c r="Z4" s="334"/>
      <c r="AA4" s="334"/>
      <c r="AB4" s="334"/>
      <c r="AC4" s="334"/>
      <c r="AD4" s="334"/>
      <c r="AE4" s="273"/>
      <c r="AF4" s="123"/>
      <c r="AG4" s="123"/>
      <c r="AH4" s="123"/>
      <c r="AI4" s="123"/>
      <c r="AJ4" s="123"/>
      <c r="AK4" s="123"/>
      <c r="AL4" s="123"/>
      <c r="AM4" s="123"/>
      <c r="AN4" s="123"/>
      <c r="AO4" s="123"/>
      <c r="AP4" s="123"/>
      <c r="AQ4" s="123"/>
      <c r="AR4" s="123"/>
    </row>
    <row r="5" spans="1:44" ht="28.2">
      <c r="A5" s="271"/>
      <c r="B5" s="272"/>
      <c r="C5" s="271"/>
      <c r="D5" s="271"/>
      <c r="E5" s="271"/>
      <c r="F5" s="334"/>
      <c r="G5" s="334"/>
      <c r="H5" s="334"/>
      <c r="I5" s="334"/>
      <c r="J5" s="334"/>
      <c r="K5" s="334"/>
      <c r="L5" s="334"/>
      <c r="M5" s="334"/>
      <c r="N5" s="334"/>
      <c r="O5" s="334"/>
      <c r="P5" s="334"/>
      <c r="Q5" s="334"/>
      <c r="R5" s="334"/>
      <c r="S5" s="334"/>
      <c r="T5" s="334"/>
      <c r="U5" s="334"/>
      <c r="V5" s="334"/>
      <c r="W5" s="334"/>
      <c r="X5" s="334"/>
      <c r="Y5" s="334"/>
      <c r="Z5" s="334"/>
      <c r="AA5" s="334"/>
      <c r="AB5" s="334"/>
      <c r="AC5" s="334"/>
      <c r="AD5" s="334"/>
      <c r="AE5" s="273"/>
      <c r="AF5" s="123"/>
      <c r="AG5" s="123"/>
      <c r="AH5" s="123"/>
      <c r="AI5" s="123"/>
      <c r="AJ5" s="123"/>
      <c r="AK5" s="123"/>
      <c r="AL5" s="123"/>
      <c r="AM5" s="123"/>
      <c r="AN5" s="123"/>
      <c r="AO5" s="123"/>
      <c r="AP5" s="123"/>
      <c r="AQ5" s="123"/>
      <c r="AR5" s="123"/>
    </row>
    <row r="6" spans="1:44" ht="28.2">
      <c r="A6" s="271"/>
      <c r="B6" s="272"/>
      <c r="C6" s="271"/>
      <c r="D6" s="271"/>
      <c r="E6" s="271"/>
      <c r="F6" s="334"/>
      <c r="G6" s="334"/>
      <c r="H6" s="334"/>
      <c r="I6" s="334"/>
      <c r="J6" s="334"/>
      <c r="K6" s="334"/>
      <c r="L6" s="334"/>
      <c r="M6" s="334"/>
      <c r="N6" s="334"/>
      <c r="O6" s="334"/>
      <c r="P6" s="334"/>
      <c r="Q6" s="334"/>
      <c r="R6" s="334"/>
      <c r="S6" s="334"/>
      <c r="T6" s="334"/>
      <c r="U6" s="334"/>
      <c r="V6" s="334"/>
      <c r="W6" s="334"/>
      <c r="X6" s="334"/>
      <c r="Y6" s="334"/>
      <c r="Z6" s="334"/>
      <c r="AA6" s="334"/>
      <c r="AB6" s="334"/>
      <c r="AC6" s="334"/>
      <c r="AD6" s="334"/>
      <c r="AE6" s="273"/>
      <c r="AF6" s="123"/>
      <c r="AG6" s="123"/>
      <c r="AH6" s="123"/>
      <c r="AI6" s="123"/>
      <c r="AJ6" s="123"/>
      <c r="AK6" s="123"/>
      <c r="AL6" s="123"/>
      <c r="AM6" s="123"/>
      <c r="AN6" s="123"/>
      <c r="AO6" s="123"/>
      <c r="AP6" s="123"/>
      <c r="AQ6" s="123"/>
      <c r="AR6" s="123"/>
    </row>
    <row r="7" spans="1:44" ht="28.2">
      <c r="A7" s="271"/>
      <c r="B7" s="272"/>
      <c r="C7" s="271"/>
      <c r="D7" s="271"/>
      <c r="E7" s="271"/>
      <c r="F7" s="334"/>
      <c r="G7" s="334"/>
      <c r="H7" s="334"/>
      <c r="I7" s="334"/>
      <c r="J7" s="334"/>
      <c r="K7" s="334"/>
      <c r="L7" s="334"/>
      <c r="M7" s="334"/>
      <c r="N7" s="334"/>
      <c r="O7" s="334"/>
      <c r="P7" s="334"/>
      <c r="Q7" s="334"/>
      <c r="R7" s="334"/>
      <c r="S7" s="334"/>
      <c r="T7" s="334"/>
      <c r="U7" s="334"/>
      <c r="V7" s="334"/>
      <c r="W7" s="334"/>
      <c r="X7" s="334"/>
      <c r="Y7" s="334"/>
      <c r="Z7" s="334"/>
      <c r="AA7" s="334"/>
      <c r="AB7" s="334"/>
      <c r="AC7" s="334"/>
      <c r="AD7" s="334"/>
      <c r="AE7" s="273"/>
      <c r="AF7" s="123"/>
      <c r="AG7" s="123"/>
      <c r="AH7" s="123"/>
      <c r="AI7" s="123"/>
      <c r="AJ7" s="123"/>
      <c r="AK7" s="123"/>
      <c r="AL7" s="123"/>
      <c r="AM7" s="123"/>
      <c r="AN7" s="123"/>
      <c r="AO7" s="123"/>
      <c r="AP7" s="123"/>
      <c r="AQ7" s="123"/>
      <c r="AR7" s="123"/>
    </row>
    <row r="8" spans="1:44" ht="28.2">
      <c r="A8" s="271"/>
      <c r="B8" s="272"/>
      <c r="C8" s="271"/>
      <c r="D8" s="271"/>
      <c r="E8" s="271"/>
      <c r="F8" s="334"/>
      <c r="G8" s="334"/>
      <c r="H8" s="334"/>
      <c r="I8" s="334"/>
      <c r="J8" s="334"/>
      <c r="K8" s="334"/>
      <c r="L8" s="334"/>
      <c r="M8" s="334"/>
      <c r="N8" s="334"/>
      <c r="O8" s="334"/>
      <c r="P8" s="334"/>
      <c r="Q8" s="334"/>
      <c r="R8" s="334"/>
      <c r="S8" s="334"/>
      <c r="T8" s="334"/>
      <c r="U8" s="334"/>
      <c r="V8" s="334"/>
      <c r="W8" s="334"/>
      <c r="X8" s="334"/>
      <c r="Y8" s="334"/>
      <c r="Z8" s="334"/>
      <c r="AA8" s="334"/>
      <c r="AB8" s="334"/>
      <c r="AC8" s="334"/>
      <c r="AD8" s="334"/>
      <c r="AE8" s="273"/>
      <c r="AF8" s="123"/>
      <c r="AG8" s="123"/>
      <c r="AH8" s="123"/>
      <c r="AI8" s="123"/>
      <c r="AJ8" s="123"/>
      <c r="AK8" s="123"/>
      <c r="AL8" s="123"/>
      <c r="AM8" s="123"/>
      <c r="AN8" s="123"/>
      <c r="AO8" s="123"/>
      <c r="AP8" s="123"/>
      <c r="AQ8" s="123"/>
      <c r="AR8" s="123"/>
    </row>
    <row r="9" spans="1:44" ht="90" customHeight="1">
      <c r="A9" s="1534" t="s">
        <v>1068</v>
      </c>
      <c r="B9" s="1534"/>
      <c r="C9" s="1534"/>
      <c r="D9" s="1534"/>
      <c r="E9" s="1534"/>
      <c r="F9" s="1534"/>
      <c r="G9" s="1534"/>
      <c r="H9" s="1534"/>
      <c r="I9" s="1534"/>
      <c r="J9" s="1534"/>
      <c r="K9" s="1534"/>
      <c r="L9" s="1534"/>
      <c r="M9" s="1534"/>
      <c r="N9" s="1534"/>
      <c r="O9" s="1534"/>
      <c r="P9" s="1534"/>
      <c r="Q9" s="1534"/>
      <c r="R9" s="1534"/>
      <c r="S9" s="1534"/>
      <c r="T9" s="1534"/>
      <c r="U9" s="1534"/>
      <c r="V9" s="1534"/>
      <c r="W9" s="1534"/>
      <c r="X9" s="1534"/>
      <c r="Y9" s="1534"/>
      <c r="Z9" s="1534"/>
      <c r="AA9" s="1534"/>
      <c r="AB9" s="1534"/>
      <c r="AC9" s="1534"/>
      <c r="AD9" s="1534"/>
      <c r="AE9" s="274"/>
      <c r="AF9" s="274"/>
      <c r="AG9" s="274"/>
      <c r="AH9" s="274"/>
      <c r="AI9" s="274"/>
      <c r="AJ9" s="274"/>
      <c r="AK9" s="274"/>
      <c r="AL9" s="274"/>
      <c r="AM9" s="274"/>
      <c r="AN9" s="274"/>
      <c r="AO9" s="274"/>
      <c r="AP9" s="274"/>
      <c r="AQ9" s="274"/>
      <c r="AR9" s="274"/>
    </row>
    <row r="10" spans="1:44" ht="28.2">
      <c r="A10" s="1534"/>
      <c r="B10" s="1534"/>
      <c r="C10" s="1534"/>
      <c r="D10" s="1534"/>
      <c r="E10" s="1534"/>
      <c r="F10" s="1534"/>
      <c r="G10" s="1534"/>
      <c r="H10" s="1534"/>
      <c r="I10" s="1534"/>
      <c r="J10" s="1534"/>
      <c r="K10" s="1534"/>
      <c r="L10" s="1534"/>
      <c r="M10" s="1534"/>
      <c r="N10" s="1534"/>
      <c r="O10" s="1534"/>
      <c r="P10" s="1534"/>
      <c r="Q10" s="1534"/>
      <c r="R10" s="1534"/>
      <c r="S10" s="1534"/>
      <c r="T10" s="1534"/>
      <c r="U10" s="1534"/>
      <c r="V10" s="1534"/>
      <c r="W10" s="1534"/>
      <c r="X10" s="1534"/>
      <c r="Y10" s="1534"/>
      <c r="Z10" s="1534"/>
      <c r="AA10" s="1534"/>
      <c r="AB10" s="1534"/>
      <c r="AC10" s="1534"/>
      <c r="AD10" s="1534"/>
      <c r="AE10" s="274"/>
      <c r="AF10" s="274"/>
      <c r="AG10" s="274"/>
      <c r="AH10" s="274"/>
      <c r="AI10" s="274"/>
      <c r="AJ10" s="274"/>
      <c r="AK10" s="274"/>
      <c r="AL10" s="274"/>
      <c r="AM10" s="274"/>
      <c r="AN10" s="274"/>
      <c r="AO10" s="274"/>
      <c r="AP10" s="274"/>
      <c r="AQ10" s="274"/>
      <c r="AR10" s="274"/>
    </row>
    <row r="11" spans="1:44" ht="28.2">
      <c r="A11" s="353"/>
      <c r="B11" s="275"/>
      <c r="C11" s="353"/>
      <c r="D11" s="353"/>
      <c r="E11" s="353"/>
      <c r="F11" s="353"/>
      <c r="G11" s="353"/>
      <c r="H11" s="353"/>
      <c r="I11" s="353"/>
      <c r="J11" s="353"/>
      <c r="K11" s="353"/>
      <c r="L11" s="353"/>
      <c r="M11" s="353"/>
      <c r="N11" s="353"/>
      <c r="O11" s="353"/>
      <c r="P11" s="353"/>
      <c r="Q11" s="353"/>
      <c r="R11" s="353"/>
      <c r="S11" s="353"/>
      <c r="T11" s="353"/>
      <c r="U11" s="353"/>
      <c r="V11" s="353"/>
      <c r="W11" s="353"/>
      <c r="X11" s="353"/>
      <c r="Y11" s="353"/>
      <c r="Z11" s="353"/>
      <c r="AA11" s="353"/>
      <c r="AB11" s="353"/>
      <c r="AC11" s="353"/>
      <c r="AD11" s="353"/>
      <c r="AE11" s="274"/>
      <c r="AF11" s="274"/>
      <c r="AG11" s="274"/>
      <c r="AH11" s="274"/>
      <c r="AI11" s="274"/>
      <c r="AJ11" s="274"/>
      <c r="AK11" s="274"/>
      <c r="AL11" s="274"/>
      <c r="AM11" s="274"/>
      <c r="AN11" s="274"/>
      <c r="AO11" s="274"/>
      <c r="AP11" s="274"/>
      <c r="AQ11" s="274"/>
      <c r="AR11" s="274"/>
    </row>
    <row r="12" spans="1:44" ht="28.2">
      <c r="A12" s="353"/>
      <c r="B12" s="275"/>
      <c r="C12" s="353"/>
      <c r="D12" s="353"/>
      <c r="E12" s="353"/>
      <c r="F12" s="353"/>
      <c r="G12" s="353"/>
      <c r="H12" s="353"/>
      <c r="I12" s="353"/>
      <c r="J12" s="353"/>
      <c r="K12" s="353"/>
      <c r="L12" s="353"/>
      <c r="M12" s="353"/>
      <c r="N12" s="353"/>
      <c r="O12" s="353"/>
      <c r="P12" s="353"/>
      <c r="Q12" s="353"/>
      <c r="R12" s="353"/>
      <c r="S12" s="353"/>
      <c r="T12" s="353"/>
      <c r="U12" s="353"/>
      <c r="V12" s="353"/>
      <c r="W12" s="353"/>
      <c r="X12" s="353"/>
      <c r="Y12" s="353"/>
      <c r="Z12" s="353"/>
      <c r="AA12" s="353"/>
      <c r="AB12" s="353"/>
      <c r="AC12" s="353"/>
      <c r="AD12" s="353"/>
      <c r="AE12" s="274"/>
      <c r="AF12" s="274"/>
      <c r="AG12" s="274"/>
      <c r="AH12" s="274"/>
      <c r="AI12" s="274"/>
      <c r="AJ12" s="274"/>
      <c r="AK12" s="274"/>
      <c r="AL12" s="274"/>
      <c r="AM12" s="274"/>
      <c r="AN12" s="274"/>
      <c r="AO12" s="274"/>
      <c r="AP12" s="274"/>
      <c r="AQ12" s="274"/>
      <c r="AR12" s="274"/>
    </row>
    <row r="13" spans="1:44" ht="28.2">
      <c r="A13" s="353"/>
      <c r="B13" s="275"/>
      <c r="C13" s="353"/>
      <c r="D13" s="353"/>
      <c r="E13" s="353"/>
      <c r="F13" s="353"/>
      <c r="G13" s="353"/>
      <c r="H13" s="353"/>
      <c r="I13" s="353"/>
      <c r="J13" s="353"/>
      <c r="K13" s="353"/>
      <c r="L13" s="353"/>
      <c r="M13" s="353"/>
      <c r="N13" s="353"/>
      <c r="O13" s="353"/>
      <c r="P13" s="353"/>
      <c r="Q13" s="353"/>
      <c r="R13" s="353"/>
      <c r="S13" s="353"/>
      <c r="T13" s="353"/>
      <c r="U13" s="353"/>
      <c r="V13" s="353"/>
      <c r="W13" s="353"/>
      <c r="X13" s="353"/>
      <c r="Y13" s="353"/>
      <c r="Z13" s="353"/>
      <c r="AA13" s="353"/>
      <c r="AB13" s="353"/>
      <c r="AC13" s="353"/>
      <c r="AD13" s="353"/>
      <c r="AE13" s="274"/>
      <c r="AF13" s="274"/>
      <c r="AG13" s="274"/>
      <c r="AH13" s="274"/>
      <c r="AI13" s="274"/>
      <c r="AJ13" s="274"/>
      <c r="AK13" s="274"/>
      <c r="AL13" s="274"/>
      <c r="AM13" s="274"/>
      <c r="AN13" s="274"/>
      <c r="AO13" s="274"/>
      <c r="AP13" s="274"/>
      <c r="AQ13" s="274"/>
      <c r="AR13" s="274"/>
    </row>
    <row r="14" spans="1:44" ht="28.2">
      <c r="A14" s="353"/>
      <c r="B14" s="275"/>
      <c r="C14" s="353"/>
      <c r="D14" s="353"/>
      <c r="E14" s="353"/>
      <c r="F14" s="353"/>
      <c r="G14" s="353"/>
      <c r="H14" s="353"/>
      <c r="I14" s="353"/>
      <c r="J14" s="353"/>
      <c r="K14" s="353"/>
      <c r="L14" s="353"/>
      <c r="M14" s="353"/>
      <c r="N14" s="353"/>
      <c r="O14" s="353"/>
      <c r="P14" s="353"/>
      <c r="Q14" s="353"/>
      <c r="R14" s="353"/>
      <c r="S14" s="353"/>
      <c r="T14" s="353"/>
      <c r="U14" s="353"/>
      <c r="V14" s="353"/>
      <c r="W14" s="353"/>
      <c r="X14" s="353"/>
      <c r="Y14" s="353"/>
      <c r="Z14" s="353"/>
      <c r="AA14" s="353"/>
      <c r="AB14" s="353"/>
      <c r="AC14" s="353"/>
      <c r="AD14" s="353"/>
      <c r="AE14" s="274"/>
      <c r="AF14" s="274"/>
      <c r="AG14" s="274"/>
      <c r="AH14" s="274"/>
      <c r="AI14" s="274"/>
      <c r="AJ14" s="274"/>
      <c r="AK14" s="274"/>
      <c r="AL14" s="274"/>
      <c r="AM14" s="274"/>
      <c r="AN14" s="274"/>
      <c r="AO14" s="274"/>
      <c r="AP14" s="274"/>
      <c r="AQ14" s="274"/>
      <c r="AR14" s="274"/>
    </row>
    <row r="15" spans="1:44" ht="28.2">
      <c r="A15" s="353"/>
      <c r="B15" s="275"/>
      <c r="C15" s="353"/>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274"/>
      <c r="AF15" s="274"/>
      <c r="AG15" s="274"/>
      <c r="AH15" s="274"/>
      <c r="AI15" s="274"/>
      <c r="AJ15" s="274"/>
      <c r="AK15" s="274"/>
      <c r="AL15" s="274"/>
      <c r="AM15" s="274"/>
      <c r="AN15" s="274"/>
      <c r="AO15" s="274"/>
      <c r="AP15" s="274"/>
      <c r="AQ15" s="274"/>
      <c r="AR15" s="274"/>
    </row>
    <row r="16" spans="1:44" ht="28.2">
      <c r="A16" s="353"/>
      <c r="B16" s="275"/>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274"/>
      <c r="AF16" s="274"/>
      <c r="AG16" s="274"/>
      <c r="AH16" s="274"/>
      <c r="AI16" s="274"/>
      <c r="AJ16" s="274"/>
      <c r="AK16" s="274"/>
      <c r="AL16" s="274"/>
      <c r="AM16" s="274"/>
      <c r="AN16" s="274"/>
      <c r="AO16" s="274"/>
      <c r="AP16" s="274"/>
      <c r="AQ16" s="274"/>
      <c r="AR16" s="274"/>
    </row>
    <row r="17" spans="1:44" ht="18" customHeight="1">
      <c r="A17" s="353"/>
      <c r="B17" s="275"/>
      <c r="C17" s="353"/>
      <c r="D17" s="353"/>
      <c r="E17" s="353"/>
      <c r="F17" s="353"/>
      <c r="G17" s="353"/>
      <c r="H17" s="353"/>
      <c r="I17" s="353"/>
      <c r="J17" s="353"/>
      <c r="K17" s="353"/>
      <c r="L17" s="353"/>
      <c r="M17" s="353"/>
      <c r="N17" s="353"/>
      <c r="O17" s="353"/>
      <c r="P17" s="353"/>
      <c r="Q17" s="353"/>
      <c r="R17" s="353"/>
      <c r="S17" s="353"/>
      <c r="T17" s="353"/>
      <c r="U17" s="353"/>
      <c r="V17" s="353"/>
      <c r="W17" s="353"/>
      <c r="X17" s="353"/>
      <c r="Y17" s="353"/>
      <c r="Z17" s="353"/>
      <c r="AA17" s="353"/>
      <c r="AB17" s="353"/>
      <c r="AC17" s="353"/>
      <c r="AD17" s="353"/>
      <c r="AE17" s="274"/>
      <c r="AF17" s="274"/>
      <c r="AG17" s="274"/>
      <c r="AH17" s="274"/>
      <c r="AI17" s="274"/>
      <c r="AJ17" s="274"/>
      <c r="AK17" s="274"/>
      <c r="AL17" s="274"/>
      <c r="AM17" s="274"/>
      <c r="AN17" s="274"/>
      <c r="AO17" s="274"/>
      <c r="AP17" s="274"/>
      <c r="AQ17" s="274"/>
      <c r="AR17" s="274"/>
    </row>
    <row r="18" spans="1:44">
      <c r="A18" s="1691"/>
      <c r="B18" s="1691"/>
      <c r="C18" s="1691"/>
      <c r="D18" s="1691"/>
      <c r="E18" s="1691"/>
      <c r="F18" s="1691"/>
      <c r="G18" s="1691"/>
      <c r="H18" s="1691"/>
      <c r="I18" s="1691"/>
      <c r="J18" s="1691"/>
      <c r="K18" s="1691"/>
      <c r="L18" s="1691"/>
      <c r="M18" s="1691"/>
      <c r="N18" s="1691"/>
      <c r="O18" s="1691"/>
      <c r="P18" s="1691"/>
      <c r="Q18" s="1691"/>
      <c r="R18" s="1691"/>
      <c r="S18" s="1691"/>
      <c r="T18" s="1691"/>
      <c r="U18" s="1691"/>
      <c r="V18" s="1691"/>
      <c r="W18" s="1691"/>
      <c r="X18" s="1691"/>
      <c r="Y18" s="1691"/>
      <c r="Z18" s="1691"/>
      <c r="AA18" s="1691"/>
      <c r="AB18" s="1691"/>
      <c r="AC18" s="1691"/>
      <c r="AD18" s="1691"/>
      <c r="AE18" s="273"/>
      <c r="AF18" s="123"/>
      <c r="AG18" s="123"/>
      <c r="AH18" s="123"/>
      <c r="AI18" s="123"/>
      <c r="AJ18" s="123"/>
      <c r="AK18" s="123"/>
      <c r="AL18" s="123"/>
      <c r="AM18" s="123"/>
      <c r="AN18" s="123"/>
      <c r="AO18" s="123"/>
      <c r="AP18" s="123"/>
      <c r="AQ18" s="123"/>
      <c r="AR18" s="123"/>
    </row>
    <row r="19" spans="1:44" ht="13.5" customHeight="1">
      <c r="A19" s="358" t="s">
        <v>123</v>
      </c>
      <c r="B19" s="1692" t="s">
        <v>0</v>
      </c>
      <c r="C19" s="1692"/>
      <c r="D19" s="359" t="s">
        <v>180</v>
      </c>
      <c r="E19" s="358" t="s">
        <v>1</v>
      </c>
      <c r="F19" s="1693" t="s">
        <v>3</v>
      </c>
      <c r="G19" s="1693"/>
      <c r="H19" s="1693"/>
      <c r="I19" s="1693"/>
      <c r="J19" s="1693"/>
      <c r="K19" s="1693"/>
      <c r="L19" s="1693"/>
      <c r="M19" s="1693"/>
      <c r="N19" s="1693"/>
      <c r="O19" s="1693"/>
      <c r="P19" s="1693"/>
      <c r="Q19" s="1693"/>
      <c r="R19" s="1693"/>
      <c r="S19" s="1693"/>
      <c r="T19" s="1693"/>
      <c r="U19" s="1693"/>
      <c r="V19" s="1693"/>
      <c r="W19" s="1693"/>
      <c r="X19" s="1693"/>
      <c r="Y19" s="1693"/>
      <c r="Z19" s="1693"/>
      <c r="AA19" s="1693"/>
      <c r="AB19" s="1694" t="s">
        <v>2</v>
      </c>
      <c r="AC19" s="1694"/>
      <c r="AD19" s="1694"/>
      <c r="AE19" s="122"/>
      <c r="AF19" s="360" t="s">
        <v>53</v>
      </c>
      <c r="AG19" s="361"/>
      <c r="AH19" s="361"/>
      <c r="AI19" s="361"/>
      <c r="AJ19" s="361"/>
      <c r="AK19" s="361"/>
      <c r="AL19" s="361"/>
      <c r="AM19" s="361"/>
      <c r="AN19" s="361"/>
      <c r="AO19" s="361"/>
      <c r="AP19" s="361"/>
      <c r="AQ19" s="362"/>
      <c r="AR19" s="33"/>
    </row>
    <row r="20" spans="1:44" ht="5.25" customHeight="1">
      <c r="A20" s="363"/>
      <c r="B20" s="364"/>
      <c r="C20" s="365"/>
      <c r="D20" s="366"/>
      <c r="E20" s="366"/>
      <c r="F20" s="367"/>
      <c r="G20" s="368"/>
      <c r="H20" s="368"/>
      <c r="I20" s="368"/>
      <c r="J20" s="368"/>
      <c r="K20" s="368"/>
      <c r="L20" s="368"/>
      <c r="M20" s="368"/>
      <c r="N20" s="368"/>
      <c r="O20" s="368"/>
      <c r="P20" s="368"/>
      <c r="Q20" s="368"/>
      <c r="R20" s="368"/>
      <c r="S20" s="368"/>
      <c r="T20" s="368"/>
      <c r="U20" s="368"/>
      <c r="V20" s="368"/>
      <c r="W20" s="368"/>
      <c r="X20" s="368"/>
      <c r="Y20" s="368"/>
      <c r="Z20" s="368"/>
      <c r="AA20" s="369"/>
      <c r="AB20" s="370"/>
      <c r="AC20" s="371"/>
      <c r="AD20" s="372"/>
      <c r="AE20" s="122"/>
      <c r="AF20" s="276"/>
      <c r="AG20" s="123"/>
      <c r="AH20" s="123"/>
      <c r="AI20" s="123"/>
      <c r="AJ20" s="123"/>
      <c r="AK20" s="123"/>
      <c r="AL20" s="123"/>
      <c r="AM20" s="123"/>
      <c r="AN20" s="123"/>
      <c r="AO20" s="123"/>
      <c r="AP20" s="33"/>
      <c r="AQ20" s="46"/>
      <c r="AR20" s="33"/>
    </row>
    <row r="21" spans="1:44" ht="13.5" customHeight="1">
      <c r="A21" s="48" t="s">
        <v>664</v>
      </c>
      <c r="B21" s="58">
        <v>1</v>
      </c>
      <c r="C21" s="49" t="s">
        <v>471</v>
      </c>
      <c r="D21" s="59" t="s">
        <v>225</v>
      </c>
      <c r="E21" s="824" t="s">
        <v>665</v>
      </c>
      <c r="F21" s="136"/>
      <c r="G21" s="826" t="s">
        <v>66</v>
      </c>
      <c r="H21" s="826"/>
      <c r="I21" s="826"/>
      <c r="J21" s="826"/>
      <c r="K21" s="826"/>
      <c r="L21" s="826"/>
      <c r="M21" s="826"/>
      <c r="N21" s="1654" t="s">
        <v>517</v>
      </c>
      <c r="O21" s="1654"/>
      <c r="P21" s="1654"/>
      <c r="Q21" s="1654"/>
      <c r="R21" s="1654"/>
      <c r="S21" s="1654"/>
      <c r="T21" s="1654"/>
      <c r="U21" s="1654"/>
      <c r="V21" s="1654"/>
      <c r="W21" s="47"/>
      <c r="X21" s="47"/>
      <c r="Y21" s="47"/>
      <c r="Z21" s="47"/>
      <c r="AA21" s="137"/>
      <c r="AB21" s="851" t="s">
        <v>459</v>
      </c>
      <c r="AC21" s="852"/>
      <c r="AD21" s="853"/>
      <c r="AE21" s="122"/>
      <c r="AF21" s="276"/>
      <c r="AG21" s="123"/>
      <c r="AH21" s="123"/>
      <c r="AI21" s="123"/>
      <c r="AJ21" s="123"/>
      <c r="AK21" s="123"/>
      <c r="AL21" s="123"/>
      <c r="AM21" s="123"/>
      <c r="AN21" s="123"/>
      <c r="AO21" s="123"/>
      <c r="AP21" s="33"/>
      <c r="AQ21" s="46"/>
      <c r="AR21" s="33"/>
    </row>
    <row r="22" spans="1:44">
      <c r="A22" s="277"/>
      <c r="B22" s="278"/>
      <c r="C22" s="279"/>
      <c r="D22" s="133"/>
      <c r="E22" s="824"/>
      <c r="F22" s="136"/>
      <c r="G22" s="826"/>
      <c r="H22" s="826"/>
      <c r="I22" s="826"/>
      <c r="J22" s="826"/>
      <c r="K22" s="826"/>
      <c r="L22" s="826"/>
      <c r="M22" s="826"/>
      <c r="N22" s="1654"/>
      <c r="O22" s="1654"/>
      <c r="P22" s="1654"/>
      <c r="Q22" s="1654"/>
      <c r="R22" s="1654"/>
      <c r="S22" s="1654"/>
      <c r="T22" s="1654"/>
      <c r="U22" s="1654"/>
      <c r="V22" s="1654"/>
      <c r="W22" s="47"/>
      <c r="X22" s="47"/>
      <c r="Y22" s="47"/>
      <c r="Z22" s="47"/>
      <c r="AA22" s="137"/>
      <c r="AB22" s="851"/>
      <c r="AC22" s="852"/>
      <c r="AD22" s="853"/>
      <c r="AE22" s="122"/>
      <c r="AF22" s="276"/>
      <c r="AG22" s="123"/>
      <c r="AH22" s="123"/>
      <c r="AI22" s="123"/>
      <c r="AJ22" s="123"/>
      <c r="AK22" s="123"/>
      <c r="AL22" s="123"/>
      <c r="AM22" s="123"/>
      <c r="AN22" s="123"/>
      <c r="AO22" s="123"/>
      <c r="AP22" s="33"/>
      <c r="AQ22" s="46"/>
      <c r="AR22" s="33"/>
    </row>
    <row r="23" spans="1:44">
      <c r="A23" s="277"/>
      <c r="B23" s="278"/>
      <c r="C23" s="279"/>
      <c r="D23" s="133"/>
      <c r="E23" s="824"/>
      <c r="F23" s="136"/>
      <c r="G23" s="47"/>
      <c r="H23" s="47"/>
      <c r="I23" s="47"/>
      <c r="J23" s="47"/>
      <c r="K23" s="47"/>
      <c r="L23" s="47"/>
      <c r="M23" s="47"/>
      <c r="N23" s="47"/>
      <c r="O23" s="47"/>
      <c r="P23" s="47"/>
      <c r="Q23" s="47"/>
      <c r="R23" s="47"/>
      <c r="S23" s="47"/>
      <c r="T23" s="47"/>
      <c r="U23" s="47"/>
      <c r="V23" s="47"/>
      <c r="W23" s="47"/>
      <c r="X23" s="47"/>
      <c r="Y23" s="47"/>
      <c r="Z23" s="47"/>
      <c r="AA23" s="137"/>
      <c r="AB23" s="851"/>
      <c r="AC23" s="852"/>
      <c r="AD23" s="853"/>
      <c r="AE23" s="122"/>
      <c r="AF23" s="276"/>
      <c r="AG23" s="123"/>
      <c r="AH23" s="123"/>
      <c r="AI23" s="123"/>
      <c r="AJ23" s="123"/>
      <c r="AK23" s="123"/>
      <c r="AL23" s="123"/>
      <c r="AM23" s="123"/>
      <c r="AN23" s="123"/>
      <c r="AO23" s="123"/>
      <c r="AP23" s="33"/>
      <c r="AQ23" s="46"/>
      <c r="AR23" s="33"/>
    </row>
    <row r="24" spans="1:44">
      <c r="A24" s="277"/>
      <c r="B24" s="278"/>
      <c r="C24" s="279"/>
      <c r="D24" s="133"/>
      <c r="E24" s="824"/>
      <c r="F24" s="136"/>
      <c r="G24" s="47"/>
      <c r="H24" s="47"/>
      <c r="I24" s="47"/>
      <c r="J24" s="47"/>
      <c r="K24" s="47"/>
      <c r="L24" s="47"/>
      <c r="M24" s="47"/>
      <c r="N24" s="47"/>
      <c r="O24" s="47"/>
      <c r="P24" s="47"/>
      <c r="Q24" s="47"/>
      <c r="R24" s="47"/>
      <c r="S24" s="47"/>
      <c r="T24" s="47"/>
      <c r="U24" s="47"/>
      <c r="V24" s="47"/>
      <c r="W24" s="47"/>
      <c r="X24" s="47"/>
      <c r="Y24" s="47"/>
      <c r="Z24" s="47"/>
      <c r="AA24" s="137"/>
      <c r="AB24" s="177"/>
      <c r="AC24" s="178"/>
      <c r="AD24" s="179"/>
      <c r="AE24" s="122"/>
      <c r="AF24" s="276"/>
      <c r="AG24" s="123"/>
      <c r="AH24" s="123"/>
      <c r="AI24" s="123"/>
      <c r="AJ24" s="123"/>
      <c r="AK24" s="123"/>
      <c r="AL24" s="123"/>
      <c r="AM24" s="123"/>
      <c r="AN24" s="123"/>
      <c r="AO24" s="123"/>
      <c r="AP24" s="33"/>
      <c r="AQ24" s="46"/>
      <c r="AR24" s="33"/>
    </row>
    <row r="25" spans="1:44">
      <c r="A25" s="277"/>
      <c r="B25" s="278"/>
      <c r="C25" s="279"/>
      <c r="D25" s="133"/>
      <c r="E25" s="824"/>
      <c r="F25" s="136"/>
      <c r="G25" s="47"/>
      <c r="H25" s="47"/>
      <c r="I25" s="47"/>
      <c r="J25" s="47"/>
      <c r="K25" s="47"/>
      <c r="L25" s="47"/>
      <c r="M25" s="47"/>
      <c r="N25" s="47"/>
      <c r="O25" s="47"/>
      <c r="P25" s="47"/>
      <c r="Q25" s="47"/>
      <c r="R25" s="47"/>
      <c r="S25" s="47"/>
      <c r="T25" s="47"/>
      <c r="U25" s="47"/>
      <c r="V25" s="47"/>
      <c r="W25" s="47"/>
      <c r="X25" s="47"/>
      <c r="Y25" s="47"/>
      <c r="Z25" s="47"/>
      <c r="AA25" s="137"/>
      <c r="AB25" s="177"/>
      <c r="AC25" s="178"/>
      <c r="AD25" s="179"/>
      <c r="AE25" s="122"/>
      <c r="AF25" s="276"/>
      <c r="AG25" s="123"/>
      <c r="AH25" s="123"/>
      <c r="AI25" s="123"/>
      <c r="AJ25" s="123"/>
      <c r="AK25" s="123"/>
      <c r="AL25" s="123"/>
      <c r="AM25" s="123"/>
      <c r="AN25" s="123"/>
      <c r="AO25" s="123"/>
      <c r="AP25" s="33"/>
      <c r="AQ25" s="46"/>
      <c r="AR25" s="33"/>
    </row>
    <row r="26" spans="1:44" ht="9" customHeight="1">
      <c r="A26" s="277"/>
      <c r="B26" s="278"/>
      <c r="C26" s="279"/>
      <c r="D26" s="133"/>
      <c r="E26" s="48"/>
      <c r="F26" s="136"/>
      <c r="G26" s="47"/>
      <c r="H26" s="47"/>
      <c r="I26" s="47"/>
      <c r="J26" s="47"/>
      <c r="K26" s="47"/>
      <c r="L26" s="47"/>
      <c r="M26" s="47"/>
      <c r="N26" s="47"/>
      <c r="O26" s="47"/>
      <c r="P26" s="47"/>
      <c r="Q26" s="47"/>
      <c r="R26" s="47"/>
      <c r="S26" s="47"/>
      <c r="T26" s="47"/>
      <c r="U26" s="47"/>
      <c r="V26" s="47"/>
      <c r="W26" s="47"/>
      <c r="X26" s="47"/>
      <c r="Y26" s="47"/>
      <c r="Z26" s="47"/>
      <c r="AA26" s="137"/>
      <c r="AB26" s="177"/>
      <c r="AC26" s="178"/>
      <c r="AD26" s="179"/>
      <c r="AE26" s="122"/>
      <c r="AF26" s="276"/>
      <c r="AG26" s="123"/>
      <c r="AH26" s="123"/>
      <c r="AI26" s="123"/>
      <c r="AJ26" s="123"/>
      <c r="AK26" s="123"/>
      <c r="AL26" s="123"/>
      <c r="AM26" s="123"/>
      <c r="AN26" s="123"/>
      <c r="AO26" s="123"/>
      <c r="AP26" s="33"/>
      <c r="AQ26" s="46"/>
      <c r="AR26" s="33"/>
    </row>
    <row r="27" spans="1:44" ht="13.5" customHeight="1">
      <c r="A27" s="277"/>
      <c r="B27" s="278"/>
      <c r="C27" s="279"/>
      <c r="D27" s="133" t="s">
        <v>273</v>
      </c>
      <c r="E27" s="824" t="s">
        <v>855</v>
      </c>
      <c r="F27" s="136"/>
      <c r="G27" s="826" t="s">
        <v>66</v>
      </c>
      <c r="H27" s="826"/>
      <c r="I27" s="826"/>
      <c r="J27" s="826"/>
      <c r="K27" s="826"/>
      <c r="L27" s="826"/>
      <c r="M27" s="826"/>
      <c r="N27" s="1654" t="s">
        <v>105</v>
      </c>
      <c r="O27" s="1654"/>
      <c r="P27" s="1654"/>
      <c r="Q27" s="1654"/>
      <c r="R27" s="1654"/>
      <c r="S27" s="1654"/>
      <c r="T27" s="1654"/>
      <c r="U27" s="1654"/>
      <c r="V27" s="1654"/>
      <c r="W27" s="47"/>
      <c r="X27" s="47"/>
      <c r="Y27" s="47"/>
      <c r="Z27" s="47"/>
      <c r="AA27" s="137"/>
      <c r="AB27" s="851" t="s">
        <v>459</v>
      </c>
      <c r="AC27" s="852"/>
      <c r="AD27" s="853"/>
      <c r="AE27" s="122"/>
      <c r="AF27" s="276"/>
      <c r="AG27" s="123"/>
      <c r="AH27" s="123"/>
      <c r="AI27" s="123"/>
      <c r="AJ27" s="123"/>
      <c r="AK27" s="123"/>
      <c r="AL27" s="123"/>
      <c r="AM27" s="123"/>
      <c r="AN27" s="123"/>
      <c r="AO27" s="123"/>
      <c r="AP27" s="33"/>
      <c r="AQ27" s="46"/>
      <c r="AR27" s="33"/>
    </row>
    <row r="28" spans="1:44">
      <c r="A28" s="277"/>
      <c r="B28" s="278"/>
      <c r="C28" s="279"/>
      <c r="D28" s="133"/>
      <c r="E28" s="824"/>
      <c r="F28" s="136"/>
      <c r="G28" s="826"/>
      <c r="H28" s="826"/>
      <c r="I28" s="826"/>
      <c r="J28" s="826"/>
      <c r="K28" s="826"/>
      <c r="L28" s="826"/>
      <c r="M28" s="826"/>
      <c r="N28" s="1654"/>
      <c r="O28" s="1654"/>
      <c r="P28" s="1654"/>
      <c r="Q28" s="1654"/>
      <c r="R28" s="1654"/>
      <c r="S28" s="1654"/>
      <c r="T28" s="1654"/>
      <c r="U28" s="1654"/>
      <c r="V28" s="1654"/>
      <c r="W28" s="47"/>
      <c r="X28" s="47"/>
      <c r="Y28" s="47"/>
      <c r="Z28" s="47"/>
      <c r="AA28" s="137"/>
      <c r="AB28" s="851"/>
      <c r="AC28" s="852"/>
      <c r="AD28" s="853"/>
      <c r="AE28" s="122"/>
      <c r="AF28" s="276"/>
      <c r="AG28" s="123"/>
      <c r="AH28" s="123"/>
      <c r="AI28" s="123"/>
      <c r="AJ28" s="123"/>
      <c r="AK28" s="123"/>
      <c r="AL28" s="123"/>
      <c r="AM28" s="123"/>
      <c r="AN28" s="123"/>
      <c r="AO28" s="123"/>
      <c r="AP28" s="33"/>
      <c r="AQ28" s="46"/>
      <c r="AR28" s="33"/>
    </row>
    <row r="29" spans="1:44">
      <c r="A29" s="277"/>
      <c r="B29" s="278"/>
      <c r="C29" s="279"/>
      <c r="D29" s="133"/>
      <c r="E29" s="824"/>
      <c r="F29" s="136"/>
      <c r="G29" s="47"/>
      <c r="H29" s="47"/>
      <c r="I29" s="47"/>
      <c r="J29" s="47"/>
      <c r="K29" s="47"/>
      <c r="L29" s="47"/>
      <c r="M29" s="47"/>
      <c r="N29" s="47"/>
      <c r="O29" s="47"/>
      <c r="P29" s="47"/>
      <c r="Q29" s="47"/>
      <c r="R29" s="47"/>
      <c r="S29" s="47"/>
      <c r="T29" s="47"/>
      <c r="U29" s="47"/>
      <c r="V29" s="47"/>
      <c r="W29" s="47"/>
      <c r="X29" s="47"/>
      <c r="Y29" s="47"/>
      <c r="Z29" s="47"/>
      <c r="AA29" s="137"/>
      <c r="AB29" s="851"/>
      <c r="AC29" s="852"/>
      <c r="AD29" s="853"/>
      <c r="AE29" s="122"/>
      <c r="AF29" s="276"/>
      <c r="AG29" s="123"/>
      <c r="AH29" s="123"/>
      <c r="AI29" s="123"/>
      <c r="AJ29" s="123"/>
      <c r="AK29" s="123"/>
      <c r="AL29" s="123"/>
      <c r="AM29" s="123"/>
      <c r="AN29" s="123"/>
      <c r="AO29" s="123"/>
      <c r="AP29" s="33"/>
      <c r="AQ29" s="46"/>
      <c r="AR29" s="33"/>
    </row>
    <row r="30" spans="1:44">
      <c r="A30" s="277"/>
      <c r="B30" s="278"/>
      <c r="C30" s="279"/>
      <c r="D30" s="133"/>
      <c r="E30" s="824"/>
      <c r="F30" s="136"/>
      <c r="G30" s="47"/>
      <c r="H30" s="47"/>
      <c r="I30" s="47"/>
      <c r="J30" s="47"/>
      <c r="K30" s="47"/>
      <c r="L30" s="47"/>
      <c r="M30" s="47"/>
      <c r="N30" s="47"/>
      <c r="O30" s="47"/>
      <c r="P30" s="47"/>
      <c r="Q30" s="47"/>
      <c r="R30" s="47"/>
      <c r="S30" s="47"/>
      <c r="T30" s="47"/>
      <c r="U30" s="47"/>
      <c r="V30" s="47"/>
      <c r="W30" s="47"/>
      <c r="X30" s="47"/>
      <c r="Y30" s="47"/>
      <c r="Z30" s="47"/>
      <c r="AA30" s="137"/>
      <c r="AB30" s="138"/>
      <c r="AC30" s="139"/>
      <c r="AD30" s="140"/>
      <c r="AE30" s="122"/>
      <c r="AF30" s="276"/>
      <c r="AG30" s="123"/>
      <c r="AH30" s="123"/>
      <c r="AI30" s="123"/>
      <c r="AJ30" s="123"/>
      <c r="AK30" s="123"/>
      <c r="AL30" s="123"/>
      <c r="AM30" s="123"/>
      <c r="AN30" s="123"/>
      <c r="AO30" s="123"/>
      <c r="AP30" s="33"/>
      <c r="AQ30" s="46"/>
      <c r="AR30" s="33"/>
    </row>
    <row r="31" spans="1:44">
      <c r="A31" s="277"/>
      <c r="B31" s="278"/>
      <c r="C31" s="279"/>
      <c r="D31" s="133"/>
      <c r="E31" s="824"/>
      <c r="F31" s="136"/>
      <c r="G31" s="47"/>
      <c r="H31" s="47"/>
      <c r="I31" s="47"/>
      <c r="J31" s="47"/>
      <c r="K31" s="47"/>
      <c r="L31" s="47"/>
      <c r="M31" s="47"/>
      <c r="N31" s="47"/>
      <c r="O31" s="47"/>
      <c r="P31" s="47"/>
      <c r="Q31" s="47"/>
      <c r="R31" s="47"/>
      <c r="S31" s="47"/>
      <c r="T31" s="47"/>
      <c r="U31" s="47"/>
      <c r="V31" s="47"/>
      <c r="W31" s="47"/>
      <c r="X31" s="47"/>
      <c r="Y31" s="47"/>
      <c r="Z31" s="47"/>
      <c r="AA31" s="137"/>
      <c r="AB31" s="138"/>
      <c r="AC31" s="139"/>
      <c r="AD31" s="140"/>
      <c r="AE31" s="122"/>
      <c r="AF31" s="276"/>
      <c r="AG31" s="123"/>
      <c r="AH31" s="123"/>
      <c r="AI31" s="123"/>
      <c r="AJ31" s="123"/>
      <c r="AK31" s="123"/>
      <c r="AL31" s="123"/>
      <c r="AM31" s="123"/>
      <c r="AN31" s="123"/>
      <c r="AO31" s="123"/>
      <c r="AP31" s="33"/>
      <c r="AQ31" s="46"/>
      <c r="AR31" s="33"/>
    </row>
    <row r="32" spans="1:44" ht="9" customHeight="1">
      <c r="A32" s="277"/>
      <c r="B32" s="278"/>
      <c r="C32" s="279"/>
      <c r="D32" s="133"/>
      <c r="E32" s="133"/>
      <c r="F32" s="136"/>
      <c r="G32" s="47"/>
      <c r="H32" s="47"/>
      <c r="I32" s="47"/>
      <c r="J32" s="47"/>
      <c r="K32" s="47"/>
      <c r="L32" s="47"/>
      <c r="M32" s="47"/>
      <c r="N32" s="47"/>
      <c r="O32" s="47"/>
      <c r="P32" s="47"/>
      <c r="Q32" s="47"/>
      <c r="R32" s="47"/>
      <c r="S32" s="47"/>
      <c r="T32" s="47"/>
      <c r="U32" s="47"/>
      <c r="V32" s="47"/>
      <c r="W32" s="47"/>
      <c r="X32" s="47"/>
      <c r="Y32" s="47"/>
      <c r="Z32" s="47"/>
      <c r="AA32" s="137"/>
      <c r="AB32" s="138"/>
      <c r="AC32" s="139"/>
      <c r="AD32" s="140"/>
      <c r="AE32" s="122"/>
      <c r="AF32" s="276"/>
      <c r="AG32" s="123"/>
      <c r="AH32" s="123"/>
      <c r="AI32" s="123"/>
      <c r="AJ32" s="123"/>
      <c r="AK32" s="123"/>
      <c r="AL32" s="123"/>
      <c r="AM32" s="123"/>
      <c r="AN32" s="123"/>
      <c r="AO32" s="123"/>
      <c r="AP32" s="33"/>
      <c r="AQ32" s="46"/>
      <c r="AR32" s="33"/>
    </row>
    <row r="33" spans="1:44" ht="13.5" customHeight="1">
      <c r="A33" s="277"/>
      <c r="B33" s="278"/>
      <c r="C33" s="279"/>
      <c r="D33" s="133" t="s">
        <v>273</v>
      </c>
      <c r="E33" s="824" t="s">
        <v>856</v>
      </c>
      <c r="F33" s="136"/>
      <c r="G33" s="826" t="s">
        <v>66</v>
      </c>
      <c r="H33" s="826"/>
      <c r="I33" s="826"/>
      <c r="J33" s="826"/>
      <c r="K33" s="826"/>
      <c r="L33" s="826"/>
      <c r="M33" s="826"/>
      <c r="N33" s="1654" t="s">
        <v>105</v>
      </c>
      <c r="O33" s="1654"/>
      <c r="P33" s="1654"/>
      <c r="Q33" s="1654"/>
      <c r="R33" s="1654"/>
      <c r="S33" s="1654"/>
      <c r="T33" s="1654"/>
      <c r="U33" s="1654"/>
      <c r="V33" s="1654"/>
      <c r="W33" s="47"/>
      <c r="X33" s="47"/>
      <c r="Y33" s="47"/>
      <c r="Z33" s="47"/>
      <c r="AA33" s="137"/>
      <c r="AB33" s="851" t="s">
        <v>459</v>
      </c>
      <c r="AC33" s="852"/>
      <c r="AD33" s="853"/>
      <c r="AE33" s="122"/>
      <c r="AF33" s="276"/>
      <c r="AG33" s="123"/>
      <c r="AH33" s="123"/>
      <c r="AI33" s="123"/>
      <c r="AJ33" s="123"/>
      <c r="AK33" s="123"/>
      <c r="AL33" s="123"/>
      <c r="AM33" s="123"/>
      <c r="AN33" s="123"/>
      <c r="AO33" s="123"/>
      <c r="AP33" s="33"/>
      <c r="AQ33" s="46"/>
      <c r="AR33" s="33"/>
    </row>
    <row r="34" spans="1:44">
      <c r="A34" s="277"/>
      <c r="B34" s="278"/>
      <c r="C34" s="279"/>
      <c r="D34" s="133"/>
      <c r="E34" s="824"/>
      <c r="F34" s="136"/>
      <c r="G34" s="826"/>
      <c r="H34" s="826"/>
      <c r="I34" s="826"/>
      <c r="J34" s="826"/>
      <c r="K34" s="826"/>
      <c r="L34" s="826"/>
      <c r="M34" s="826"/>
      <c r="N34" s="1654"/>
      <c r="O34" s="1654"/>
      <c r="P34" s="1654"/>
      <c r="Q34" s="1654"/>
      <c r="R34" s="1654"/>
      <c r="S34" s="1654"/>
      <c r="T34" s="1654"/>
      <c r="U34" s="1654"/>
      <c r="V34" s="1654"/>
      <c r="W34" s="47"/>
      <c r="X34" s="47"/>
      <c r="Y34" s="47"/>
      <c r="Z34" s="47"/>
      <c r="AA34" s="137"/>
      <c r="AB34" s="851"/>
      <c r="AC34" s="852"/>
      <c r="AD34" s="853"/>
      <c r="AE34" s="122"/>
      <c r="AF34" s="276"/>
      <c r="AG34" s="123"/>
      <c r="AH34" s="123"/>
      <c r="AI34" s="123"/>
      <c r="AJ34" s="123"/>
      <c r="AK34" s="123"/>
      <c r="AL34" s="123"/>
      <c r="AM34" s="123"/>
      <c r="AN34" s="123"/>
      <c r="AO34" s="123"/>
      <c r="AP34" s="33"/>
      <c r="AQ34" s="46"/>
      <c r="AR34" s="33"/>
    </row>
    <row r="35" spans="1:44">
      <c r="A35" s="277"/>
      <c r="B35" s="278"/>
      <c r="C35" s="279"/>
      <c r="D35" s="133"/>
      <c r="E35" s="824"/>
      <c r="F35" s="136"/>
      <c r="G35" s="47"/>
      <c r="H35" s="47"/>
      <c r="I35" s="47"/>
      <c r="J35" s="47"/>
      <c r="K35" s="47"/>
      <c r="L35" s="47"/>
      <c r="M35" s="47"/>
      <c r="N35" s="47"/>
      <c r="O35" s="47"/>
      <c r="P35" s="47"/>
      <c r="Q35" s="47"/>
      <c r="R35" s="47"/>
      <c r="S35" s="47"/>
      <c r="T35" s="47"/>
      <c r="U35" s="47"/>
      <c r="V35" s="47"/>
      <c r="W35" s="47"/>
      <c r="X35" s="47"/>
      <c r="Y35" s="47"/>
      <c r="Z35" s="47"/>
      <c r="AA35" s="137"/>
      <c r="AB35" s="851"/>
      <c r="AC35" s="852"/>
      <c r="AD35" s="853"/>
      <c r="AE35" s="122"/>
      <c r="AF35" s="276"/>
      <c r="AG35" s="123"/>
      <c r="AH35" s="123"/>
      <c r="AI35" s="123"/>
      <c r="AJ35" s="123"/>
      <c r="AK35" s="123"/>
      <c r="AL35" s="123"/>
      <c r="AM35" s="123"/>
      <c r="AN35" s="123"/>
      <c r="AO35" s="123"/>
      <c r="AP35" s="33"/>
      <c r="AQ35" s="46"/>
      <c r="AR35" s="33"/>
    </row>
    <row r="36" spans="1:44">
      <c r="A36" s="277"/>
      <c r="B36" s="278"/>
      <c r="C36" s="279"/>
      <c r="D36" s="133"/>
      <c r="E36" s="824"/>
      <c r="F36" s="136"/>
      <c r="G36" s="47"/>
      <c r="H36" s="47"/>
      <c r="I36" s="47"/>
      <c r="J36" s="47"/>
      <c r="K36" s="47"/>
      <c r="L36" s="47"/>
      <c r="M36" s="47"/>
      <c r="N36" s="47"/>
      <c r="O36" s="47"/>
      <c r="P36" s="47"/>
      <c r="Q36" s="47"/>
      <c r="R36" s="47"/>
      <c r="S36" s="47"/>
      <c r="T36" s="47"/>
      <c r="U36" s="47"/>
      <c r="V36" s="47"/>
      <c r="W36" s="47"/>
      <c r="X36" s="47"/>
      <c r="Y36" s="47"/>
      <c r="Z36" s="47"/>
      <c r="AA36" s="137"/>
      <c r="AB36" s="138"/>
      <c r="AC36" s="139"/>
      <c r="AD36" s="140"/>
      <c r="AE36" s="122"/>
      <c r="AF36" s="276"/>
      <c r="AG36" s="123"/>
      <c r="AH36" s="123"/>
      <c r="AI36" s="123"/>
      <c r="AJ36" s="123"/>
      <c r="AK36" s="123"/>
      <c r="AL36" s="123"/>
      <c r="AM36" s="123"/>
      <c r="AN36" s="123"/>
      <c r="AO36" s="123"/>
      <c r="AP36" s="33"/>
      <c r="AQ36" s="46"/>
      <c r="AR36" s="33"/>
    </row>
    <row r="37" spans="1:44">
      <c r="A37" s="277"/>
      <c r="B37" s="278"/>
      <c r="C37" s="279"/>
      <c r="D37" s="133"/>
      <c r="E37" s="824"/>
      <c r="F37" s="136"/>
      <c r="G37" s="47"/>
      <c r="H37" s="47"/>
      <c r="I37" s="47"/>
      <c r="J37" s="47"/>
      <c r="K37" s="47"/>
      <c r="L37" s="47"/>
      <c r="M37" s="47"/>
      <c r="N37" s="47"/>
      <c r="O37" s="47"/>
      <c r="P37" s="47"/>
      <c r="Q37" s="47"/>
      <c r="R37" s="47"/>
      <c r="S37" s="47"/>
      <c r="T37" s="47"/>
      <c r="U37" s="47"/>
      <c r="V37" s="47"/>
      <c r="W37" s="47"/>
      <c r="X37" s="47"/>
      <c r="Y37" s="47"/>
      <c r="Z37" s="47"/>
      <c r="AA37" s="137"/>
      <c r="AB37" s="138"/>
      <c r="AC37" s="139"/>
      <c r="AD37" s="140"/>
      <c r="AE37" s="122"/>
      <c r="AF37" s="276"/>
      <c r="AG37" s="123"/>
      <c r="AH37" s="123"/>
      <c r="AI37" s="123"/>
      <c r="AJ37" s="123"/>
      <c r="AK37" s="123"/>
      <c r="AL37" s="123"/>
      <c r="AM37" s="123"/>
      <c r="AN37" s="123"/>
      <c r="AO37" s="123"/>
      <c r="AP37" s="33"/>
      <c r="AQ37" s="46"/>
      <c r="AR37" s="33"/>
    </row>
    <row r="38" spans="1:44">
      <c r="A38" s="277"/>
      <c r="B38" s="278"/>
      <c r="C38" s="279"/>
      <c r="D38" s="133"/>
      <c r="E38" s="824"/>
      <c r="F38" s="136"/>
      <c r="G38" s="47"/>
      <c r="H38" s="47"/>
      <c r="I38" s="47"/>
      <c r="J38" s="47"/>
      <c r="K38" s="47"/>
      <c r="L38" s="47"/>
      <c r="M38" s="47"/>
      <c r="N38" s="47"/>
      <c r="O38" s="47"/>
      <c r="P38" s="47"/>
      <c r="Q38" s="47"/>
      <c r="R38" s="47"/>
      <c r="S38" s="47"/>
      <c r="T38" s="47"/>
      <c r="U38" s="47"/>
      <c r="V38" s="47"/>
      <c r="W38" s="47"/>
      <c r="X38" s="47"/>
      <c r="Y38" s="47"/>
      <c r="Z38" s="47"/>
      <c r="AA38" s="137"/>
      <c r="AB38" s="138"/>
      <c r="AC38" s="139"/>
      <c r="AD38" s="140"/>
      <c r="AE38" s="122"/>
      <c r="AF38" s="276"/>
      <c r="AG38" s="123"/>
      <c r="AH38" s="123"/>
      <c r="AI38" s="123"/>
      <c r="AJ38" s="123"/>
      <c r="AK38" s="123"/>
      <c r="AL38" s="123"/>
      <c r="AM38" s="123"/>
      <c r="AN38" s="123"/>
      <c r="AO38" s="123"/>
      <c r="AP38" s="33"/>
      <c r="AQ38" s="46"/>
      <c r="AR38" s="33"/>
    </row>
    <row r="39" spans="1:44" ht="18.600000000000001" customHeight="1">
      <c r="A39" s="277"/>
      <c r="B39" s="278"/>
      <c r="C39" s="279"/>
      <c r="D39" s="133"/>
      <c r="E39" s="824"/>
      <c r="F39" s="136"/>
      <c r="G39" s="47"/>
      <c r="H39" s="47"/>
      <c r="I39" s="47"/>
      <c r="J39" s="47"/>
      <c r="K39" s="47"/>
      <c r="L39" s="47"/>
      <c r="M39" s="47"/>
      <c r="N39" s="47"/>
      <c r="O39" s="47"/>
      <c r="P39" s="47"/>
      <c r="Q39" s="47"/>
      <c r="R39" s="47"/>
      <c r="S39" s="47"/>
      <c r="T39" s="47"/>
      <c r="U39" s="47"/>
      <c r="V39" s="47"/>
      <c r="W39" s="47"/>
      <c r="X39" s="47"/>
      <c r="Y39" s="47"/>
      <c r="Z39" s="47"/>
      <c r="AA39" s="137"/>
      <c r="AB39" s="138"/>
      <c r="AC39" s="139"/>
      <c r="AD39" s="140"/>
      <c r="AE39" s="122"/>
      <c r="AF39" s="276"/>
      <c r="AG39" s="123"/>
      <c r="AH39" s="123"/>
      <c r="AI39" s="123"/>
      <c r="AJ39" s="123"/>
      <c r="AK39" s="123"/>
      <c r="AL39" s="123"/>
      <c r="AM39" s="123"/>
      <c r="AN39" s="123"/>
      <c r="AO39" s="123"/>
      <c r="AP39" s="33"/>
      <c r="AQ39" s="46"/>
      <c r="AR39" s="33"/>
    </row>
    <row r="40" spans="1:44" ht="7.8" customHeight="1">
      <c r="A40" s="277"/>
      <c r="B40" s="278"/>
      <c r="C40" s="279"/>
      <c r="D40" s="133"/>
      <c r="E40" s="133"/>
      <c r="F40" s="136"/>
      <c r="G40" s="47"/>
      <c r="H40" s="47"/>
      <c r="I40" s="47"/>
      <c r="J40" s="47"/>
      <c r="K40" s="47"/>
      <c r="L40" s="47"/>
      <c r="M40" s="47"/>
      <c r="N40" s="47"/>
      <c r="O40" s="47"/>
      <c r="P40" s="47"/>
      <c r="Q40" s="47"/>
      <c r="R40" s="47"/>
      <c r="S40" s="47"/>
      <c r="T40" s="47"/>
      <c r="U40" s="47"/>
      <c r="V40" s="47"/>
      <c r="W40" s="47"/>
      <c r="X40" s="47"/>
      <c r="Y40" s="47"/>
      <c r="Z40" s="47"/>
      <c r="AA40" s="137"/>
      <c r="AB40" s="138"/>
      <c r="AC40" s="139"/>
      <c r="AD40" s="140"/>
      <c r="AE40" s="122"/>
      <c r="AF40" s="276"/>
      <c r="AG40" s="123"/>
      <c r="AH40" s="123"/>
      <c r="AI40" s="123"/>
      <c r="AJ40" s="123"/>
      <c r="AK40" s="123"/>
      <c r="AL40" s="123"/>
      <c r="AM40" s="123"/>
      <c r="AN40" s="123"/>
      <c r="AO40" s="123"/>
      <c r="AP40" s="33"/>
      <c r="AQ40" s="46"/>
      <c r="AR40" s="33"/>
    </row>
    <row r="41" spans="1:44" ht="13.5" customHeight="1">
      <c r="A41" s="277"/>
      <c r="B41" s="278"/>
      <c r="C41" s="279"/>
      <c r="D41" s="59" t="s">
        <v>273</v>
      </c>
      <c r="E41" s="824" t="s">
        <v>857</v>
      </c>
      <c r="F41" s="136"/>
      <c r="G41" s="826" t="s">
        <v>66</v>
      </c>
      <c r="H41" s="826"/>
      <c r="I41" s="826"/>
      <c r="J41" s="826"/>
      <c r="K41" s="826"/>
      <c r="L41" s="826"/>
      <c r="M41" s="826"/>
      <c r="N41" s="1654" t="s">
        <v>105</v>
      </c>
      <c r="O41" s="1654"/>
      <c r="P41" s="1654"/>
      <c r="Q41" s="1654"/>
      <c r="R41" s="1654"/>
      <c r="S41" s="1654"/>
      <c r="T41" s="1654"/>
      <c r="U41" s="1654"/>
      <c r="V41" s="1654"/>
      <c r="W41" s="47"/>
      <c r="X41" s="47"/>
      <c r="Y41" s="47"/>
      <c r="Z41" s="47"/>
      <c r="AA41" s="137"/>
      <c r="AB41" s="851" t="s">
        <v>459</v>
      </c>
      <c r="AC41" s="852"/>
      <c r="AD41" s="853"/>
      <c r="AE41" s="122"/>
      <c r="AF41" s="276"/>
      <c r="AG41" s="123"/>
      <c r="AH41" s="123"/>
      <c r="AI41" s="123"/>
      <c r="AJ41" s="123"/>
      <c r="AK41" s="123"/>
      <c r="AL41" s="123"/>
      <c r="AM41" s="123"/>
      <c r="AN41" s="123"/>
      <c r="AO41" s="123"/>
      <c r="AP41" s="33"/>
      <c r="AQ41" s="46"/>
      <c r="AR41" s="33"/>
    </row>
    <row r="42" spans="1:44">
      <c r="A42" s="277"/>
      <c r="B42" s="278"/>
      <c r="C42" s="279"/>
      <c r="D42" s="133"/>
      <c r="E42" s="824"/>
      <c r="F42" s="136"/>
      <c r="G42" s="826"/>
      <c r="H42" s="826"/>
      <c r="I42" s="826"/>
      <c r="J42" s="826"/>
      <c r="K42" s="826"/>
      <c r="L42" s="826"/>
      <c r="M42" s="826"/>
      <c r="N42" s="1654"/>
      <c r="O42" s="1654"/>
      <c r="P42" s="1654"/>
      <c r="Q42" s="1654"/>
      <c r="R42" s="1654"/>
      <c r="S42" s="1654"/>
      <c r="T42" s="1654"/>
      <c r="U42" s="1654"/>
      <c r="V42" s="1654"/>
      <c r="W42" s="47"/>
      <c r="X42" s="47"/>
      <c r="Y42" s="47"/>
      <c r="Z42" s="47"/>
      <c r="AA42" s="137"/>
      <c r="AB42" s="851"/>
      <c r="AC42" s="852"/>
      <c r="AD42" s="853"/>
      <c r="AE42" s="122"/>
      <c r="AF42" s="276"/>
      <c r="AG42" s="123"/>
      <c r="AH42" s="123"/>
      <c r="AI42" s="123"/>
      <c r="AJ42" s="123"/>
      <c r="AK42" s="123"/>
      <c r="AL42" s="123"/>
      <c r="AM42" s="123"/>
      <c r="AN42" s="123"/>
      <c r="AO42" s="123"/>
      <c r="AP42" s="33"/>
      <c r="AQ42" s="46"/>
      <c r="AR42" s="33"/>
    </row>
    <row r="43" spans="1:44">
      <c r="A43" s="277"/>
      <c r="B43" s="278"/>
      <c r="C43" s="279"/>
      <c r="D43" s="133"/>
      <c r="E43" s="824"/>
      <c r="F43" s="136"/>
      <c r="G43" s="47"/>
      <c r="H43" s="47"/>
      <c r="I43" s="47"/>
      <c r="J43" s="47"/>
      <c r="K43" s="47"/>
      <c r="L43" s="47"/>
      <c r="M43" s="47"/>
      <c r="N43" s="47"/>
      <c r="O43" s="47"/>
      <c r="P43" s="47"/>
      <c r="Q43" s="47"/>
      <c r="R43" s="47"/>
      <c r="S43" s="47"/>
      <c r="T43" s="47"/>
      <c r="U43" s="47"/>
      <c r="V43" s="47"/>
      <c r="W43" s="47"/>
      <c r="X43" s="47"/>
      <c r="Y43" s="47"/>
      <c r="Z43" s="47"/>
      <c r="AA43" s="137"/>
      <c r="AB43" s="851"/>
      <c r="AC43" s="852"/>
      <c r="AD43" s="853"/>
      <c r="AE43" s="122"/>
      <c r="AF43" s="276"/>
      <c r="AG43" s="123"/>
      <c r="AH43" s="123"/>
      <c r="AI43" s="123"/>
      <c r="AJ43" s="123"/>
      <c r="AK43" s="123"/>
      <c r="AL43" s="123"/>
      <c r="AM43" s="123"/>
      <c r="AN43" s="123"/>
      <c r="AO43" s="123"/>
      <c r="AP43" s="33"/>
      <c r="AQ43" s="46"/>
      <c r="AR43" s="33"/>
    </row>
    <row r="44" spans="1:44">
      <c r="A44" s="277"/>
      <c r="B44" s="278"/>
      <c r="C44" s="279"/>
      <c r="D44" s="133"/>
      <c r="E44" s="824"/>
      <c r="F44" s="136"/>
      <c r="G44" s="47"/>
      <c r="H44" s="47"/>
      <c r="I44" s="47"/>
      <c r="J44" s="47"/>
      <c r="K44" s="47"/>
      <c r="L44" s="47"/>
      <c r="M44" s="47"/>
      <c r="N44" s="47"/>
      <c r="O44" s="47"/>
      <c r="P44" s="47"/>
      <c r="Q44" s="47"/>
      <c r="R44" s="47"/>
      <c r="S44" s="47"/>
      <c r="T44" s="47"/>
      <c r="U44" s="47"/>
      <c r="V44" s="47"/>
      <c r="W44" s="47"/>
      <c r="X44" s="47"/>
      <c r="Y44" s="47"/>
      <c r="Z44" s="47"/>
      <c r="AA44" s="137"/>
      <c r="AB44" s="194"/>
      <c r="AC44" s="195"/>
      <c r="AD44" s="196"/>
      <c r="AE44" s="122"/>
      <c r="AF44" s="276"/>
      <c r="AG44" s="123"/>
      <c r="AH44" s="123"/>
      <c r="AI44" s="123"/>
      <c r="AJ44" s="123"/>
      <c r="AK44" s="123"/>
      <c r="AL44" s="123"/>
      <c r="AM44" s="123"/>
      <c r="AN44" s="123"/>
      <c r="AO44" s="123"/>
      <c r="AP44" s="33"/>
      <c r="AQ44" s="46"/>
      <c r="AR44" s="33"/>
    </row>
    <row r="45" spans="1:44" ht="13.8" customHeight="1">
      <c r="A45" s="277"/>
      <c r="B45" s="278"/>
      <c r="C45" s="279"/>
      <c r="D45" s="133"/>
      <c r="E45" s="824"/>
      <c r="F45" s="136"/>
      <c r="G45" s="47"/>
      <c r="H45" s="47"/>
      <c r="I45" s="47"/>
      <c r="J45" s="47"/>
      <c r="K45" s="47"/>
      <c r="L45" s="47"/>
      <c r="M45" s="47"/>
      <c r="N45" s="47"/>
      <c r="O45" s="47"/>
      <c r="P45" s="47"/>
      <c r="Q45" s="47"/>
      <c r="R45" s="47"/>
      <c r="S45" s="47"/>
      <c r="T45" s="47"/>
      <c r="U45" s="47"/>
      <c r="V45" s="47"/>
      <c r="W45" s="47"/>
      <c r="X45" s="47"/>
      <c r="Y45" s="47"/>
      <c r="Z45" s="47"/>
      <c r="AA45" s="137"/>
      <c r="AB45" s="138"/>
      <c r="AC45" s="139"/>
      <c r="AD45" s="140"/>
      <c r="AE45" s="122"/>
      <c r="AF45" s="276"/>
      <c r="AG45" s="123"/>
      <c r="AH45" s="123"/>
      <c r="AI45" s="123"/>
      <c r="AJ45" s="123"/>
      <c r="AK45" s="123"/>
      <c r="AL45" s="123"/>
      <c r="AM45" s="123"/>
      <c r="AN45" s="123"/>
      <c r="AO45" s="123"/>
      <c r="AP45" s="33"/>
      <c r="AQ45" s="46"/>
      <c r="AR45" s="33"/>
    </row>
    <row r="46" spans="1:44" ht="8.4" customHeight="1">
      <c r="A46" s="277"/>
      <c r="B46" s="278"/>
      <c r="C46" s="279"/>
      <c r="D46" s="133"/>
      <c r="E46" s="48"/>
      <c r="F46" s="136"/>
      <c r="G46" s="47"/>
      <c r="H46" s="47"/>
      <c r="I46" s="47"/>
      <c r="J46" s="47"/>
      <c r="K46" s="47"/>
      <c r="L46" s="47"/>
      <c r="M46" s="47"/>
      <c r="N46" s="47"/>
      <c r="O46" s="47"/>
      <c r="P46" s="47"/>
      <c r="Q46" s="47"/>
      <c r="R46" s="47"/>
      <c r="S46" s="47"/>
      <c r="T46" s="47"/>
      <c r="U46" s="47"/>
      <c r="V46" s="47"/>
      <c r="W46" s="47"/>
      <c r="X46" s="47"/>
      <c r="Y46" s="47"/>
      <c r="Z46" s="47"/>
      <c r="AA46" s="137"/>
      <c r="AB46" s="138"/>
      <c r="AC46" s="139"/>
      <c r="AD46" s="140"/>
      <c r="AE46" s="122"/>
      <c r="AF46" s="276"/>
      <c r="AG46" s="123"/>
      <c r="AH46" s="123"/>
      <c r="AI46" s="123"/>
      <c r="AJ46" s="123"/>
      <c r="AK46" s="123"/>
      <c r="AL46" s="123"/>
      <c r="AM46" s="123"/>
      <c r="AN46" s="123"/>
      <c r="AO46" s="123"/>
      <c r="AP46" s="33"/>
      <c r="AQ46" s="46"/>
      <c r="AR46" s="33"/>
    </row>
    <row r="47" spans="1:44">
      <c r="A47" s="824" t="s">
        <v>474</v>
      </c>
      <c r="B47" s="280">
        <v>2</v>
      </c>
      <c r="C47" s="839" t="s">
        <v>859</v>
      </c>
      <c r="D47" s="59" t="s">
        <v>273</v>
      </c>
      <c r="E47" s="824" t="s">
        <v>858</v>
      </c>
      <c r="F47" s="136"/>
      <c r="G47" s="826" t="s">
        <v>66</v>
      </c>
      <c r="H47" s="826"/>
      <c r="I47" s="826"/>
      <c r="J47" s="826"/>
      <c r="K47" s="826"/>
      <c r="L47" s="826"/>
      <c r="M47" s="826"/>
      <c r="N47" s="1654" t="s">
        <v>105</v>
      </c>
      <c r="O47" s="1654"/>
      <c r="P47" s="1654"/>
      <c r="Q47" s="1654"/>
      <c r="R47" s="1654"/>
      <c r="S47" s="1654"/>
      <c r="T47" s="1654"/>
      <c r="U47" s="1654"/>
      <c r="V47" s="1654"/>
      <c r="W47" s="47"/>
      <c r="X47" s="47"/>
      <c r="Y47" s="47"/>
      <c r="Z47" s="47"/>
      <c r="AA47" s="137"/>
      <c r="AB47" s="851" t="s">
        <v>459</v>
      </c>
      <c r="AC47" s="852"/>
      <c r="AD47" s="853"/>
      <c r="AE47" s="122"/>
      <c r="AF47" s="276"/>
      <c r="AG47" s="123"/>
      <c r="AH47" s="123"/>
      <c r="AI47" s="123"/>
      <c r="AJ47" s="123"/>
      <c r="AK47" s="123"/>
      <c r="AL47" s="123"/>
      <c r="AM47" s="123"/>
      <c r="AN47" s="123"/>
      <c r="AO47" s="123"/>
      <c r="AP47" s="33"/>
      <c r="AQ47" s="46"/>
      <c r="AR47" s="33"/>
    </row>
    <row r="48" spans="1:44">
      <c r="A48" s="824"/>
      <c r="B48" s="278"/>
      <c r="C48" s="839"/>
      <c r="D48" s="133"/>
      <c r="E48" s="824"/>
      <c r="F48" s="136"/>
      <c r="G48" s="826"/>
      <c r="H48" s="826"/>
      <c r="I48" s="826"/>
      <c r="J48" s="826"/>
      <c r="K48" s="826"/>
      <c r="L48" s="826"/>
      <c r="M48" s="826"/>
      <c r="N48" s="1654"/>
      <c r="O48" s="1654"/>
      <c r="P48" s="1654"/>
      <c r="Q48" s="1654"/>
      <c r="R48" s="1654"/>
      <c r="S48" s="1654"/>
      <c r="T48" s="1654"/>
      <c r="U48" s="1654"/>
      <c r="V48" s="1654"/>
      <c r="W48" s="47"/>
      <c r="X48" s="47"/>
      <c r="Y48" s="47"/>
      <c r="Z48" s="47"/>
      <c r="AA48" s="137"/>
      <c r="AB48" s="851"/>
      <c r="AC48" s="852"/>
      <c r="AD48" s="853"/>
      <c r="AE48" s="122"/>
      <c r="AF48" s="276"/>
      <c r="AG48" s="123"/>
      <c r="AH48" s="123"/>
      <c r="AI48" s="123"/>
      <c r="AJ48" s="123"/>
      <c r="AK48" s="123"/>
      <c r="AL48" s="123"/>
      <c r="AM48" s="123"/>
      <c r="AN48" s="123"/>
      <c r="AO48" s="123"/>
      <c r="AP48" s="33"/>
      <c r="AQ48" s="46"/>
      <c r="AR48" s="33"/>
    </row>
    <row r="49" spans="1:44">
      <c r="A49" s="824"/>
      <c r="B49" s="278"/>
      <c r="C49" s="839"/>
      <c r="D49" s="133"/>
      <c r="E49" s="824"/>
      <c r="F49" s="136"/>
      <c r="G49" s="47"/>
      <c r="H49" s="47"/>
      <c r="I49" s="47"/>
      <c r="J49" s="47"/>
      <c r="K49" s="47"/>
      <c r="L49" s="47"/>
      <c r="M49" s="47"/>
      <c r="N49" s="47"/>
      <c r="O49" s="47"/>
      <c r="P49" s="47"/>
      <c r="Q49" s="47"/>
      <c r="R49" s="47"/>
      <c r="S49" s="47"/>
      <c r="T49" s="47"/>
      <c r="U49" s="47"/>
      <c r="V49" s="47"/>
      <c r="W49" s="47"/>
      <c r="X49" s="47"/>
      <c r="Y49" s="47"/>
      <c r="Z49" s="47"/>
      <c r="AA49" s="137"/>
      <c r="AB49" s="851"/>
      <c r="AC49" s="852"/>
      <c r="AD49" s="853"/>
      <c r="AE49" s="122"/>
      <c r="AF49" s="276"/>
      <c r="AG49" s="123"/>
      <c r="AH49" s="123"/>
      <c r="AI49" s="123"/>
      <c r="AJ49" s="123"/>
      <c r="AK49" s="123"/>
      <c r="AL49" s="123"/>
      <c r="AM49" s="123"/>
      <c r="AN49" s="123"/>
      <c r="AO49" s="123"/>
      <c r="AP49" s="33"/>
      <c r="AQ49" s="46"/>
      <c r="AR49" s="33"/>
    </row>
    <row r="50" spans="1:44">
      <c r="A50" s="277"/>
      <c r="B50" s="278"/>
      <c r="C50" s="839"/>
      <c r="D50" s="133"/>
      <c r="E50" s="824"/>
      <c r="F50" s="136"/>
      <c r="G50" s="47"/>
      <c r="H50" s="47"/>
      <c r="I50" s="47"/>
      <c r="J50" s="47"/>
      <c r="K50" s="47"/>
      <c r="L50" s="47"/>
      <c r="M50" s="47"/>
      <c r="N50" s="47"/>
      <c r="O50" s="47"/>
      <c r="P50" s="47"/>
      <c r="Q50" s="47"/>
      <c r="R50" s="47"/>
      <c r="S50" s="47"/>
      <c r="T50" s="47"/>
      <c r="U50" s="47"/>
      <c r="V50" s="47"/>
      <c r="W50" s="47"/>
      <c r="X50" s="47"/>
      <c r="Y50" s="47"/>
      <c r="Z50" s="47"/>
      <c r="AA50" s="137"/>
      <c r="AB50" s="138"/>
      <c r="AC50" s="139"/>
      <c r="AD50" s="140"/>
      <c r="AE50" s="122"/>
      <c r="AF50" s="276"/>
      <c r="AG50" s="123"/>
      <c r="AH50" s="123"/>
      <c r="AI50" s="123"/>
      <c r="AJ50" s="123"/>
      <c r="AK50" s="123"/>
      <c r="AL50" s="123"/>
      <c r="AM50" s="123"/>
      <c r="AN50" s="123"/>
      <c r="AO50" s="123"/>
      <c r="AP50" s="33"/>
      <c r="AQ50" s="46"/>
      <c r="AR50" s="33"/>
    </row>
    <row r="51" spans="1:44">
      <c r="A51" s="277"/>
      <c r="B51" s="278"/>
      <c r="C51" s="839"/>
      <c r="D51" s="133"/>
      <c r="E51" s="824"/>
      <c r="F51" s="136"/>
      <c r="G51" s="47"/>
      <c r="H51" s="47"/>
      <c r="I51" s="47"/>
      <c r="J51" s="47"/>
      <c r="K51" s="47"/>
      <c r="L51" s="47"/>
      <c r="M51" s="47"/>
      <c r="N51" s="47"/>
      <c r="O51" s="47"/>
      <c r="P51" s="47"/>
      <c r="Q51" s="47"/>
      <c r="R51" s="47"/>
      <c r="S51" s="47"/>
      <c r="T51" s="47"/>
      <c r="U51" s="47"/>
      <c r="V51" s="47"/>
      <c r="W51" s="47"/>
      <c r="X51" s="47"/>
      <c r="Y51" s="47"/>
      <c r="Z51" s="47"/>
      <c r="AA51" s="137"/>
      <c r="AB51" s="138"/>
      <c r="AC51" s="139"/>
      <c r="AD51" s="140"/>
      <c r="AE51" s="122"/>
      <c r="AF51" s="276"/>
      <c r="AG51" s="123"/>
      <c r="AH51" s="123"/>
      <c r="AI51" s="123"/>
      <c r="AJ51" s="123"/>
      <c r="AK51" s="123"/>
      <c r="AL51" s="123"/>
      <c r="AM51" s="123"/>
      <c r="AN51" s="123"/>
      <c r="AO51" s="123"/>
      <c r="AP51" s="33"/>
      <c r="AQ51" s="46"/>
      <c r="AR51" s="33"/>
    </row>
    <row r="52" spans="1:44">
      <c r="A52" s="277"/>
      <c r="B52" s="278"/>
      <c r="C52" s="279"/>
      <c r="D52" s="133"/>
      <c r="E52" s="824"/>
      <c r="F52" s="136"/>
      <c r="G52" s="47"/>
      <c r="H52" s="47"/>
      <c r="I52" s="47"/>
      <c r="J52" s="47"/>
      <c r="K52" s="47"/>
      <c r="L52" s="47"/>
      <c r="M52" s="47"/>
      <c r="N52" s="47"/>
      <c r="O52" s="47"/>
      <c r="P52" s="47"/>
      <c r="Q52" s="47"/>
      <c r="R52" s="47"/>
      <c r="S52" s="47"/>
      <c r="T52" s="47"/>
      <c r="U52" s="47"/>
      <c r="V52" s="47"/>
      <c r="W52" s="47"/>
      <c r="X52" s="47"/>
      <c r="Y52" s="47"/>
      <c r="Z52" s="47"/>
      <c r="AA52" s="137"/>
      <c r="AB52" s="138"/>
      <c r="AC52" s="139"/>
      <c r="AD52" s="140"/>
      <c r="AE52" s="122"/>
      <c r="AF52" s="276"/>
      <c r="AG52" s="123"/>
      <c r="AH52" s="123"/>
      <c r="AI52" s="123"/>
      <c r="AJ52" s="123"/>
      <c r="AK52" s="123"/>
      <c r="AL52" s="123"/>
      <c r="AM52" s="123"/>
      <c r="AN52" s="123"/>
      <c r="AO52" s="123"/>
      <c r="AP52" s="33"/>
      <c r="AQ52" s="46"/>
      <c r="AR52" s="33"/>
    </row>
    <row r="53" spans="1:44" ht="3.6" customHeight="1">
      <c r="A53" s="277"/>
      <c r="B53" s="278"/>
      <c r="C53" s="279"/>
      <c r="D53" s="133"/>
      <c r="E53" s="48"/>
      <c r="F53" s="136"/>
      <c r="G53" s="47"/>
      <c r="H53" s="47"/>
      <c r="I53" s="47"/>
      <c r="J53" s="47"/>
      <c r="K53" s="47"/>
      <c r="L53" s="47"/>
      <c r="M53" s="47"/>
      <c r="N53" s="47"/>
      <c r="O53" s="47"/>
      <c r="P53" s="47"/>
      <c r="Q53" s="47"/>
      <c r="R53" s="47"/>
      <c r="S53" s="47"/>
      <c r="T53" s="47"/>
      <c r="U53" s="47"/>
      <c r="V53" s="47"/>
      <c r="W53" s="47"/>
      <c r="X53" s="47"/>
      <c r="Y53" s="47"/>
      <c r="Z53" s="47"/>
      <c r="AA53" s="137"/>
      <c r="AB53" s="138"/>
      <c r="AC53" s="139"/>
      <c r="AD53" s="140"/>
      <c r="AE53" s="122"/>
      <c r="AF53" s="276"/>
      <c r="AG53" s="123"/>
      <c r="AH53" s="123"/>
      <c r="AI53" s="123"/>
      <c r="AJ53" s="123"/>
      <c r="AK53" s="123"/>
      <c r="AL53" s="123"/>
      <c r="AM53" s="123"/>
      <c r="AN53" s="123"/>
      <c r="AO53" s="123"/>
      <c r="AP53" s="33"/>
      <c r="AQ53" s="46"/>
      <c r="AR53" s="33"/>
    </row>
    <row r="54" spans="1:44" ht="6" customHeight="1">
      <c r="A54" s="277"/>
      <c r="B54" s="278"/>
      <c r="C54" s="279"/>
      <c r="D54" s="133"/>
      <c r="E54" s="48"/>
      <c r="F54" s="136"/>
      <c r="G54" s="47"/>
      <c r="H54" s="47"/>
      <c r="I54" s="47"/>
      <c r="J54" s="47"/>
      <c r="K54" s="47"/>
      <c r="L54" s="47"/>
      <c r="M54" s="47"/>
      <c r="N54" s="47"/>
      <c r="O54" s="47"/>
      <c r="P54" s="47"/>
      <c r="Q54" s="47"/>
      <c r="R54" s="47"/>
      <c r="S54" s="47"/>
      <c r="T54" s="47"/>
      <c r="U54" s="47"/>
      <c r="V54" s="47"/>
      <c r="W54" s="47"/>
      <c r="X54" s="47"/>
      <c r="Y54" s="47"/>
      <c r="Z54" s="47"/>
      <c r="AA54" s="137"/>
      <c r="AB54" s="138"/>
      <c r="AC54" s="139"/>
      <c r="AD54" s="140"/>
      <c r="AE54" s="122"/>
      <c r="AF54" s="276"/>
      <c r="AG54" s="123"/>
      <c r="AH54" s="123"/>
      <c r="AI54" s="123"/>
      <c r="AJ54" s="123"/>
      <c r="AK54" s="123"/>
      <c r="AL54" s="123"/>
      <c r="AM54" s="123"/>
      <c r="AN54" s="123"/>
      <c r="AO54" s="123"/>
      <c r="AP54" s="33"/>
      <c r="AQ54" s="46"/>
      <c r="AR54" s="33"/>
    </row>
    <row r="55" spans="1:44" ht="13.5" customHeight="1">
      <c r="A55" s="1695"/>
      <c r="B55" s="280">
        <v>3</v>
      </c>
      <c r="C55" s="839" t="s">
        <v>472</v>
      </c>
      <c r="D55" s="133" t="s">
        <v>473</v>
      </c>
      <c r="E55" s="824" t="s">
        <v>666</v>
      </c>
      <c r="F55" s="136"/>
      <c r="G55" s="826" t="s">
        <v>66</v>
      </c>
      <c r="H55" s="826"/>
      <c r="I55" s="826"/>
      <c r="J55" s="826"/>
      <c r="K55" s="826"/>
      <c r="L55" s="826"/>
      <c r="M55" s="826"/>
      <c r="N55" s="1654" t="s">
        <v>105</v>
      </c>
      <c r="O55" s="1654"/>
      <c r="P55" s="1654"/>
      <c r="Q55" s="1654"/>
      <c r="R55" s="1654"/>
      <c r="S55" s="1654"/>
      <c r="T55" s="1654"/>
      <c r="U55" s="1654"/>
      <c r="V55" s="1654"/>
      <c r="W55" s="47"/>
      <c r="X55" s="47"/>
      <c r="Y55" s="47"/>
      <c r="Z55" s="47"/>
      <c r="AA55" s="137"/>
      <c r="AB55" s="851" t="s">
        <v>459</v>
      </c>
      <c r="AC55" s="852"/>
      <c r="AD55" s="853"/>
      <c r="AE55" s="122"/>
      <c r="AF55" s="276"/>
      <c r="AG55" s="123"/>
      <c r="AH55" s="123"/>
      <c r="AI55" s="123"/>
      <c r="AJ55" s="123"/>
      <c r="AK55" s="123"/>
      <c r="AL55" s="123"/>
      <c r="AM55" s="123"/>
      <c r="AN55" s="123"/>
      <c r="AO55" s="123"/>
      <c r="AP55" s="33"/>
      <c r="AQ55" s="46"/>
      <c r="AR55" s="33"/>
    </row>
    <row r="56" spans="1:44">
      <c r="A56" s="824"/>
      <c r="B56" s="278"/>
      <c r="C56" s="839"/>
      <c r="D56" s="133"/>
      <c r="E56" s="824"/>
      <c r="F56" s="136"/>
      <c r="G56" s="826"/>
      <c r="H56" s="826"/>
      <c r="I56" s="826"/>
      <c r="J56" s="826"/>
      <c r="K56" s="826"/>
      <c r="L56" s="826"/>
      <c r="M56" s="826"/>
      <c r="N56" s="1654"/>
      <c r="O56" s="1654"/>
      <c r="P56" s="1654"/>
      <c r="Q56" s="1654"/>
      <c r="R56" s="1654"/>
      <c r="S56" s="1654"/>
      <c r="T56" s="1654"/>
      <c r="U56" s="1654"/>
      <c r="V56" s="1654"/>
      <c r="W56" s="47"/>
      <c r="X56" s="47"/>
      <c r="Y56" s="47"/>
      <c r="Z56" s="47"/>
      <c r="AA56" s="137"/>
      <c r="AB56" s="851"/>
      <c r="AC56" s="852"/>
      <c r="AD56" s="853"/>
      <c r="AE56" s="122"/>
      <c r="AF56" s="276"/>
      <c r="AG56" s="123"/>
      <c r="AH56" s="123"/>
      <c r="AI56" s="123"/>
      <c r="AJ56" s="123"/>
      <c r="AK56" s="123"/>
      <c r="AL56" s="123"/>
      <c r="AM56" s="123"/>
      <c r="AN56" s="123"/>
      <c r="AO56" s="123"/>
      <c r="AP56" s="33"/>
      <c r="AQ56" s="46"/>
      <c r="AR56" s="33"/>
    </row>
    <row r="57" spans="1:44">
      <c r="A57" s="824"/>
      <c r="B57" s="278"/>
      <c r="C57" s="839"/>
      <c r="D57" s="133"/>
      <c r="E57" s="824"/>
      <c r="F57" s="136"/>
      <c r="G57" s="47"/>
      <c r="H57" s="47"/>
      <c r="I57" s="47"/>
      <c r="J57" s="47"/>
      <c r="K57" s="47"/>
      <c r="L57" s="47"/>
      <c r="M57" s="47"/>
      <c r="N57" s="47"/>
      <c r="O57" s="47"/>
      <c r="P57" s="47"/>
      <c r="Q57" s="47"/>
      <c r="R57" s="47"/>
      <c r="S57" s="47"/>
      <c r="T57" s="47"/>
      <c r="U57" s="47"/>
      <c r="V57" s="47"/>
      <c r="W57" s="47"/>
      <c r="X57" s="47"/>
      <c r="Y57" s="47"/>
      <c r="Z57" s="47"/>
      <c r="AA57" s="137"/>
      <c r="AB57" s="851"/>
      <c r="AC57" s="852"/>
      <c r="AD57" s="853"/>
      <c r="AE57" s="122"/>
      <c r="AF57" s="276"/>
      <c r="AG57" s="123"/>
      <c r="AH57" s="123"/>
      <c r="AI57" s="123"/>
      <c r="AJ57" s="123"/>
      <c r="AK57" s="123"/>
      <c r="AL57" s="123"/>
      <c r="AM57" s="123"/>
      <c r="AN57" s="123"/>
      <c r="AO57" s="123"/>
      <c r="AP57" s="33"/>
      <c r="AQ57" s="46"/>
      <c r="AR57" s="33"/>
    </row>
    <row r="58" spans="1:44">
      <c r="A58" s="48"/>
      <c r="B58" s="278"/>
      <c r="C58" s="49"/>
      <c r="D58" s="133"/>
      <c r="E58" s="824"/>
      <c r="F58" s="136"/>
      <c r="G58" s="47"/>
      <c r="H58" s="47"/>
      <c r="I58" s="47"/>
      <c r="J58" s="47"/>
      <c r="K58" s="47"/>
      <c r="L58" s="47"/>
      <c r="M58" s="47"/>
      <c r="N58" s="47"/>
      <c r="O58" s="47"/>
      <c r="P58" s="47"/>
      <c r="Q58" s="47"/>
      <c r="R58" s="47"/>
      <c r="S58" s="47"/>
      <c r="T58" s="47"/>
      <c r="U58" s="47"/>
      <c r="V58" s="47"/>
      <c r="W58" s="47"/>
      <c r="X58" s="47"/>
      <c r="Y58" s="47"/>
      <c r="Z58" s="47"/>
      <c r="AA58" s="137"/>
      <c r="AB58" s="138"/>
      <c r="AC58" s="139"/>
      <c r="AD58" s="140"/>
      <c r="AE58" s="122"/>
      <c r="AF58" s="276"/>
      <c r="AG58" s="123"/>
      <c r="AH58" s="123"/>
      <c r="AI58" s="123"/>
      <c r="AJ58" s="123"/>
      <c r="AK58" s="123"/>
      <c r="AL58" s="123"/>
      <c r="AM58" s="123"/>
      <c r="AN58" s="123"/>
      <c r="AO58" s="123"/>
      <c r="AP58" s="33"/>
      <c r="AQ58" s="46"/>
      <c r="AR58" s="33"/>
    </row>
    <row r="59" spans="1:44">
      <c r="A59" s="277"/>
      <c r="B59" s="280"/>
      <c r="C59" s="279"/>
      <c r="D59" s="133"/>
      <c r="E59" s="824"/>
      <c r="F59" s="136"/>
      <c r="G59" s="47"/>
      <c r="H59" s="47"/>
      <c r="I59" s="47"/>
      <c r="J59" s="47"/>
      <c r="K59" s="47"/>
      <c r="L59" s="47"/>
      <c r="M59" s="47"/>
      <c r="N59" s="47"/>
      <c r="O59" s="47"/>
      <c r="P59" s="47"/>
      <c r="Q59" s="47"/>
      <c r="R59" s="47"/>
      <c r="S59" s="47"/>
      <c r="T59" s="47"/>
      <c r="U59" s="47"/>
      <c r="V59" s="47"/>
      <c r="W59" s="47"/>
      <c r="X59" s="47"/>
      <c r="Y59" s="47"/>
      <c r="Z59" s="47"/>
      <c r="AA59" s="137"/>
      <c r="AB59" s="138"/>
      <c r="AC59" s="139"/>
      <c r="AD59" s="140"/>
      <c r="AE59" s="122"/>
      <c r="AF59" s="276"/>
      <c r="AG59" s="123"/>
      <c r="AH59" s="123"/>
      <c r="AI59" s="123"/>
      <c r="AJ59" s="123"/>
      <c r="AK59" s="123"/>
      <c r="AL59" s="123"/>
      <c r="AM59" s="123"/>
      <c r="AN59" s="123"/>
      <c r="AO59" s="123"/>
      <c r="AP59" s="33"/>
      <c r="AQ59" s="46"/>
      <c r="AR59" s="33"/>
    </row>
    <row r="60" spans="1:44" ht="19.8" customHeight="1">
      <c r="A60" s="277"/>
      <c r="B60" s="280"/>
      <c r="C60" s="279"/>
      <c r="D60" s="133"/>
      <c r="E60" s="824"/>
      <c r="F60" s="136"/>
      <c r="G60" s="47"/>
      <c r="H60" s="47"/>
      <c r="I60" s="47"/>
      <c r="J60" s="47"/>
      <c r="K60" s="47"/>
      <c r="L60" s="47"/>
      <c r="M60" s="47"/>
      <c r="N60" s="47"/>
      <c r="O60" s="47"/>
      <c r="P60" s="47"/>
      <c r="Q60" s="47"/>
      <c r="R60" s="47"/>
      <c r="S60" s="47"/>
      <c r="T60" s="47"/>
      <c r="U60" s="47"/>
      <c r="V60" s="47"/>
      <c r="W60" s="47"/>
      <c r="X60" s="47"/>
      <c r="Y60" s="47"/>
      <c r="Z60" s="47"/>
      <c r="AA60" s="137"/>
      <c r="AB60" s="138"/>
      <c r="AC60" s="139"/>
      <c r="AD60" s="140"/>
      <c r="AE60" s="122"/>
      <c r="AF60" s="276"/>
      <c r="AG60" s="123"/>
      <c r="AH60" s="123"/>
      <c r="AI60" s="123"/>
      <c r="AJ60" s="123"/>
      <c r="AK60" s="123"/>
      <c r="AL60" s="123"/>
      <c r="AM60" s="123"/>
      <c r="AN60" s="123"/>
      <c r="AO60" s="123"/>
      <c r="AP60" s="33"/>
      <c r="AQ60" s="46"/>
      <c r="AR60" s="33"/>
    </row>
    <row r="61" spans="1:44" ht="37.200000000000003" customHeight="1">
      <c r="A61" s="277"/>
      <c r="B61" s="280"/>
      <c r="C61" s="279"/>
      <c r="D61" s="133"/>
      <c r="E61" s="50" t="s">
        <v>998</v>
      </c>
      <c r="F61" s="136"/>
      <c r="G61" s="47"/>
      <c r="H61" s="47"/>
      <c r="I61" s="47"/>
      <c r="J61" s="47"/>
      <c r="K61" s="47"/>
      <c r="L61" s="47"/>
      <c r="M61" s="47"/>
      <c r="N61" s="47"/>
      <c r="O61" s="47"/>
      <c r="P61" s="47"/>
      <c r="Q61" s="47"/>
      <c r="R61" s="47"/>
      <c r="S61" s="47"/>
      <c r="T61" s="47"/>
      <c r="U61" s="47"/>
      <c r="V61" s="47"/>
      <c r="W61" s="47"/>
      <c r="X61" s="47"/>
      <c r="Y61" s="47"/>
      <c r="Z61" s="47"/>
      <c r="AA61" s="137"/>
      <c r="AB61" s="138"/>
      <c r="AC61" s="139"/>
      <c r="AD61" s="140"/>
      <c r="AE61" s="122"/>
      <c r="AF61" s="276"/>
      <c r="AG61" s="123"/>
      <c r="AH61" s="123"/>
      <c r="AI61" s="123"/>
      <c r="AJ61" s="123"/>
      <c r="AK61" s="123"/>
      <c r="AL61" s="123"/>
      <c r="AM61" s="123"/>
      <c r="AN61" s="123"/>
      <c r="AO61" s="123"/>
      <c r="AP61" s="33"/>
      <c r="AQ61" s="46"/>
      <c r="AR61" s="33"/>
    </row>
    <row r="62" spans="1:44" ht="13.8" customHeight="1">
      <c r="A62" s="277"/>
      <c r="B62" s="280"/>
      <c r="C62" s="279"/>
      <c r="D62" s="133"/>
      <c r="E62" s="133"/>
      <c r="F62" s="136"/>
      <c r="G62" s="47"/>
      <c r="H62" s="47"/>
      <c r="I62" s="47"/>
      <c r="J62" s="47"/>
      <c r="K62" s="47"/>
      <c r="L62" s="47"/>
      <c r="M62" s="47"/>
      <c r="N62" s="47"/>
      <c r="O62" s="47"/>
      <c r="P62" s="47"/>
      <c r="Q62" s="47"/>
      <c r="R62" s="47"/>
      <c r="S62" s="47"/>
      <c r="T62" s="47"/>
      <c r="U62" s="47"/>
      <c r="V62" s="47"/>
      <c r="W62" s="47"/>
      <c r="X62" s="47"/>
      <c r="Y62" s="47"/>
      <c r="Z62" s="47"/>
      <c r="AA62" s="137"/>
      <c r="AB62" s="138"/>
      <c r="AC62" s="139"/>
      <c r="AD62" s="140"/>
      <c r="AE62" s="122"/>
      <c r="AF62" s="276"/>
      <c r="AG62" s="123"/>
      <c r="AH62" s="123"/>
      <c r="AI62" s="123"/>
      <c r="AJ62" s="123"/>
      <c r="AK62" s="123"/>
      <c r="AL62" s="123"/>
      <c r="AM62" s="123"/>
      <c r="AN62" s="123"/>
      <c r="AO62" s="123"/>
      <c r="AP62" s="33"/>
      <c r="AQ62" s="46"/>
      <c r="AR62" s="33"/>
    </row>
    <row r="63" spans="1:44" ht="13.8" customHeight="1">
      <c r="A63" s="281"/>
      <c r="B63" s="282"/>
      <c r="C63" s="283"/>
      <c r="D63" s="284"/>
      <c r="E63" s="284"/>
      <c r="F63" s="332"/>
      <c r="G63" s="331"/>
      <c r="H63" s="331"/>
      <c r="I63" s="331"/>
      <c r="J63" s="331"/>
      <c r="K63" s="331"/>
      <c r="L63" s="331"/>
      <c r="M63" s="331"/>
      <c r="N63" s="331"/>
      <c r="O63" s="331"/>
      <c r="P63" s="331"/>
      <c r="Q63" s="331"/>
      <c r="R63" s="331"/>
      <c r="S63" s="331"/>
      <c r="T63" s="331"/>
      <c r="U63" s="331"/>
      <c r="V63" s="331"/>
      <c r="W63" s="331"/>
      <c r="X63" s="331"/>
      <c r="Y63" s="331"/>
      <c r="Z63" s="331"/>
      <c r="AA63" s="333"/>
      <c r="AB63" s="285"/>
      <c r="AC63" s="286"/>
      <c r="AD63" s="287"/>
      <c r="AE63" s="122"/>
      <c r="AF63" s="276"/>
      <c r="AG63" s="123"/>
      <c r="AH63" s="123"/>
      <c r="AI63" s="123"/>
      <c r="AJ63" s="123"/>
      <c r="AK63" s="123"/>
      <c r="AL63" s="123"/>
      <c r="AM63" s="123"/>
      <c r="AN63" s="123"/>
      <c r="AO63" s="123"/>
      <c r="AP63" s="33"/>
      <c r="AQ63" s="46"/>
      <c r="AR63" s="33"/>
    </row>
    <row r="64" spans="1:44" ht="4.2" customHeight="1">
      <c r="A64" s="277"/>
      <c r="B64" s="280"/>
      <c r="C64" s="279"/>
      <c r="D64" s="133"/>
      <c r="E64" s="133"/>
      <c r="F64" s="136"/>
      <c r="G64" s="47"/>
      <c r="H64" s="47"/>
      <c r="I64" s="47"/>
      <c r="J64" s="47"/>
      <c r="K64" s="47"/>
      <c r="L64" s="47"/>
      <c r="M64" s="47"/>
      <c r="N64" s="47"/>
      <c r="O64" s="47"/>
      <c r="P64" s="47"/>
      <c r="Q64" s="47"/>
      <c r="R64" s="47"/>
      <c r="S64" s="47"/>
      <c r="T64" s="47"/>
      <c r="U64" s="47"/>
      <c r="V64" s="47"/>
      <c r="W64" s="47"/>
      <c r="X64" s="47"/>
      <c r="Y64" s="47"/>
      <c r="Z64" s="47"/>
      <c r="AA64" s="137"/>
      <c r="AB64" s="138"/>
      <c r="AC64" s="139"/>
      <c r="AD64" s="140"/>
      <c r="AE64" s="122"/>
      <c r="AF64" s="276"/>
      <c r="AG64" s="123"/>
      <c r="AH64" s="123"/>
      <c r="AI64" s="123"/>
      <c r="AJ64" s="123"/>
      <c r="AK64" s="123"/>
      <c r="AL64" s="123"/>
      <c r="AM64" s="123"/>
      <c r="AN64" s="123"/>
      <c r="AO64" s="123"/>
      <c r="AP64" s="33"/>
      <c r="AQ64" s="46"/>
      <c r="AR64" s="33"/>
    </row>
    <row r="65" spans="1:44" ht="13.5" customHeight="1">
      <c r="A65" s="824" t="s">
        <v>667</v>
      </c>
      <c r="B65" s="280">
        <v>4</v>
      </c>
      <c r="C65" s="839" t="s">
        <v>668</v>
      </c>
      <c r="D65" s="133" t="s">
        <v>223</v>
      </c>
      <c r="E65" s="824" t="s">
        <v>1085</v>
      </c>
      <c r="F65" s="136"/>
      <c r="G65" s="826" t="s">
        <v>66</v>
      </c>
      <c r="H65" s="826"/>
      <c r="I65" s="826"/>
      <c r="J65" s="826"/>
      <c r="K65" s="826"/>
      <c r="L65" s="826"/>
      <c r="M65" s="840"/>
      <c r="N65" s="1654" t="s">
        <v>105</v>
      </c>
      <c r="O65" s="1654"/>
      <c r="P65" s="1654"/>
      <c r="Q65" s="1654"/>
      <c r="R65" s="1654"/>
      <c r="S65" s="1654"/>
      <c r="T65" s="1654"/>
      <c r="U65" s="1654"/>
      <c r="V65" s="1654"/>
      <c r="W65" s="33"/>
      <c r="X65" s="33"/>
      <c r="Y65" s="33"/>
      <c r="Z65" s="33"/>
      <c r="AA65" s="46"/>
      <c r="AB65" s="851" t="s">
        <v>459</v>
      </c>
      <c r="AC65" s="852"/>
      <c r="AD65" s="853"/>
      <c r="AE65" s="122"/>
      <c r="AF65" s="276"/>
      <c r="AG65" s="123"/>
      <c r="AH65" s="123"/>
      <c r="AI65" s="123"/>
      <c r="AJ65" s="123"/>
      <c r="AK65" s="123"/>
      <c r="AL65" s="123"/>
      <c r="AM65" s="123"/>
      <c r="AN65" s="123"/>
      <c r="AO65" s="123"/>
      <c r="AP65" s="33"/>
      <c r="AQ65" s="46"/>
      <c r="AR65" s="33"/>
    </row>
    <row r="66" spans="1:44">
      <c r="A66" s="824"/>
      <c r="B66" s="280"/>
      <c r="C66" s="839"/>
      <c r="D66" s="133"/>
      <c r="E66" s="824"/>
      <c r="F66" s="136"/>
      <c r="G66" s="826"/>
      <c r="H66" s="826"/>
      <c r="I66" s="826"/>
      <c r="J66" s="826"/>
      <c r="K66" s="826"/>
      <c r="L66" s="826"/>
      <c r="M66" s="840"/>
      <c r="N66" s="1654"/>
      <c r="O66" s="1654"/>
      <c r="P66" s="1654"/>
      <c r="Q66" s="1654"/>
      <c r="R66" s="1654"/>
      <c r="S66" s="1654"/>
      <c r="T66" s="1654"/>
      <c r="U66" s="1654"/>
      <c r="V66" s="1654"/>
      <c r="W66" s="33"/>
      <c r="X66" s="33"/>
      <c r="Y66" s="33"/>
      <c r="Z66" s="33"/>
      <c r="AA66" s="46"/>
      <c r="AB66" s="851"/>
      <c r="AC66" s="852"/>
      <c r="AD66" s="853"/>
      <c r="AE66" s="122"/>
      <c r="AF66" s="276"/>
      <c r="AG66" s="123"/>
      <c r="AH66" s="123"/>
      <c r="AI66" s="123"/>
      <c r="AJ66" s="123"/>
      <c r="AK66" s="123"/>
      <c r="AL66" s="123"/>
      <c r="AM66" s="123"/>
      <c r="AN66" s="123"/>
      <c r="AO66" s="123"/>
      <c r="AP66" s="33"/>
      <c r="AQ66" s="46"/>
      <c r="AR66" s="33"/>
    </row>
    <row r="67" spans="1:44">
      <c r="A67" s="824"/>
      <c r="B67" s="280"/>
      <c r="C67" s="839"/>
      <c r="D67" s="133"/>
      <c r="E67" s="824"/>
      <c r="F67" s="136"/>
      <c r="G67" s="225"/>
      <c r="H67" s="225"/>
      <c r="I67" s="225"/>
      <c r="J67" s="225"/>
      <c r="K67" s="225"/>
      <c r="L67" s="225"/>
      <c r="M67" s="225"/>
      <c r="N67" s="225"/>
      <c r="O67" s="225"/>
      <c r="P67" s="225"/>
      <c r="Q67" s="225"/>
      <c r="R67" s="225"/>
      <c r="S67" s="225"/>
      <c r="T67" s="225"/>
      <c r="U67" s="225"/>
      <c r="V67" s="225"/>
      <c r="W67" s="225"/>
      <c r="X67" s="225"/>
      <c r="Y67" s="225"/>
      <c r="Z67" s="225"/>
      <c r="AA67" s="288"/>
      <c r="AB67" s="851"/>
      <c r="AC67" s="852"/>
      <c r="AD67" s="853"/>
      <c r="AE67" s="122"/>
      <c r="AF67" s="276"/>
      <c r="AG67" s="123"/>
      <c r="AH67" s="123"/>
      <c r="AI67" s="123"/>
      <c r="AJ67" s="123"/>
      <c r="AK67" s="123"/>
      <c r="AL67" s="123"/>
      <c r="AM67" s="123"/>
      <c r="AN67" s="123"/>
      <c r="AO67" s="123"/>
      <c r="AP67" s="33"/>
      <c r="AQ67" s="46"/>
      <c r="AR67" s="33"/>
    </row>
    <row r="68" spans="1:44">
      <c r="A68" s="824"/>
      <c r="B68" s="280"/>
      <c r="C68" s="279"/>
      <c r="D68" s="133"/>
      <c r="E68" s="824"/>
      <c r="F68" s="136"/>
      <c r="G68" s="289" t="s">
        <v>51</v>
      </c>
      <c r="H68" s="1702" t="s">
        <v>170</v>
      </c>
      <c r="I68" s="1702"/>
      <c r="J68" s="1702"/>
      <c r="K68" s="1702"/>
      <c r="L68" s="1702"/>
      <c r="M68" s="1702"/>
      <c r="N68" s="1702"/>
      <c r="O68" s="1702"/>
      <c r="P68" s="1702"/>
      <c r="Q68" s="1702"/>
      <c r="R68" s="1702"/>
      <c r="S68" s="1702"/>
      <c r="T68" s="1702"/>
      <c r="U68" s="1702"/>
      <c r="V68" s="1702"/>
      <c r="W68" s="1702"/>
      <c r="X68" s="1702"/>
      <c r="Y68" s="1702"/>
      <c r="Z68" s="1702"/>
      <c r="AA68" s="1703"/>
      <c r="AB68" s="138"/>
      <c r="AC68" s="139"/>
      <c r="AD68" s="140"/>
      <c r="AE68" s="122"/>
      <c r="AF68" s="276"/>
      <c r="AG68" s="123"/>
      <c r="AH68" s="123"/>
      <c r="AI68" s="123"/>
      <c r="AJ68" s="123"/>
      <c r="AK68" s="123"/>
      <c r="AL68" s="123"/>
      <c r="AM68" s="123"/>
      <c r="AN68" s="123"/>
      <c r="AO68" s="123"/>
      <c r="AP68" s="33"/>
      <c r="AQ68" s="46"/>
      <c r="AR68" s="33"/>
    </row>
    <row r="69" spans="1:44">
      <c r="A69" s="824"/>
      <c r="B69" s="280"/>
      <c r="C69" s="279"/>
      <c r="D69" s="133"/>
      <c r="E69" s="824"/>
      <c r="F69" s="136"/>
      <c r="G69" s="290"/>
      <c r="H69" s="1702"/>
      <c r="I69" s="1702"/>
      <c r="J69" s="1702"/>
      <c r="K69" s="1702"/>
      <c r="L69" s="1702"/>
      <c r="M69" s="1702"/>
      <c r="N69" s="1702"/>
      <c r="O69" s="1702"/>
      <c r="P69" s="1702"/>
      <c r="Q69" s="1702"/>
      <c r="R69" s="1702"/>
      <c r="S69" s="1702"/>
      <c r="T69" s="1702"/>
      <c r="U69" s="1702"/>
      <c r="V69" s="1702"/>
      <c r="W69" s="1702"/>
      <c r="X69" s="1702"/>
      <c r="Y69" s="1702"/>
      <c r="Z69" s="1702"/>
      <c r="AA69" s="1703"/>
      <c r="AB69" s="138"/>
      <c r="AC69" s="139"/>
      <c r="AD69" s="140"/>
      <c r="AE69" s="122"/>
      <c r="AF69" s="276"/>
      <c r="AG69" s="123"/>
      <c r="AH69" s="123"/>
      <c r="AI69" s="123"/>
      <c r="AJ69" s="123"/>
      <c r="AK69" s="123"/>
      <c r="AL69" s="123"/>
      <c r="AM69" s="123"/>
      <c r="AN69" s="123"/>
      <c r="AO69" s="123"/>
      <c r="AP69" s="33"/>
      <c r="AQ69" s="46"/>
      <c r="AR69" s="33"/>
    </row>
    <row r="70" spans="1:44">
      <c r="A70" s="824"/>
      <c r="B70" s="280"/>
      <c r="C70" s="279"/>
      <c r="D70" s="133"/>
      <c r="E70" s="824"/>
      <c r="F70" s="136"/>
      <c r="G70" s="47"/>
      <c r="H70" s="47"/>
      <c r="I70" s="47"/>
      <c r="J70" s="47"/>
      <c r="K70" s="47"/>
      <c r="L70" s="47"/>
      <c r="M70" s="47"/>
      <c r="N70" s="47"/>
      <c r="O70" s="47"/>
      <c r="P70" s="47"/>
      <c r="Q70" s="47"/>
      <c r="R70" s="47"/>
      <c r="S70" s="47"/>
      <c r="T70" s="47"/>
      <c r="U70" s="47"/>
      <c r="V70" s="47"/>
      <c r="W70" s="47"/>
      <c r="X70" s="47"/>
      <c r="Y70" s="47"/>
      <c r="Z70" s="47"/>
      <c r="AA70" s="137"/>
      <c r="AB70" s="138"/>
      <c r="AC70" s="139"/>
      <c r="AD70" s="140"/>
      <c r="AE70" s="122"/>
      <c r="AF70" s="276"/>
      <c r="AG70" s="123"/>
      <c r="AH70" s="123"/>
      <c r="AI70" s="123"/>
      <c r="AJ70" s="123"/>
      <c r="AK70" s="123"/>
      <c r="AL70" s="123"/>
      <c r="AM70" s="123"/>
      <c r="AN70" s="123"/>
      <c r="AO70" s="123"/>
      <c r="AP70" s="33"/>
      <c r="AQ70" s="46"/>
      <c r="AR70" s="33"/>
    </row>
    <row r="71" spans="1:44">
      <c r="A71" s="824"/>
      <c r="B71" s="280"/>
      <c r="C71" s="279"/>
      <c r="D71" s="133"/>
      <c r="E71" s="824"/>
      <c r="F71" s="136"/>
      <c r="G71" s="47"/>
      <c r="H71" s="47"/>
      <c r="I71" s="47"/>
      <c r="J71" s="47"/>
      <c r="K71" s="47"/>
      <c r="L71" s="47"/>
      <c r="M71" s="47"/>
      <c r="N71" s="47"/>
      <c r="O71" s="47"/>
      <c r="P71" s="47"/>
      <c r="Q71" s="47"/>
      <c r="R71" s="47"/>
      <c r="S71" s="47"/>
      <c r="T71" s="47"/>
      <c r="U71" s="47"/>
      <c r="V71" s="47"/>
      <c r="W71" s="47"/>
      <c r="X71" s="47"/>
      <c r="Y71" s="47"/>
      <c r="Z71" s="47"/>
      <c r="AA71" s="137"/>
      <c r="AB71" s="138"/>
      <c r="AC71" s="139"/>
      <c r="AD71" s="140"/>
      <c r="AE71" s="122"/>
      <c r="AF71" s="276"/>
      <c r="AG71" s="123"/>
      <c r="AH71" s="123"/>
      <c r="AI71" s="123"/>
      <c r="AJ71" s="123"/>
      <c r="AK71" s="123"/>
      <c r="AL71" s="123"/>
      <c r="AM71" s="123"/>
      <c r="AN71" s="123"/>
      <c r="AO71" s="123"/>
      <c r="AP71" s="33"/>
      <c r="AQ71" s="46"/>
      <c r="AR71" s="33"/>
    </row>
    <row r="72" spans="1:44">
      <c r="A72" s="48"/>
      <c r="B72" s="280"/>
      <c r="C72" s="279"/>
      <c r="D72" s="133"/>
      <c r="E72" s="824"/>
      <c r="F72" s="136"/>
      <c r="G72" s="47"/>
      <c r="H72" s="47"/>
      <c r="I72" s="47"/>
      <c r="J72" s="47"/>
      <c r="K72" s="47"/>
      <c r="L72" s="47"/>
      <c r="M72" s="47"/>
      <c r="N72" s="47"/>
      <c r="O72" s="47"/>
      <c r="P72" s="47"/>
      <c r="Q72" s="47"/>
      <c r="R72" s="47"/>
      <c r="S72" s="47"/>
      <c r="T72" s="47"/>
      <c r="U72" s="47"/>
      <c r="V72" s="47"/>
      <c r="W72" s="47"/>
      <c r="X72" s="47"/>
      <c r="Y72" s="47"/>
      <c r="Z72" s="47"/>
      <c r="AA72" s="137"/>
      <c r="AB72" s="138"/>
      <c r="AC72" s="139"/>
      <c r="AD72" s="140"/>
      <c r="AE72" s="122"/>
      <c r="AF72" s="276"/>
      <c r="AG72" s="123"/>
      <c r="AH72" s="123"/>
      <c r="AI72" s="123"/>
      <c r="AJ72" s="123"/>
      <c r="AK72" s="123"/>
      <c r="AL72" s="123"/>
      <c r="AM72" s="123"/>
      <c r="AN72" s="123"/>
      <c r="AO72" s="123"/>
      <c r="AP72" s="33"/>
      <c r="AQ72" s="46"/>
      <c r="AR72" s="33"/>
    </row>
    <row r="73" spans="1:44">
      <c r="A73" s="48"/>
      <c r="B73" s="280"/>
      <c r="C73" s="279"/>
      <c r="D73" s="133"/>
      <c r="E73" s="824"/>
      <c r="F73" s="136"/>
      <c r="G73" s="47"/>
      <c r="H73" s="47"/>
      <c r="I73" s="47"/>
      <c r="J73" s="47"/>
      <c r="K73" s="47"/>
      <c r="L73" s="47"/>
      <c r="M73" s="47"/>
      <c r="N73" s="47"/>
      <c r="O73" s="47"/>
      <c r="P73" s="47"/>
      <c r="Q73" s="47"/>
      <c r="R73" s="47"/>
      <c r="S73" s="47"/>
      <c r="T73" s="47"/>
      <c r="U73" s="47"/>
      <c r="V73" s="47"/>
      <c r="W73" s="47"/>
      <c r="X73" s="47"/>
      <c r="Y73" s="47"/>
      <c r="Z73" s="47"/>
      <c r="AA73" s="137"/>
      <c r="AB73" s="138"/>
      <c r="AC73" s="139"/>
      <c r="AD73" s="140"/>
      <c r="AE73" s="122"/>
      <c r="AF73" s="276"/>
      <c r="AG73" s="123"/>
      <c r="AH73" s="123"/>
      <c r="AI73" s="123"/>
      <c r="AJ73" s="123"/>
      <c r="AK73" s="123"/>
      <c r="AL73" s="123"/>
      <c r="AM73" s="123"/>
      <c r="AN73" s="123"/>
      <c r="AO73" s="123"/>
      <c r="AP73" s="33"/>
      <c r="AQ73" s="46"/>
      <c r="AR73" s="33"/>
    </row>
    <row r="74" spans="1:44">
      <c r="A74" s="48"/>
      <c r="B74" s="280"/>
      <c r="C74" s="279"/>
      <c r="D74" s="133"/>
      <c r="E74" s="824"/>
      <c r="F74" s="136"/>
      <c r="G74" s="47"/>
      <c r="H74" s="47"/>
      <c r="I74" s="47"/>
      <c r="J74" s="47"/>
      <c r="K74" s="47"/>
      <c r="L74" s="47"/>
      <c r="M74" s="47"/>
      <c r="N74" s="47"/>
      <c r="O74" s="47"/>
      <c r="P74" s="47"/>
      <c r="Q74" s="47"/>
      <c r="R74" s="47"/>
      <c r="S74" s="47"/>
      <c r="T74" s="47"/>
      <c r="U74" s="47"/>
      <c r="V74" s="47"/>
      <c r="W74" s="47"/>
      <c r="X74" s="47"/>
      <c r="Y74" s="47"/>
      <c r="Z74" s="47"/>
      <c r="AA74" s="137"/>
      <c r="AB74" s="138"/>
      <c r="AC74" s="139"/>
      <c r="AD74" s="140"/>
      <c r="AE74" s="122"/>
      <c r="AF74" s="276"/>
      <c r="AG74" s="123"/>
      <c r="AH74" s="123"/>
      <c r="AI74" s="123"/>
      <c r="AJ74" s="123"/>
      <c r="AK74" s="123"/>
      <c r="AL74" s="123"/>
      <c r="AM74" s="123"/>
      <c r="AN74" s="123"/>
      <c r="AO74" s="123"/>
      <c r="AP74" s="33"/>
      <c r="AQ74" s="46"/>
      <c r="AR74" s="33"/>
    </row>
    <row r="75" spans="1:44">
      <c r="A75" s="48"/>
      <c r="B75" s="280"/>
      <c r="C75" s="279"/>
      <c r="D75" s="133"/>
      <c r="E75" s="824"/>
      <c r="F75" s="136"/>
      <c r="G75" s="47"/>
      <c r="H75" s="47"/>
      <c r="I75" s="47"/>
      <c r="J75" s="47"/>
      <c r="K75" s="47"/>
      <c r="L75" s="47"/>
      <c r="M75" s="47"/>
      <c r="N75" s="47"/>
      <c r="O75" s="47"/>
      <c r="P75" s="47"/>
      <c r="Q75" s="47"/>
      <c r="R75" s="47"/>
      <c r="S75" s="47"/>
      <c r="T75" s="47"/>
      <c r="U75" s="47"/>
      <c r="V75" s="47"/>
      <c r="W75" s="47"/>
      <c r="X75" s="47"/>
      <c r="Y75" s="47"/>
      <c r="Z75" s="47"/>
      <c r="AA75" s="137"/>
      <c r="AB75" s="138"/>
      <c r="AC75" s="139"/>
      <c r="AD75" s="140"/>
      <c r="AE75" s="122"/>
      <c r="AF75" s="276"/>
      <c r="AG75" s="123"/>
      <c r="AH75" s="123"/>
      <c r="AI75" s="123"/>
      <c r="AJ75" s="123"/>
      <c r="AK75" s="123"/>
      <c r="AL75" s="123"/>
      <c r="AM75" s="123"/>
      <c r="AN75" s="123"/>
      <c r="AO75" s="123"/>
      <c r="AP75" s="33"/>
      <c r="AQ75" s="46"/>
      <c r="AR75" s="33"/>
    </row>
    <row r="76" spans="1:44">
      <c r="A76" s="48"/>
      <c r="B76" s="280"/>
      <c r="C76" s="279"/>
      <c r="D76" s="133"/>
      <c r="E76" s="824"/>
      <c r="F76" s="136"/>
      <c r="G76" s="47"/>
      <c r="H76" s="47"/>
      <c r="I76" s="47"/>
      <c r="J76" s="47"/>
      <c r="K76" s="47"/>
      <c r="L76" s="47"/>
      <c r="M76" s="47"/>
      <c r="N76" s="47"/>
      <c r="O76" s="47"/>
      <c r="P76" s="47"/>
      <c r="Q76" s="47"/>
      <c r="R76" s="47"/>
      <c r="S76" s="47"/>
      <c r="T76" s="47"/>
      <c r="U76" s="47"/>
      <c r="V76" s="47"/>
      <c r="W76" s="47"/>
      <c r="X76" s="47"/>
      <c r="Y76" s="47"/>
      <c r="Z76" s="47"/>
      <c r="AA76" s="137"/>
      <c r="AB76" s="138"/>
      <c r="AC76" s="139"/>
      <c r="AD76" s="140"/>
      <c r="AE76" s="122"/>
      <c r="AF76" s="276"/>
      <c r="AG76" s="123"/>
      <c r="AH76" s="123"/>
      <c r="AI76" s="123"/>
      <c r="AJ76" s="123"/>
      <c r="AK76" s="123"/>
      <c r="AL76" s="123"/>
      <c r="AM76" s="123"/>
      <c r="AN76" s="123"/>
      <c r="AO76" s="123"/>
      <c r="AP76" s="33"/>
      <c r="AQ76" s="46"/>
      <c r="AR76" s="33"/>
    </row>
    <row r="77" spans="1:44">
      <c r="A77" s="48"/>
      <c r="B77" s="280"/>
      <c r="C77" s="279"/>
      <c r="D77" s="133"/>
      <c r="E77" s="824"/>
      <c r="F77" s="136"/>
      <c r="G77" s="47"/>
      <c r="H77" s="47"/>
      <c r="I77" s="47"/>
      <c r="J77" s="47"/>
      <c r="K77" s="47"/>
      <c r="L77" s="47"/>
      <c r="M77" s="47"/>
      <c r="N77" s="47"/>
      <c r="O77" s="47"/>
      <c r="P77" s="47"/>
      <c r="Q77" s="47"/>
      <c r="R77" s="47"/>
      <c r="S77" s="47"/>
      <c r="T77" s="47"/>
      <c r="U77" s="47"/>
      <c r="V77" s="47"/>
      <c r="W77" s="47"/>
      <c r="X77" s="47"/>
      <c r="Y77" s="47"/>
      <c r="Z77" s="47"/>
      <c r="AA77" s="137"/>
      <c r="AB77" s="138"/>
      <c r="AC77" s="139"/>
      <c r="AD77" s="140"/>
      <c r="AE77" s="122"/>
      <c r="AF77" s="276"/>
      <c r="AG77" s="123"/>
      <c r="AH77" s="123"/>
      <c r="AI77" s="123"/>
      <c r="AJ77" s="123"/>
      <c r="AK77" s="123"/>
      <c r="AL77" s="123"/>
      <c r="AM77" s="123"/>
      <c r="AN77" s="123"/>
      <c r="AO77" s="123"/>
      <c r="AP77" s="33"/>
      <c r="AQ77" s="46"/>
      <c r="AR77" s="33"/>
    </row>
    <row r="78" spans="1:44">
      <c r="A78" s="48"/>
      <c r="B78" s="280"/>
      <c r="C78" s="279"/>
      <c r="D78" s="133"/>
      <c r="E78" s="824"/>
      <c r="F78" s="136"/>
      <c r="G78" s="47"/>
      <c r="H78" s="47"/>
      <c r="I78" s="47"/>
      <c r="J78" s="47"/>
      <c r="K78" s="47"/>
      <c r="L78" s="47"/>
      <c r="M78" s="47"/>
      <c r="N78" s="47"/>
      <c r="O78" s="47"/>
      <c r="P78" s="47"/>
      <c r="Q78" s="47"/>
      <c r="R78" s="47"/>
      <c r="S78" s="47"/>
      <c r="T78" s="47"/>
      <c r="U78" s="47"/>
      <c r="V78" s="47"/>
      <c r="W78" s="47"/>
      <c r="X78" s="47"/>
      <c r="Y78" s="47"/>
      <c r="Z78" s="47"/>
      <c r="AA78" s="137"/>
      <c r="AB78" s="138"/>
      <c r="AC78" s="139"/>
      <c r="AD78" s="140"/>
      <c r="AE78" s="122"/>
      <c r="AF78" s="276"/>
      <c r="AG78" s="123"/>
      <c r="AH78" s="123"/>
      <c r="AI78" s="123"/>
      <c r="AJ78" s="123"/>
      <c r="AK78" s="123"/>
      <c r="AL78" s="123"/>
      <c r="AM78" s="123"/>
      <c r="AN78" s="123"/>
      <c r="AO78" s="123"/>
      <c r="AP78" s="33"/>
      <c r="AQ78" s="46"/>
      <c r="AR78" s="33"/>
    </row>
    <row r="79" spans="1:44">
      <c r="A79" s="48"/>
      <c r="B79" s="280"/>
      <c r="C79" s="279"/>
      <c r="D79" s="133"/>
      <c r="E79" s="824"/>
      <c r="F79" s="136"/>
      <c r="G79" s="47"/>
      <c r="H79" s="47"/>
      <c r="I79" s="47"/>
      <c r="J79" s="47"/>
      <c r="K79" s="47"/>
      <c r="L79" s="47"/>
      <c r="M79" s="47"/>
      <c r="N79" s="47"/>
      <c r="O79" s="47"/>
      <c r="P79" s="47"/>
      <c r="Q79" s="47"/>
      <c r="R79" s="47"/>
      <c r="S79" s="47"/>
      <c r="T79" s="47"/>
      <c r="U79" s="47"/>
      <c r="V79" s="47"/>
      <c r="W79" s="47"/>
      <c r="X79" s="47"/>
      <c r="Y79" s="47"/>
      <c r="Z79" s="47"/>
      <c r="AA79" s="137"/>
      <c r="AB79" s="138"/>
      <c r="AC79" s="139"/>
      <c r="AD79" s="140"/>
      <c r="AE79" s="122"/>
      <c r="AF79" s="276"/>
      <c r="AG79" s="123"/>
      <c r="AH79" s="123"/>
      <c r="AI79" s="123"/>
      <c r="AJ79" s="123"/>
      <c r="AK79" s="123"/>
      <c r="AL79" s="123"/>
      <c r="AM79" s="123"/>
      <c r="AN79" s="123"/>
      <c r="AO79" s="123"/>
      <c r="AP79" s="33"/>
      <c r="AQ79" s="46"/>
      <c r="AR79" s="33"/>
    </row>
    <row r="80" spans="1:44" ht="13.8" customHeight="1">
      <c r="A80" s="48"/>
      <c r="B80" s="280"/>
      <c r="C80" s="279"/>
      <c r="D80" s="133"/>
      <c r="E80" s="824"/>
      <c r="F80" s="136"/>
      <c r="G80" s="47"/>
      <c r="H80" s="47"/>
      <c r="I80" s="47"/>
      <c r="J80" s="47"/>
      <c r="K80" s="47"/>
      <c r="L80" s="47"/>
      <c r="M80" s="47"/>
      <c r="N80" s="47"/>
      <c r="O80" s="47"/>
      <c r="P80" s="47"/>
      <c r="Q80" s="47"/>
      <c r="R80" s="47"/>
      <c r="S80" s="47"/>
      <c r="T80" s="47"/>
      <c r="U80" s="47"/>
      <c r="V80" s="47"/>
      <c r="W80" s="47"/>
      <c r="X80" s="47"/>
      <c r="Y80" s="47"/>
      <c r="Z80" s="47"/>
      <c r="AA80" s="137"/>
      <c r="AB80" s="138"/>
      <c r="AC80" s="139"/>
      <c r="AD80" s="140"/>
      <c r="AE80" s="122"/>
      <c r="AF80" s="276"/>
      <c r="AG80" s="123"/>
      <c r="AH80" s="123"/>
      <c r="AI80" s="123"/>
      <c r="AJ80" s="123"/>
      <c r="AK80" s="123"/>
      <c r="AL80" s="123"/>
      <c r="AM80" s="123"/>
      <c r="AN80" s="123"/>
      <c r="AO80" s="123"/>
      <c r="AP80" s="33"/>
      <c r="AQ80" s="46"/>
      <c r="AR80" s="33"/>
    </row>
    <row r="81" spans="1:44" ht="13.8" customHeight="1">
      <c r="A81" s="48"/>
      <c r="B81" s="280"/>
      <c r="C81" s="279"/>
      <c r="D81" s="133"/>
      <c r="E81" s="824"/>
      <c r="F81" s="136"/>
      <c r="G81" s="47"/>
      <c r="H81" s="47"/>
      <c r="I81" s="47"/>
      <c r="J81" s="47"/>
      <c r="K81" s="47"/>
      <c r="L81" s="47"/>
      <c r="M81" s="47"/>
      <c r="N81" s="47"/>
      <c r="O81" s="47"/>
      <c r="P81" s="47"/>
      <c r="Q81" s="47"/>
      <c r="R81" s="47"/>
      <c r="S81" s="47"/>
      <c r="T81" s="47"/>
      <c r="U81" s="47"/>
      <c r="V81" s="47"/>
      <c r="W81" s="47"/>
      <c r="X81" s="47"/>
      <c r="Y81" s="47"/>
      <c r="Z81" s="47"/>
      <c r="AA81" s="137"/>
      <c r="AB81" s="138"/>
      <c r="AC81" s="139"/>
      <c r="AD81" s="140"/>
      <c r="AE81" s="122"/>
      <c r="AF81" s="276"/>
      <c r="AG81" s="123"/>
      <c r="AH81" s="123"/>
      <c r="AI81" s="123"/>
      <c r="AJ81" s="123"/>
      <c r="AK81" s="123"/>
      <c r="AL81" s="123"/>
      <c r="AM81" s="123"/>
      <c r="AN81" s="123"/>
      <c r="AO81" s="123"/>
      <c r="AP81" s="33"/>
      <c r="AQ81" s="46"/>
      <c r="AR81" s="33"/>
    </row>
    <row r="82" spans="1:44" ht="13.8" customHeight="1">
      <c r="A82" s="277"/>
      <c r="B82" s="280"/>
      <c r="C82" s="279"/>
      <c r="D82" s="133"/>
      <c r="E82" s="824"/>
      <c r="F82" s="136"/>
      <c r="G82" s="47"/>
      <c r="H82" s="47"/>
      <c r="I82" s="47"/>
      <c r="J82" s="47"/>
      <c r="K82" s="47"/>
      <c r="L82" s="47"/>
      <c r="M82" s="47"/>
      <c r="N82" s="47"/>
      <c r="O82" s="47"/>
      <c r="P82" s="47"/>
      <c r="Q82" s="47"/>
      <c r="R82" s="47"/>
      <c r="S82" s="47"/>
      <c r="T82" s="47"/>
      <c r="U82" s="47"/>
      <c r="V82" s="47"/>
      <c r="W82" s="47"/>
      <c r="X82" s="47"/>
      <c r="Y82" s="47"/>
      <c r="Z82" s="47"/>
      <c r="AA82" s="137"/>
      <c r="AB82" s="138"/>
      <c r="AC82" s="139"/>
      <c r="AD82" s="140"/>
      <c r="AE82" s="122"/>
      <c r="AF82" s="276"/>
      <c r="AG82" s="123"/>
      <c r="AH82" s="123"/>
      <c r="AI82" s="123"/>
      <c r="AJ82" s="123"/>
      <c r="AK82" s="123"/>
      <c r="AL82" s="123"/>
      <c r="AM82" s="123"/>
      <c r="AN82" s="123"/>
      <c r="AO82" s="123"/>
      <c r="AP82" s="33"/>
      <c r="AQ82" s="46"/>
      <c r="AR82" s="33"/>
    </row>
    <row r="83" spans="1:44" ht="13.8" customHeight="1">
      <c r="A83" s="277"/>
      <c r="B83" s="280"/>
      <c r="C83" s="279"/>
      <c r="D83" s="133"/>
      <c r="E83" s="133"/>
      <c r="F83" s="136"/>
      <c r="G83" s="47"/>
      <c r="H83" s="47"/>
      <c r="I83" s="47"/>
      <c r="J83" s="47"/>
      <c r="K83" s="47"/>
      <c r="L83" s="47"/>
      <c r="M83" s="47"/>
      <c r="N83" s="47"/>
      <c r="O83" s="47"/>
      <c r="P83" s="47"/>
      <c r="Q83" s="47"/>
      <c r="R83" s="47"/>
      <c r="S83" s="47"/>
      <c r="T83" s="47"/>
      <c r="U83" s="47"/>
      <c r="V83" s="47"/>
      <c r="W83" s="47"/>
      <c r="X83" s="47"/>
      <c r="Y83" s="47"/>
      <c r="Z83" s="47"/>
      <c r="AA83" s="137"/>
      <c r="AB83" s="138"/>
      <c r="AC83" s="139"/>
      <c r="AD83" s="140"/>
      <c r="AE83" s="122"/>
      <c r="AF83" s="276"/>
      <c r="AG83" s="123"/>
      <c r="AH83" s="123"/>
      <c r="AI83" s="123"/>
      <c r="AJ83" s="123"/>
      <c r="AK83" s="123"/>
      <c r="AL83" s="123"/>
      <c r="AM83" s="123"/>
      <c r="AN83" s="123"/>
      <c r="AO83" s="123"/>
      <c r="AP83" s="33"/>
      <c r="AQ83" s="46"/>
      <c r="AR83" s="33"/>
    </row>
    <row r="84" spans="1:44" ht="13.5" customHeight="1">
      <c r="A84" s="824" t="s">
        <v>1028</v>
      </c>
      <c r="B84" s="58">
        <v>5</v>
      </c>
      <c r="C84" s="839" t="s">
        <v>218</v>
      </c>
      <c r="D84" s="59" t="s">
        <v>475</v>
      </c>
      <c r="E84" s="788" t="s">
        <v>1086</v>
      </c>
      <c r="F84" s="291"/>
      <c r="G84" s="826" t="s">
        <v>66</v>
      </c>
      <c r="H84" s="826"/>
      <c r="I84" s="826"/>
      <c r="J84" s="826"/>
      <c r="K84" s="826"/>
      <c r="L84" s="826"/>
      <c r="M84" s="840"/>
      <c r="N84" s="1664" t="s">
        <v>105</v>
      </c>
      <c r="O84" s="1664"/>
      <c r="P84" s="1664"/>
      <c r="Q84" s="1664"/>
      <c r="R84" s="1664"/>
      <c r="S84" s="1664"/>
      <c r="T84" s="1664"/>
      <c r="U84" s="1664"/>
      <c r="V84" s="1664"/>
      <c r="W84" s="225"/>
      <c r="X84" s="225"/>
      <c r="Y84" s="225"/>
      <c r="Z84" s="225"/>
      <c r="AA84" s="288"/>
      <c r="AB84" s="851" t="s">
        <v>459</v>
      </c>
      <c r="AC84" s="852"/>
      <c r="AD84" s="853"/>
      <c r="AE84" s="122"/>
      <c r="AF84" s="33"/>
      <c r="AG84" s="33"/>
      <c r="AH84" s="33"/>
      <c r="AI84" s="33"/>
      <c r="AJ84" s="33"/>
      <c r="AK84" s="33"/>
      <c r="AL84" s="33"/>
      <c r="AM84" s="33"/>
      <c r="AN84" s="33"/>
      <c r="AO84" s="33"/>
      <c r="AP84" s="33"/>
      <c r="AQ84" s="33"/>
      <c r="AR84" s="33"/>
    </row>
    <row r="85" spans="1:44">
      <c r="A85" s="824"/>
      <c r="B85" s="58"/>
      <c r="C85" s="839"/>
      <c r="D85" s="48"/>
      <c r="E85" s="788"/>
      <c r="F85" s="291"/>
      <c r="G85" s="826"/>
      <c r="H85" s="826"/>
      <c r="I85" s="826"/>
      <c r="J85" s="826"/>
      <c r="K85" s="826"/>
      <c r="L85" s="826"/>
      <c r="M85" s="840"/>
      <c r="N85" s="1664"/>
      <c r="O85" s="1664"/>
      <c r="P85" s="1664"/>
      <c r="Q85" s="1664"/>
      <c r="R85" s="1664"/>
      <c r="S85" s="1664"/>
      <c r="T85" s="1664"/>
      <c r="U85" s="1664"/>
      <c r="V85" s="1664"/>
      <c r="W85" s="225"/>
      <c r="X85" s="225"/>
      <c r="Y85" s="225"/>
      <c r="Z85" s="225"/>
      <c r="AA85" s="288"/>
      <c r="AB85" s="851"/>
      <c r="AC85" s="852"/>
      <c r="AD85" s="853"/>
      <c r="AE85" s="122"/>
      <c r="AF85" s="33"/>
      <c r="AG85" s="33"/>
      <c r="AH85" s="33"/>
      <c r="AI85" s="33"/>
      <c r="AJ85" s="33"/>
      <c r="AK85" s="33"/>
      <c r="AL85" s="33"/>
      <c r="AM85" s="33"/>
      <c r="AN85" s="33"/>
      <c r="AO85" s="33"/>
      <c r="AP85" s="33"/>
      <c r="AQ85" s="33"/>
      <c r="AR85" s="33"/>
    </row>
    <row r="86" spans="1:44" ht="13.5" customHeight="1">
      <c r="A86" s="824"/>
      <c r="B86" s="58"/>
      <c r="C86" s="839"/>
      <c r="D86" s="48"/>
      <c r="E86" s="788"/>
      <c r="F86" s="291"/>
      <c r="G86" s="225"/>
      <c r="H86" s="225"/>
      <c r="I86" s="225"/>
      <c r="J86" s="225"/>
      <c r="K86" s="225"/>
      <c r="L86" s="292"/>
      <c r="M86" s="225"/>
      <c r="N86" s="225"/>
      <c r="O86" s="225"/>
      <c r="P86" s="225"/>
      <c r="Q86" s="225"/>
      <c r="R86" s="225"/>
      <c r="S86" s="225"/>
      <c r="T86" s="225"/>
      <c r="U86" s="225"/>
      <c r="V86" s="225"/>
      <c r="W86" s="225"/>
      <c r="X86" s="225"/>
      <c r="Y86" s="225"/>
      <c r="Z86" s="225"/>
      <c r="AA86" s="288"/>
      <c r="AB86" s="851"/>
      <c r="AC86" s="852"/>
      <c r="AD86" s="853"/>
      <c r="AE86" s="122"/>
      <c r="AF86" s="33"/>
      <c r="AG86" s="33"/>
      <c r="AH86" s="33"/>
      <c r="AI86" s="33"/>
      <c r="AJ86" s="33"/>
      <c r="AK86" s="33"/>
      <c r="AL86" s="33"/>
      <c r="AM86" s="33"/>
      <c r="AN86" s="33"/>
      <c r="AO86" s="33"/>
      <c r="AP86" s="33"/>
      <c r="AQ86" s="33"/>
      <c r="AR86" s="33"/>
    </row>
    <row r="87" spans="1:44" ht="14.25" customHeight="1">
      <c r="A87" s="824"/>
      <c r="B87" s="58"/>
      <c r="C87" s="839"/>
      <c r="D87" s="48"/>
      <c r="E87" s="788"/>
      <c r="F87" s="291"/>
      <c r="G87" s="293" t="s">
        <v>51</v>
      </c>
      <c r="H87" s="1665" t="s">
        <v>1029</v>
      </c>
      <c r="I87" s="1665"/>
      <c r="J87" s="1665"/>
      <c r="K87" s="1665"/>
      <c r="L87" s="1665"/>
      <c r="M87" s="1665"/>
      <c r="N87" s="1665"/>
      <c r="O87" s="1665"/>
      <c r="P87" s="1665"/>
      <c r="Q87" s="1665"/>
      <c r="R87" s="1665"/>
      <c r="S87" s="1665"/>
      <c r="T87" s="1665"/>
      <c r="U87" s="1665"/>
      <c r="V87" s="1665"/>
      <c r="W87" s="1665"/>
      <c r="X87" s="536"/>
      <c r="Y87" s="536"/>
      <c r="Z87" s="536"/>
      <c r="AA87" s="288"/>
      <c r="AB87" s="851"/>
      <c r="AC87" s="852"/>
      <c r="AD87" s="853"/>
      <c r="AE87" s="122"/>
      <c r="AF87" s="33"/>
      <c r="AG87" s="33"/>
      <c r="AH87" s="33"/>
      <c r="AI87" s="33"/>
      <c r="AJ87" s="33"/>
      <c r="AK87" s="33"/>
      <c r="AL87" s="33"/>
      <c r="AM87" s="33"/>
      <c r="AN87" s="33"/>
      <c r="AO87" s="33"/>
      <c r="AP87" s="33"/>
      <c r="AQ87" s="33"/>
      <c r="AR87" s="33"/>
    </row>
    <row r="88" spans="1:44" ht="14.25" customHeight="1">
      <c r="A88" s="824"/>
      <c r="B88" s="58"/>
      <c r="C88" s="839"/>
      <c r="D88" s="48"/>
      <c r="E88" s="788"/>
      <c r="F88" s="291"/>
      <c r="G88" s="294"/>
      <c r="H88" s="1665"/>
      <c r="I88" s="1665"/>
      <c r="J88" s="1665"/>
      <c r="K88" s="1665"/>
      <c r="L88" s="1665"/>
      <c r="M88" s="1665"/>
      <c r="N88" s="1665"/>
      <c r="O88" s="1665"/>
      <c r="P88" s="1665"/>
      <c r="Q88" s="1665"/>
      <c r="R88" s="1665"/>
      <c r="S88" s="1665"/>
      <c r="T88" s="1665"/>
      <c r="U88" s="1665"/>
      <c r="V88" s="1665"/>
      <c r="W88" s="1665"/>
      <c r="X88" s="536"/>
      <c r="Y88" s="536"/>
      <c r="Z88" s="536"/>
      <c r="AA88" s="288"/>
      <c r="AB88" s="851"/>
      <c r="AC88" s="852"/>
      <c r="AD88" s="853"/>
      <c r="AE88" s="122"/>
      <c r="AF88" s="33"/>
      <c r="AG88" s="33"/>
      <c r="AH88" s="33"/>
      <c r="AI88" s="33"/>
      <c r="AJ88" s="33"/>
      <c r="AK88" s="33"/>
      <c r="AL88" s="33"/>
      <c r="AM88" s="33"/>
      <c r="AN88" s="33"/>
      <c r="AO88" s="33"/>
      <c r="AP88" s="33"/>
      <c r="AQ88" s="33"/>
      <c r="AR88" s="33"/>
    </row>
    <row r="89" spans="1:44" ht="14.4">
      <c r="A89" s="824"/>
      <c r="B89" s="58"/>
      <c r="C89" s="839"/>
      <c r="D89" s="48"/>
      <c r="E89" s="788"/>
      <c r="F89" s="291"/>
      <c r="G89" s="294"/>
      <c r="H89" s="1665"/>
      <c r="I89" s="1665"/>
      <c r="J89" s="1665"/>
      <c r="K89" s="1665"/>
      <c r="L89" s="1665"/>
      <c r="M89" s="1665"/>
      <c r="N89" s="1665"/>
      <c r="O89" s="1665"/>
      <c r="P89" s="1665"/>
      <c r="Q89" s="1665"/>
      <c r="R89" s="1665"/>
      <c r="S89" s="1665"/>
      <c r="T89" s="1665"/>
      <c r="U89" s="1665"/>
      <c r="V89" s="1665"/>
      <c r="W89" s="1665"/>
      <c r="X89" s="536"/>
      <c r="Y89" s="536"/>
      <c r="Z89" s="536"/>
      <c r="AA89" s="288"/>
      <c r="AB89" s="851"/>
      <c r="AC89" s="852"/>
      <c r="AD89" s="853"/>
      <c r="AE89" s="122"/>
      <c r="AF89" s="33"/>
      <c r="AG89" s="33"/>
      <c r="AH89" s="33"/>
      <c r="AI89" s="33"/>
      <c r="AJ89" s="33"/>
      <c r="AK89" s="33"/>
      <c r="AL89" s="33"/>
      <c r="AM89" s="33"/>
      <c r="AN89" s="33"/>
      <c r="AO89" s="33"/>
      <c r="AP89" s="33"/>
      <c r="AQ89" s="33"/>
      <c r="AR89" s="33"/>
    </row>
    <row r="90" spans="1:44" ht="11.25" customHeight="1">
      <c r="A90" s="824"/>
      <c r="B90" s="58"/>
      <c r="C90" s="839"/>
      <c r="D90" s="48"/>
      <c r="E90" s="48"/>
      <c r="F90" s="291"/>
      <c r="G90" s="33"/>
      <c r="H90" s="1665"/>
      <c r="I90" s="1665"/>
      <c r="J90" s="1665"/>
      <c r="K90" s="1665"/>
      <c r="L90" s="1665"/>
      <c r="M90" s="1665"/>
      <c r="N90" s="1665"/>
      <c r="O90" s="1665"/>
      <c r="P90" s="1665"/>
      <c r="Q90" s="1665"/>
      <c r="R90" s="1665"/>
      <c r="S90" s="1665"/>
      <c r="T90" s="1665"/>
      <c r="U90" s="1665"/>
      <c r="V90" s="1665"/>
      <c r="W90" s="1665"/>
      <c r="X90" s="536"/>
      <c r="Y90" s="536"/>
      <c r="Z90" s="536"/>
      <c r="AA90" s="288"/>
      <c r="AB90" s="851"/>
      <c r="AC90" s="852"/>
      <c r="AD90" s="853"/>
      <c r="AE90" s="122"/>
      <c r="AF90" s="33"/>
      <c r="AG90" s="33"/>
      <c r="AH90" s="33"/>
      <c r="AI90" s="33"/>
      <c r="AJ90" s="33"/>
      <c r="AK90" s="33"/>
      <c r="AL90" s="33"/>
      <c r="AM90" s="33"/>
      <c r="AN90" s="33"/>
      <c r="AO90" s="33"/>
      <c r="AP90" s="33"/>
      <c r="AQ90" s="33"/>
      <c r="AR90" s="33"/>
    </row>
    <row r="91" spans="1:44" ht="13.5" customHeight="1">
      <c r="A91" s="48"/>
      <c r="B91" s="58"/>
      <c r="C91" s="839"/>
      <c r="D91" s="48"/>
      <c r="E91" s="824" t="s">
        <v>1087</v>
      </c>
      <c r="F91" s="291"/>
      <c r="G91" s="292"/>
      <c r="H91" s="1665"/>
      <c r="I91" s="1665"/>
      <c r="J91" s="1665"/>
      <c r="K91" s="1665"/>
      <c r="L91" s="1665"/>
      <c r="M91" s="1665"/>
      <c r="N91" s="1665"/>
      <c r="O91" s="1665"/>
      <c r="P91" s="1665"/>
      <c r="Q91" s="1665"/>
      <c r="R91" s="1665"/>
      <c r="S91" s="1665"/>
      <c r="T91" s="1665"/>
      <c r="U91" s="1665"/>
      <c r="V91" s="1665"/>
      <c r="W91" s="1665"/>
      <c r="X91" s="536"/>
      <c r="Y91" s="536"/>
      <c r="Z91" s="536"/>
      <c r="AA91" s="288"/>
      <c r="AB91" s="177"/>
      <c r="AC91" s="178"/>
      <c r="AD91" s="179"/>
      <c r="AE91" s="122"/>
      <c r="AF91" s="33"/>
      <c r="AG91" s="33"/>
      <c r="AH91" s="33"/>
      <c r="AI91" s="33"/>
      <c r="AJ91" s="33"/>
      <c r="AK91" s="33"/>
      <c r="AL91" s="33"/>
      <c r="AM91" s="33"/>
      <c r="AN91" s="33"/>
      <c r="AO91" s="33"/>
      <c r="AP91" s="33"/>
      <c r="AQ91" s="33"/>
      <c r="AR91" s="33"/>
    </row>
    <row r="92" spans="1:44" ht="14.4">
      <c r="A92" s="48"/>
      <c r="B92" s="58"/>
      <c r="C92" s="839"/>
      <c r="D92" s="48"/>
      <c r="E92" s="824"/>
      <c r="F92" s="291"/>
      <c r="G92" s="293"/>
      <c r="H92" s="1665"/>
      <c r="I92" s="1665"/>
      <c r="J92" s="1665"/>
      <c r="K92" s="1665"/>
      <c r="L92" s="1665"/>
      <c r="M92" s="1665"/>
      <c r="N92" s="1665"/>
      <c r="O92" s="1665"/>
      <c r="P92" s="1665"/>
      <c r="Q92" s="1665"/>
      <c r="R92" s="1665"/>
      <c r="S92" s="1665"/>
      <c r="T92" s="1665"/>
      <c r="U92" s="1665"/>
      <c r="V92" s="1665"/>
      <c r="W92" s="1665"/>
      <c r="X92" s="536"/>
      <c r="Y92" s="536"/>
      <c r="Z92" s="536"/>
      <c r="AA92" s="288"/>
      <c r="AB92" s="177"/>
      <c r="AC92" s="178"/>
      <c r="AD92" s="179"/>
      <c r="AE92" s="122"/>
      <c r="AF92" s="33"/>
      <c r="AG92" s="33"/>
      <c r="AH92" s="33"/>
      <c r="AI92" s="33"/>
      <c r="AJ92" s="33"/>
      <c r="AK92" s="33"/>
      <c r="AL92" s="33"/>
      <c r="AM92" s="33"/>
      <c r="AN92" s="33"/>
      <c r="AO92" s="33"/>
      <c r="AP92" s="33"/>
      <c r="AQ92" s="33"/>
      <c r="AR92" s="33"/>
    </row>
    <row r="93" spans="1:44" ht="14.25" customHeight="1">
      <c r="A93" s="48"/>
      <c r="B93" s="58"/>
      <c r="C93" s="49"/>
      <c r="D93" s="48"/>
      <c r="E93" s="824"/>
      <c r="F93" s="291"/>
      <c r="G93" s="295"/>
      <c r="H93" s="1665"/>
      <c r="I93" s="1665"/>
      <c r="J93" s="1665"/>
      <c r="K93" s="1665"/>
      <c r="L93" s="1665"/>
      <c r="M93" s="1665"/>
      <c r="N93" s="1665"/>
      <c r="O93" s="1665"/>
      <c r="P93" s="1665"/>
      <c r="Q93" s="1665"/>
      <c r="R93" s="1665"/>
      <c r="S93" s="1665"/>
      <c r="T93" s="1665"/>
      <c r="U93" s="1665"/>
      <c r="V93" s="1665"/>
      <c r="W93" s="1665"/>
      <c r="X93" s="536"/>
      <c r="Y93" s="536"/>
      <c r="Z93" s="536"/>
      <c r="AA93" s="288"/>
      <c r="AB93" s="177"/>
      <c r="AC93" s="178"/>
      <c r="AD93" s="179"/>
      <c r="AE93" s="122"/>
      <c r="AF93" s="33"/>
      <c r="AG93" s="33"/>
      <c r="AH93" s="33"/>
      <c r="AI93" s="33"/>
      <c r="AJ93" s="33"/>
      <c r="AK93" s="33"/>
      <c r="AL93" s="33"/>
      <c r="AM93" s="33"/>
      <c r="AN93" s="33"/>
      <c r="AO93" s="33"/>
      <c r="AP93" s="33"/>
      <c r="AQ93" s="33"/>
      <c r="AR93" s="33"/>
    </row>
    <row r="94" spans="1:44" ht="14.25" customHeight="1">
      <c r="A94" s="48"/>
      <c r="B94" s="58"/>
      <c r="C94" s="49"/>
      <c r="D94" s="48"/>
      <c r="E94" s="824"/>
      <c r="F94" s="291"/>
      <c r="G94" s="295"/>
      <c r="H94" s="568"/>
      <c r="I94" s="568"/>
      <c r="J94" s="568"/>
      <c r="K94" s="568"/>
      <c r="L94" s="568"/>
      <c r="M94" s="568"/>
      <c r="N94" s="568"/>
      <c r="O94" s="568"/>
      <c r="P94" s="568"/>
      <c r="Q94" s="568"/>
      <c r="R94" s="568"/>
      <c r="S94" s="568"/>
      <c r="T94" s="568"/>
      <c r="U94" s="568"/>
      <c r="V94" s="568"/>
      <c r="W94" s="568"/>
      <c r="X94" s="536"/>
      <c r="Y94" s="536"/>
      <c r="Z94" s="536"/>
      <c r="AA94" s="288"/>
      <c r="AB94" s="177"/>
      <c r="AC94" s="178"/>
      <c r="AD94" s="179"/>
      <c r="AE94" s="122"/>
      <c r="AF94" s="33"/>
      <c r="AG94" s="33"/>
      <c r="AH94" s="33"/>
      <c r="AI94" s="33"/>
      <c r="AJ94" s="33"/>
      <c r="AK94" s="33"/>
      <c r="AL94" s="33"/>
      <c r="AM94" s="33"/>
      <c r="AN94" s="33"/>
      <c r="AO94" s="33"/>
      <c r="AP94" s="33"/>
      <c r="AQ94" s="33"/>
      <c r="AR94" s="33"/>
    </row>
    <row r="95" spans="1:44" ht="14.25" customHeight="1">
      <c r="A95" s="48"/>
      <c r="B95" s="58"/>
      <c r="C95" s="49"/>
      <c r="D95" s="48"/>
      <c r="E95" s="824"/>
      <c r="F95" s="291"/>
      <c r="G95" s="295"/>
      <c r="H95" s="568"/>
      <c r="I95" s="568"/>
      <c r="J95" s="568"/>
      <c r="K95" s="568"/>
      <c r="L95" s="568"/>
      <c r="M95" s="568"/>
      <c r="N95" s="568"/>
      <c r="O95" s="568"/>
      <c r="P95" s="568"/>
      <c r="Q95" s="568"/>
      <c r="R95" s="568"/>
      <c r="S95" s="568"/>
      <c r="T95" s="568"/>
      <c r="U95" s="568"/>
      <c r="V95" s="568"/>
      <c r="W95" s="568"/>
      <c r="X95" s="536"/>
      <c r="Y95" s="536"/>
      <c r="Z95" s="536"/>
      <c r="AA95" s="288"/>
      <c r="AB95" s="177"/>
      <c r="AC95" s="178"/>
      <c r="AD95" s="179"/>
      <c r="AE95" s="122"/>
      <c r="AF95" s="33"/>
      <c r="AG95" s="33"/>
      <c r="AH95" s="33"/>
      <c r="AI95" s="33"/>
      <c r="AJ95" s="33"/>
      <c r="AK95" s="33"/>
      <c r="AL95" s="33"/>
      <c r="AM95" s="33"/>
      <c r="AN95" s="33"/>
      <c r="AO95" s="33"/>
      <c r="AP95" s="33"/>
      <c r="AQ95" s="33"/>
      <c r="AR95" s="33"/>
    </row>
    <row r="96" spans="1:44" ht="5.25" customHeight="1">
      <c r="A96" s="48"/>
      <c r="B96" s="58"/>
      <c r="C96" s="49"/>
      <c r="D96" s="48"/>
      <c r="E96" s="48"/>
      <c r="F96" s="291"/>
      <c r="G96" s="33"/>
      <c r="H96" s="536"/>
      <c r="I96" s="536"/>
      <c r="J96" s="536"/>
      <c r="K96" s="536"/>
      <c r="L96" s="536"/>
      <c r="M96" s="536"/>
      <c r="N96" s="536"/>
      <c r="O96" s="536"/>
      <c r="P96" s="536"/>
      <c r="Q96" s="536"/>
      <c r="R96" s="536"/>
      <c r="S96" s="536"/>
      <c r="T96" s="536"/>
      <c r="U96" s="536"/>
      <c r="V96" s="536"/>
      <c r="W96" s="536"/>
      <c r="X96" s="536"/>
      <c r="Y96" s="536"/>
      <c r="Z96" s="536"/>
      <c r="AA96" s="288"/>
      <c r="AB96" s="177"/>
      <c r="AC96" s="178"/>
      <c r="AD96" s="179"/>
      <c r="AE96" s="122"/>
      <c r="AF96" s="33"/>
      <c r="AG96" s="33"/>
      <c r="AH96" s="33"/>
      <c r="AI96" s="33"/>
      <c r="AJ96" s="33"/>
      <c r="AK96" s="33"/>
      <c r="AL96" s="33"/>
      <c r="AM96" s="33"/>
      <c r="AN96" s="33"/>
      <c r="AO96" s="33"/>
      <c r="AP96" s="33"/>
      <c r="AQ96" s="33"/>
      <c r="AR96" s="33"/>
    </row>
    <row r="97" spans="1:44" ht="13.5" customHeight="1">
      <c r="A97" s="48"/>
      <c r="B97" s="58"/>
      <c r="C97" s="49"/>
      <c r="D97" s="59" t="s">
        <v>223</v>
      </c>
      <c r="E97" s="788" t="s">
        <v>1088</v>
      </c>
      <c r="F97" s="291"/>
      <c r="G97" s="826" t="s">
        <v>66</v>
      </c>
      <c r="H97" s="826"/>
      <c r="I97" s="826"/>
      <c r="J97" s="826"/>
      <c r="K97" s="826"/>
      <c r="L97" s="826"/>
      <c r="M97" s="840"/>
      <c r="N97" s="1724" t="s">
        <v>105</v>
      </c>
      <c r="O97" s="1724"/>
      <c r="P97" s="1724"/>
      <c r="Q97" s="1724"/>
      <c r="R97" s="1724"/>
      <c r="S97" s="1724"/>
      <c r="T97" s="1724"/>
      <c r="U97" s="1724"/>
      <c r="V97" s="1724"/>
      <c r="W97" s="536"/>
      <c r="X97" s="536"/>
      <c r="Y97" s="536"/>
      <c r="Z97" s="536"/>
      <c r="AA97" s="288"/>
      <c r="AB97" s="851" t="s">
        <v>459</v>
      </c>
      <c r="AC97" s="852"/>
      <c r="AD97" s="853"/>
      <c r="AE97" s="122"/>
      <c r="AF97" s="33"/>
      <c r="AG97" s="33"/>
      <c r="AH97" s="33"/>
      <c r="AI97" s="33"/>
      <c r="AJ97" s="33"/>
      <c r="AK97" s="33"/>
      <c r="AL97" s="33"/>
      <c r="AM97" s="33"/>
      <c r="AN97" s="33"/>
      <c r="AO97" s="33"/>
      <c r="AP97" s="33"/>
      <c r="AQ97" s="33"/>
      <c r="AR97" s="33"/>
    </row>
    <row r="98" spans="1:44" ht="13.5" customHeight="1">
      <c r="A98" s="48"/>
      <c r="B98" s="58"/>
      <c r="C98" s="49"/>
      <c r="D98" s="59"/>
      <c r="E98" s="788"/>
      <c r="F98" s="291"/>
      <c r="G98" s="826"/>
      <c r="H98" s="826"/>
      <c r="I98" s="826"/>
      <c r="J98" s="826"/>
      <c r="K98" s="826"/>
      <c r="L98" s="826"/>
      <c r="M98" s="840"/>
      <c r="N98" s="1724"/>
      <c r="O98" s="1724"/>
      <c r="P98" s="1724"/>
      <c r="Q98" s="1724"/>
      <c r="R98" s="1724"/>
      <c r="S98" s="1724"/>
      <c r="T98" s="1724"/>
      <c r="U98" s="1724"/>
      <c r="V98" s="1724"/>
      <c r="W98" s="536"/>
      <c r="X98" s="536"/>
      <c r="Y98" s="536"/>
      <c r="Z98" s="536"/>
      <c r="AA98" s="288"/>
      <c r="AB98" s="851"/>
      <c r="AC98" s="852"/>
      <c r="AD98" s="853"/>
      <c r="AE98" s="122"/>
      <c r="AF98" s="33"/>
      <c r="AG98" s="33"/>
      <c r="AH98" s="33"/>
      <c r="AI98" s="33"/>
      <c r="AJ98" s="33"/>
      <c r="AK98" s="33"/>
      <c r="AL98" s="33"/>
      <c r="AM98" s="33"/>
      <c r="AN98" s="33"/>
      <c r="AO98" s="33"/>
      <c r="AP98" s="33"/>
      <c r="AQ98" s="33"/>
      <c r="AR98" s="33"/>
    </row>
    <row r="99" spans="1:44" ht="13.5" customHeight="1">
      <c r="A99" s="48"/>
      <c r="B99" s="58"/>
      <c r="C99" s="49"/>
      <c r="D99" s="59"/>
      <c r="E99" s="788"/>
      <c r="F99" s="291"/>
      <c r="G99" s="33"/>
      <c r="H99" s="536"/>
      <c r="I99" s="536"/>
      <c r="J99" s="536"/>
      <c r="K99" s="536"/>
      <c r="L99" s="536"/>
      <c r="M99" s="536"/>
      <c r="N99" s="536"/>
      <c r="O99" s="536"/>
      <c r="P99" s="536"/>
      <c r="Q99" s="536"/>
      <c r="R99" s="536"/>
      <c r="S99" s="536"/>
      <c r="T99" s="536"/>
      <c r="U99" s="536"/>
      <c r="V99" s="536"/>
      <c r="W99" s="536"/>
      <c r="X99" s="536"/>
      <c r="Y99" s="536"/>
      <c r="Z99" s="536"/>
      <c r="AA99" s="288"/>
      <c r="AB99" s="851"/>
      <c r="AC99" s="852"/>
      <c r="AD99" s="853"/>
      <c r="AE99" s="122"/>
      <c r="AF99" s="33"/>
      <c r="AG99" s="33"/>
      <c r="AH99" s="33"/>
      <c r="AI99" s="33"/>
      <c r="AJ99" s="33"/>
      <c r="AK99" s="33"/>
      <c r="AL99" s="33"/>
      <c r="AM99" s="33"/>
      <c r="AN99" s="33"/>
      <c r="AO99" s="33"/>
      <c r="AP99" s="33"/>
      <c r="AQ99" s="33"/>
      <c r="AR99" s="33"/>
    </row>
    <row r="100" spans="1:44" ht="13.5" customHeight="1">
      <c r="A100" s="48"/>
      <c r="B100" s="58"/>
      <c r="C100" s="49"/>
      <c r="D100" s="59"/>
      <c r="E100" s="788"/>
      <c r="F100" s="291"/>
      <c r="G100" s="33"/>
      <c r="H100" s="536"/>
      <c r="I100" s="536"/>
      <c r="J100" s="536"/>
      <c r="K100" s="536"/>
      <c r="L100" s="536"/>
      <c r="M100" s="536"/>
      <c r="N100" s="536"/>
      <c r="O100" s="536"/>
      <c r="P100" s="536"/>
      <c r="Q100" s="536"/>
      <c r="R100" s="536"/>
      <c r="S100" s="536"/>
      <c r="T100" s="536"/>
      <c r="U100" s="536"/>
      <c r="V100" s="536"/>
      <c r="W100" s="536"/>
      <c r="X100" s="536"/>
      <c r="Y100" s="536"/>
      <c r="Z100" s="536"/>
      <c r="AA100" s="288"/>
      <c r="AB100" s="851"/>
      <c r="AC100" s="852"/>
      <c r="AD100" s="853"/>
      <c r="AE100" s="122"/>
      <c r="AF100" s="33"/>
      <c r="AG100" s="33"/>
      <c r="AH100" s="33"/>
      <c r="AI100" s="33"/>
      <c r="AJ100" s="33"/>
      <c r="AK100" s="33"/>
      <c r="AL100" s="33"/>
      <c r="AM100" s="33"/>
      <c r="AN100" s="33"/>
      <c r="AO100" s="33"/>
      <c r="AP100" s="33"/>
      <c r="AQ100" s="33"/>
      <c r="AR100" s="33"/>
    </row>
    <row r="101" spans="1:44" ht="13.5" customHeight="1">
      <c r="A101" s="48"/>
      <c r="B101" s="58"/>
      <c r="C101" s="49"/>
      <c r="D101" s="59"/>
      <c r="E101" s="788"/>
      <c r="F101" s="291"/>
      <c r="G101" s="33"/>
      <c r="H101" s="536"/>
      <c r="I101" s="536"/>
      <c r="J101" s="536"/>
      <c r="K101" s="536"/>
      <c r="L101" s="536"/>
      <c r="M101" s="536"/>
      <c r="N101" s="536"/>
      <c r="O101" s="536"/>
      <c r="P101" s="536"/>
      <c r="Q101" s="536"/>
      <c r="R101" s="536"/>
      <c r="S101" s="536"/>
      <c r="T101" s="536"/>
      <c r="U101" s="536"/>
      <c r="V101" s="536"/>
      <c r="W101" s="536"/>
      <c r="X101" s="536"/>
      <c r="Y101" s="536"/>
      <c r="Z101" s="536"/>
      <c r="AA101" s="288"/>
      <c r="AB101" s="851"/>
      <c r="AC101" s="852"/>
      <c r="AD101" s="853"/>
      <c r="AE101" s="122"/>
      <c r="AF101" s="33"/>
      <c r="AG101" s="33"/>
      <c r="AH101" s="33"/>
      <c r="AI101" s="33"/>
      <c r="AJ101" s="33"/>
      <c r="AK101" s="33"/>
      <c r="AL101" s="33"/>
      <c r="AM101" s="33"/>
      <c r="AN101" s="33"/>
      <c r="AO101" s="33"/>
      <c r="AP101" s="33"/>
      <c r="AQ101" s="33"/>
      <c r="AR101" s="33"/>
    </row>
    <row r="102" spans="1:44" ht="13.5" customHeight="1">
      <c r="A102" s="48"/>
      <c r="B102" s="58"/>
      <c r="C102" s="49"/>
      <c r="D102" s="59"/>
      <c r="E102" s="788"/>
      <c r="F102" s="291"/>
      <c r="G102" s="33"/>
      <c r="H102" s="536"/>
      <c r="I102" s="536"/>
      <c r="J102" s="536"/>
      <c r="K102" s="536"/>
      <c r="L102" s="536"/>
      <c r="M102" s="536"/>
      <c r="N102" s="536"/>
      <c r="O102" s="536"/>
      <c r="P102" s="536"/>
      <c r="Q102" s="536"/>
      <c r="R102" s="536"/>
      <c r="S102" s="536"/>
      <c r="T102" s="536"/>
      <c r="U102" s="536"/>
      <c r="V102" s="536"/>
      <c r="W102" s="536"/>
      <c r="X102" s="536"/>
      <c r="Y102" s="536"/>
      <c r="Z102" s="536"/>
      <c r="AA102" s="288"/>
      <c r="AB102" s="851"/>
      <c r="AC102" s="852"/>
      <c r="AD102" s="853"/>
      <c r="AE102" s="122"/>
      <c r="AF102" s="33"/>
      <c r="AG102" s="33"/>
      <c r="AH102" s="33"/>
      <c r="AI102" s="33"/>
      <c r="AJ102" s="33"/>
      <c r="AK102" s="33"/>
      <c r="AL102" s="33"/>
      <c r="AM102" s="33"/>
      <c r="AN102" s="33"/>
      <c r="AO102" s="33"/>
      <c r="AP102" s="33"/>
      <c r="AQ102" s="33"/>
      <c r="AR102" s="33"/>
    </row>
    <row r="103" spans="1:44" ht="13.5" customHeight="1">
      <c r="A103" s="48"/>
      <c r="B103" s="58"/>
      <c r="C103" s="49"/>
      <c r="D103" s="59"/>
      <c r="E103" s="788"/>
      <c r="F103" s="291"/>
      <c r="G103" s="33"/>
      <c r="H103" s="536"/>
      <c r="I103" s="536"/>
      <c r="J103" s="536"/>
      <c r="K103" s="536"/>
      <c r="L103" s="536"/>
      <c r="M103" s="536"/>
      <c r="N103" s="536"/>
      <c r="O103" s="536"/>
      <c r="P103" s="536"/>
      <c r="Q103" s="536"/>
      <c r="R103" s="536"/>
      <c r="S103" s="536"/>
      <c r="T103" s="536"/>
      <c r="U103" s="536"/>
      <c r="V103" s="536"/>
      <c r="W103" s="536"/>
      <c r="X103" s="536"/>
      <c r="Y103" s="536"/>
      <c r="Z103" s="536"/>
      <c r="AA103" s="288"/>
      <c r="AB103" s="851"/>
      <c r="AC103" s="852"/>
      <c r="AD103" s="853"/>
      <c r="AE103" s="122"/>
      <c r="AF103" s="33"/>
      <c r="AG103" s="33"/>
      <c r="AH103" s="33"/>
      <c r="AI103" s="33"/>
      <c r="AJ103" s="33"/>
      <c r="AK103" s="33"/>
      <c r="AL103" s="33"/>
      <c r="AM103" s="33"/>
      <c r="AN103" s="33"/>
      <c r="AO103" s="33"/>
      <c r="AP103" s="33"/>
      <c r="AQ103" s="33"/>
      <c r="AR103" s="33"/>
    </row>
    <row r="104" spans="1:44" ht="51" customHeight="1">
      <c r="A104" s="335"/>
      <c r="B104" s="343"/>
      <c r="C104" s="299"/>
      <c r="D104" s="155"/>
      <c r="E104" s="876"/>
      <c r="F104" s="297"/>
      <c r="G104" s="114"/>
      <c r="H104" s="569"/>
      <c r="I104" s="569"/>
      <c r="J104" s="569"/>
      <c r="K104" s="569"/>
      <c r="L104" s="569"/>
      <c r="M104" s="569"/>
      <c r="N104" s="569"/>
      <c r="O104" s="569"/>
      <c r="P104" s="569"/>
      <c r="Q104" s="569"/>
      <c r="R104" s="569"/>
      <c r="S104" s="569"/>
      <c r="T104" s="569"/>
      <c r="U104" s="569"/>
      <c r="V104" s="569"/>
      <c r="W104" s="569"/>
      <c r="X104" s="569"/>
      <c r="Y104" s="569"/>
      <c r="Z104" s="569"/>
      <c r="AA104" s="298"/>
      <c r="AB104" s="1647"/>
      <c r="AC104" s="1648"/>
      <c r="AD104" s="1649"/>
      <c r="AE104" s="122"/>
      <c r="AF104" s="33"/>
      <c r="AG104" s="33"/>
      <c r="AH104" s="33"/>
      <c r="AI104" s="33"/>
      <c r="AJ104" s="33"/>
      <c r="AK104" s="33"/>
      <c r="AL104" s="33"/>
      <c r="AM104" s="33"/>
      <c r="AN104" s="33"/>
      <c r="AO104" s="33"/>
      <c r="AP104" s="33"/>
      <c r="AQ104" s="33"/>
      <c r="AR104" s="33"/>
    </row>
    <row r="105" spans="1:44" ht="7.2" customHeight="1">
      <c r="A105" s="48"/>
      <c r="B105" s="58"/>
      <c r="C105" s="49"/>
      <c r="D105" s="59"/>
      <c r="E105" s="48"/>
      <c r="F105" s="291"/>
      <c r="G105" s="33"/>
      <c r="H105" s="536"/>
      <c r="I105" s="536"/>
      <c r="J105" s="536"/>
      <c r="K105" s="536"/>
      <c r="L105" s="536"/>
      <c r="M105" s="536"/>
      <c r="N105" s="536"/>
      <c r="O105" s="536"/>
      <c r="P105" s="536"/>
      <c r="Q105" s="536"/>
      <c r="R105" s="536"/>
      <c r="S105" s="536"/>
      <c r="T105" s="536"/>
      <c r="U105" s="536"/>
      <c r="V105" s="536"/>
      <c r="W105" s="536"/>
      <c r="X105" s="536"/>
      <c r="Y105" s="536"/>
      <c r="Z105" s="536"/>
      <c r="AA105" s="288"/>
      <c r="AB105" s="177"/>
      <c r="AC105" s="178"/>
      <c r="AD105" s="179"/>
      <c r="AE105" s="122"/>
      <c r="AF105" s="33"/>
      <c r="AG105" s="33"/>
      <c r="AH105" s="33"/>
      <c r="AI105" s="33"/>
      <c r="AJ105" s="33"/>
      <c r="AK105" s="33"/>
      <c r="AL105" s="33"/>
      <c r="AM105" s="33"/>
      <c r="AN105" s="33"/>
      <c r="AO105" s="33"/>
      <c r="AP105" s="33"/>
      <c r="AQ105" s="33"/>
      <c r="AR105" s="33"/>
    </row>
    <row r="106" spans="1:44" ht="108.6" customHeight="1">
      <c r="A106" s="48"/>
      <c r="B106" s="58"/>
      <c r="C106" s="49"/>
      <c r="D106" s="59" t="s">
        <v>223</v>
      </c>
      <c r="E106" s="48" t="s">
        <v>1089</v>
      </c>
      <c r="F106" s="291"/>
      <c r="G106" s="33"/>
      <c r="H106" s="536"/>
      <c r="I106" s="536"/>
      <c r="J106" s="536"/>
      <c r="K106" s="536"/>
      <c r="L106" s="536"/>
      <c r="M106" s="536"/>
      <c r="N106" s="536"/>
      <c r="O106" s="536"/>
      <c r="P106" s="536"/>
      <c r="Q106" s="536"/>
      <c r="R106" s="536"/>
      <c r="S106" s="536"/>
      <c r="T106" s="536"/>
      <c r="U106" s="536"/>
      <c r="V106" s="536"/>
      <c r="W106" s="536"/>
      <c r="X106" s="536"/>
      <c r="Y106" s="536"/>
      <c r="Z106" s="536"/>
      <c r="AA106" s="288"/>
      <c r="AB106" s="177"/>
      <c r="AC106" s="178"/>
      <c r="AD106" s="179"/>
      <c r="AE106" s="122"/>
      <c r="AF106" s="33"/>
      <c r="AG106" s="33"/>
      <c r="AH106" s="33"/>
      <c r="AI106" s="33"/>
      <c r="AJ106" s="33"/>
      <c r="AK106" s="33"/>
      <c r="AL106" s="33"/>
      <c r="AM106" s="33"/>
      <c r="AN106" s="33"/>
      <c r="AO106" s="33"/>
      <c r="AP106" s="33"/>
      <c r="AQ106" s="33"/>
      <c r="AR106" s="33"/>
    </row>
    <row r="107" spans="1:44" ht="13.5" customHeight="1">
      <c r="A107" s="48"/>
      <c r="B107" s="58"/>
      <c r="C107" s="49"/>
      <c r="D107" s="48"/>
      <c r="E107" s="788" t="s">
        <v>1047</v>
      </c>
      <c r="F107" s="291"/>
      <c r="G107" s="33"/>
      <c r="H107" s="536"/>
      <c r="I107" s="536"/>
      <c r="J107" s="536"/>
      <c r="K107" s="536"/>
      <c r="L107" s="536"/>
      <c r="M107" s="536"/>
      <c r="N107" s="536"/>
      <c r="O107" s="536"/>
      <c r="P107" s="536"/>
      <c r="Q107" s="536"/>
      <c r="R107" s="536"/>
      <c r="S107" s="536"/>
      <c r="T107" s="536"/>
      <c r="U107" s="536"/>
      <c r="V107" s="536"/>
      <c r="W107" s="536"/>
      <c r="X107" s="536"/>
      <c r="Y107" s="536"/>
      <c r="Z107" s="536"/>
      <c r="AA107" s="288"/>
      <c r="AB107" s="177"/>
      <c r="AC107" s="178"/>
      <c r="AD107" s="179"/>
      <c r="AE107" s="122"/>
      <c r="AF107" s="33"/>
      <c r="AG107" s="33"/>
      <c r="AH107" s="33"/>
      <c r="AI107" s="33"/>
      <c r="AJ107" s="33"/>
      <c r="AK107" s="33"/>
      <c r="AL107" s="33"/>
      <c r="AM107" s="33"/>
      <c r="AN107" s="33"/>
      <c r="AO107" s="33"/>
      <c r="AP107" s="33"/>
      <c r="AQ107" s="33"/>
      <c r="AR107" s="33"/>
    </row>
    <row r="108" spans="1:44">
      <c r="A108" s="48"/>
      <c r="B108" s="58"/>
      <c r="C108" s="49"/>
      <c r="D108" s="48"/>
      <c r="E108" s="788"/>
      <c r="F108" s="291"/>
      <c r="G108" s="33"/>
      <c r="H108" s="536"/>
      <c r="I108" s="536"/>
      <c r="J108" s="536"/>
      <c r="K108" s="536"/>
      <c r="L108" s="536"/>
      <c r="M108" s="536"/>
      <c r="N108" s="536"/>
      <c r="O108" s="536"/>
      <c r="P108" s="536"/>
      <c r="Q108" s="536"/>
      <c r="R108" s="536"/>
      <c r="S108" s="536"/>
      <c r="T108" s="536"/>
      <c r="U108" s="536"/>
      <c r="V108" s="536"/>
      <c r="W108" s="536"/>
      <c r="X108" s="536"/>
      <c r="Y108" s="536"/>
      <c r="Z108" s="536"/>
      <c r="AA108" s="288"/>
      <c r="AB108" s="177"/>
      <c r="AC108" s="178"/>
      <c r="AD108" s="179"/>
      <c r="AE108" s="122"/>
      <c r="AF108" s="33"/>
      <c r="AG108" s="33"/>
      <c r="AH108" s="33"/>
      <c r="AI108" s="33"/>
      <c r="AJ108" s="33"/>
      <c r="AK108" s="33"/>
      <c r="AL108" s="33"/>
      <c r="AM108" s="33"/>
      <c r="AN108" s="33"/>
      <c r="AO108" s="33"/>
      <c r="AP108" s="33"/>
      <c r="AQ108" s="33"/>
      <c r="AR108" s="33"/>
    </row>
    <row r="109" spans="1:44" ht="13.5" customHeight="1">
      <c r="A109" s="48"/>
      <c r="B109" s="58"/>
      <c r="C109" s="49"/>
      <c r="D109" s="48"/>
      <c r="E109" s="788"/>
      <c r="F109" s="291"/>
      <c r="G109" s="33"/>
      <c r="H109" s="33"/>
      <c r="I109" s="33"/>
      <c r="J109" s="33"/>
      <c r="K109" s="33"/>
      <c r="L109" s="33"/>
      <c r="M109" s="33"/>
      <c r="N109" s="33"/>
      <c r="O109" s="33"/>
      <c r="P109" s="33"/>
      <c r="Q109" s="33"/>
      <c r="R109" s="33"/>
      <c r="S109" s="33"/>
      <c r="T109" s="33"/>
      <c r="U109" s="33"/>
      <c r="V109" s="33"/>
      <c r="W109" s="33"/>
      <c r="X109" s="33"/>
      <c r="Y109" s="33"/>
      <c r="Z109" s="33"/>
      <c r="AA109" s="288"/>
      <c r="AB109" s="177"/>
      <c r="AC109" s="178"/>
      <c r="AD109" s="179"/>
      <c r="AE109" s="122"/>
      <c r="AF109" s="33"/>
      <c r="AG109" s="33"/>
      <c r="AH109" s="33"/>
      <c r="AI109" s="33"/>
      <c r="AJ109" s="33"/>
      <c r="AK109" s="33"/>
      <c r="AL109" s="33"/>
      <c r="AM109" s="33"/>
      <c r="AN109" s="33"/>
      <c r="AO109" s="33"/>
      <c r="AP109" s="33"/>
      <c r="AQ109" s="33"/>
      <c r="AR109" s="33"/>
    </row>
    <row r="110" spans="1:44">
      <c r="A110" s="48"/>
      <c r="B110" s="58"/>
      <c r="C110" s="49"/>
      <c r="D110" s="48"/>
      <c r="E110" s="788"/>
      <c r="F110" s="291"/>
      <c r="G110" s="33"/>
      <c r="H110" s="33"/>
      <c r="I110" s="33"/>
      <c r="J110" s="33"/>
      <c r="K110" s="33"/>
      <c r="L110" s="33"/>
      <c r="M110" s="33"/>
      <c r="N110" s="33"/>
      <c r="O110" s="33"/>
      <c r="P110" s="33"/>
      <c r="Q110" s="33"/>
      <c r="R110" s="33"/>
      <c r="S110" s="33"/>
      <c r="T110" s="33"/>
      <c r="U110" s="33"/>
      <c r="V110" s="33"/>
      <c r="W110" s="33"/>
      <c r="X110" s="33"/>
      <c r="Y110" s="33"/>
      <c r="Z110" s="33"/>
      <c r="AA110" s="288"/>
      <c r="AB110" s="177"/>
      <c r="AC110" s="178"/>
      <c r="AD110" s="179"/>
      <c r="AE110" s="122"/>
      <c r="AF110" s="33"/>
      <c r="AG110" s="33"/>
      <c r="AH110" s="33"/>
      <c r="AI110" s="33"/>
      <c r="AJ110" s="33"/>
      <c r="AK110" s="33"/>
      <c r="AL110" s="33"/>
      <c r="AM110" s="33"/>
      <c r="AN110" s="33"/>
      <c r="AO110" s="33"/>
      <c r="AP110" s="33"/>
      <c r="AQ110" s="33"/>
      <c r="AR110" s="33"/>
    </row>
    <row r="111" spans="1:44" ht="13.5" customHeight="1">
      <c r="A111" s="48"/>
      <c r="B111" s="58"/>
      <c r="C111" s="49"/>
      <c r="D111" s="48"/>
      <c r="E111" s="788"/>
      <c r="F111" s="291"/>
      <c r="G111" s="33"/>
      <c r="H111" s="33"/>
      <c r="I111" s="33"/>
      <c r="J111" s="33"/>
      <c r="K111" s="33"/>
      <c r="L111" s="33"/>
      <c r="M111" s="33"/>
      <c r="N111" s="33"/>
      <c r="O111" s="33"/>
      <c r="P111" s="33"/>
      <c r="Q111" s="33"/>
      <c r="R111" s="33"/>
      <c r="S111" s="33"/>
      <c r="T111" s="33"/>
      <c r="U111" s="33"/>
      <c r="V111" s="33"/>
      <c r="W111" s="33"/>
      <c r="X111" s="33"/>
      <c r="Y111" s="33"/>
      <c r="Z111" s="33"/>
      <c r="AA111" s="288"/>
      <c r="AB111" s="177"/>
      <c r="AC111" s="178"/>
      <c r="AD111" s="179"/>
      <c r="AE111" s="122"/>
      <c r="AF111" s="33"/>
      <c r="AG111" s="33"/>
      <c r="AH111" s="33"/>
      <c r="AI111" s="33"/>
      <c r="AJ111" s="33"/>
      <c r="AK111" s="33"/>
      <c r="AL111" s="33"/>
      <c r="AM111" s="33"/>
      <c r="AN111" s="33"/>
      <c r="AO111" s="33"/>
      <c r="AP111" s="33"/>
      <c r="AQ111" s="33"/>
      <c r="AR111" s="33"/>
    </row>
    <row r="112" spans="1:44">
      <c r="A112" s="48"/>
      <c r="B112" s="58"/>
      <c r="C112" s="49"/>
      <c r="D112" s="48"/>
      <c r="E112" s="788"/>
      <c r="F112" s="291"/>
      <c r="G112" s="33"/>
      <c r="H112" s="33"/>
      <c r="I112" s="33"/>
      <c r="J112" s="33"/>
      <c r="K112" s="33"/>
      <c r="L112" s="33"/>
      <c r="M112" s="33"/>
      <c r="N112" s="33"/>
      <c r="O112" s="33"/>
      <c r="P112" s="33"/>
      <c r="Q112" s="33"/>
      <c r="R112" s="33"/>
      <c r="S112" s="33"/>
      <c r="T112" s="33"/>
      <c r="U112" s="33"/>
      <c r="V112" s="33"/>
      <c r="W112" s="33"/>
      <c r="X112" s="33"/>
      <c r="Y112" s="33"/>
      <c r="Z112" s="33"/>
      <c r="AA112" s="288"/>
      <c r="AB112" s="177"/>
      <c r="AC112" s="178"/>
      <c r="AD112" s="179"/>
      <c r="AE112" s="122"/>
      <c r="AF112" s="33"/>
      <c r="AG112" s="33"/>
      <c r="AH112" s="33"/>
      <c r="AI112" s="33"/>
      <c r="AJ112" s="33"/>
      <c r="AK112" s="33"/>
      <c r="AL112" s="33"/>
      <c r="AM112" s="33"/>
      <c r="AN112" s="33"/>
      <c r="AO112" s="33"/>
      <c r="AP112" s="33"/>
      <c r="AQ112" s="33"/>
      <c r="AR112" s="33"/>
    </row>
    <row r="113" spans="1:44" ht="13.5" customHeight="1">
      <c r="A113" s="48"/>
      <c r="B113" s="58"/>
      <c r="C113" s="49"/>
      <c r="D113" s="48"/>
      <c r="E113" s="788"/>
      <c r="F113" s="291"/>
      <c r="G113" s="33"/>
      <c r="H113" s="33"/>
      <c r="I113" s="33"/>
      <c r="J113" s="33"/>
      <c r="K113" s="33"/>
      <c r="L113" s="33"/>
      <c r="M113" s="33"/>
      <c r="N113" s="33"/>
      <c r="O113" s="33"/>
      <c r="P113" s="33"/>
      <c r="Q113" s="33"/>
      <c r="R113" s="33"/>
      <c r="S113" s="33"/>
      <c r="T113" s="33"/>
      <c r="U113" s="33"/>
      <c r="V113" s="33"/>
      <c r="W113" s="33"/>
      <c r="X113" s="33"/>
      <c r="Y113" s="33"/>
      <c r="Z113" s="33"/>
      <c r="AA113" s="288"/>
      <c r="AB113" s="177"/>
      <c r="AC113" s="178"/>
      <c r="AD113" s="179"/>
      <c r="AE113" s="122"/>
      <c r="AF113" s="33"/>
      <c r="AG113" s="33"/>
      <c r="AH113" s="33"/>
      <c r="AI113" s="33"/>
      <c r="AJ113" s="33"/>
      <c r="AK113" s="33"/>
      <c r="AL113" s="33"/>
      <c r="AM113" s="33"/>
      <c r="AN113" s="33"/>
      <c r="AO113" s="33"/>
      <c r="AP113" s="33"/>
      <c r="AQ113" s="33"/>
      <c r="AR113" s="33"/>
    </row>
    <row r="114" spans="1:44">
      <c r="A114" s="48"/>
      <c r="B114" s="58"/>
      <c r="C114" s="49"/>
      <c r="D114" s="48"/>
      <c r="E114" s="788"/>
      <c r="F114" s="291"/>
      <c r="G114" s="33"/>
      <c r="H114" s="33"/>
      <c r="I114" s="33"/>
      <c r="J114" s="33"/>
      <c r="K114" s="33"/>
      <c r="L114" s="33"/>
      <c r="M114" s="33"/>
      <c r="N114" s="33"/>
      <c r="O114" s="33"/>
      <c r="P114" s="33"/>
      <c r="Q114" s="33"/>
      <c r="R114" s="33"/>
      <c r="S114" s="33"/>
      <c r="T114" s="33"/>
      <c r="U114" s="33"/>
      <c r="V114" s="33"/>
      <c r="W114" s="33"/>
      <c r="X114" s="33"/>
      <c r="Y114" s="33"/>
      <c r="Z114" s="33"/>
      <c r="AA114" s="288"/>
      <c r="AB114" s="177"/>
      <c r="AC114" s="178"/>
      <c r="AD114" s="179"/>
      <c r="AE114" s="122"/>
      <c r="AF114" s="33"/>
      <c r="AG114" s="33"/>
      <c r="AH114" s="33"/>
      <c r="AI114" s="33"/>
      <c r="AJ114" s="33"/>
      <c r="AK114" s="33"/>
      <c r="AL114" s="33"/>
      <c r="AM114" s="33"/>
      <c r="AN114" s="33"/>
      <c r="AO114" s="33"/>
      <c r="AP114" s="33"/>
      <c r="AQ114" s="33"/>
      <c r="AR114" s="33"/>
    </row>
    <row r="115" spans="1:44" ht="13.5" customHeight="1">
      <c r="A115" s="48"/>
      <c r="B115" s="58"/>
      <c r="C115" s="49"/>
      <c r="D115" s="48"/>
      <c r="E115" s="788"/>
      <c r="F115" s="291"/>
      <c r="G115" s="33"/>
      <c r="H115" s="33"/>
      <c r="I115" s="33"/>
      <c r="J115" s="33"/>
      <c r="K115" s="33"/>
      <c r="L115" s="33"/>
      <c r="M115" s="33"/>
      <c r="N115" s="33"/>
      <c r="O115" s="33"/>
      <c r="P115" s="33"/>
      <c r="Q115" s="33"/>
      <c r="R115" s="33"/>
      <c r="S115" s="33"/>
      <c r="T115" s="33"/>
      <c r="U115" s="33"/>
      <c r="V115" s="33"/>
      <c r="W115" s="33"/>
      <c r="X115" s="33"/>
      <c r="Y115" s="33"/>
      <c r="Z115" s="33"/>
      <c r="AA115" s="288"/>
      <c r="AB115" s="177"/>
      <c r="AC115" s="178"/>
      <c r="AD115" s="179"/>
      <c r="AE115" s="122"/>
      <c r="AF115" s="33"/>
      <c r="AG115" s="33"/>
      <c r="AH115" s="33"/>
      <c r="AI115" s="33"/>
      <c r="AJ115" s="33"/>
      <c r="AK115" s="33"/>
      <c r="AL115" s="33"/>
      <c r="AM115" s="33"/>
      <c r="AN115" s="33"/>
      <c r="AO115" s="33"/>
      <c r="AP115" s="33"/>
      <c r="AQ115" s="33"/>
      <c r="AR115" s="33"/>
    </row>
    <row r="116" spans="1:44">
      <c r="A116" s="48"/>
      <c r="B116" s="58"/>
      <c r="C116" s="49"/>
      <c r="D116" s="48"/>
      <c r="E116" s="788"/>
      <c r="F116" s="291"/>
      <c r="G116" s="33"/>
      <c r="H116" s="33"/>
      <c r="I116" s="33"/>
      <c r="J116" s="33"/>
      <c r="K116" s="33"/>
      <c r="L116" s="33"/>
      <c r="M116" s="33"/>
      <c r="N116" s="33"/>
      <c r="O116" s="33"/>
      <c r="P116" s="33"/>
      <c r="Q116" s="33"/>
      <c r="R116" s="33"/>
      <c r="S116" s="33"/>
      <c r="T116" s="33"/>
      <c r="U116" s="33"/>
      <c r="V116" s="33"/>
      <c r="W116" s="33"/>
      <c r="X116" s="33"/>
      <c r="Y116" s="33"/>
      <c r="Z116" s="33"/>
      <c r="AA116" s="288"/>
      <c r="AB116" s="177"/>
      <c r="AC116" s="178"/>
      <c r="AD116" s="179"/>
      <c r="AE116" s="122"/>
      <c r="AF116" s="33"/>
      <c r="AG116" s="33"/>
      <c r="AH116" s="33"/>
      <c r="AI116" s="33"/>
      <c r="AJ116" s="33"/>
      <c r="AK116" s="33"/>
      <c r="AL116" s="33"/>
      <c r="AM116" s="33"/>
      <c r="AN116" s="33"/>
      <c r="AO116" s="33"/>
      <c r="AP116" s="33"/>
      <c r="AQ116" s="33"/>
      <c r="AR116" s="33"/>
    </row>
    <row r="117" spans="1:44" ht="13.5" customHeight="1">
      <c r="A117" s="48"/>
      <c r="B117" s="58"/>
      <c r="C117" s="49"/>
      <c r="D117" s="48"/>
      <c r="E117" s="788"/>
      <c r="F117" s="291"/>
      <c r="G117" s="33"/>
      <c r="H117" s="33"/>
      <c r="I117" s="33"/>
      <c r="J117" s="33"/>
      <c r="K117" s="33"/>
      <c r="L117" s="33"/>
      <c r="M117" s="33"/>
      <c r="N117" s="33"/>
      <c r="O117" s="33"/>
      <c r="P117" s="33"/>
      <c r="Q117" s="33"/>
      <c r="R117" s="33"/>
      <c r="S117" s="33"/>
      <c r="T117" s="33"/>
      <c r="U117" s="33"/>
      <c r="V117" s="33"/>
      <c r="W117" s="33"/>
      <c r="X117" s="33"/>
      <c r="Y117" s="33"/>
      <c r="Z117" s="33"/>
      <c r="AA117" s="288"/>
      <c r="AB117" s="177"/>
      <c r="AC117" s="178"/>
      <c r="AD117" s="179"/>
      <c r="AE117" s="122"/>
      <c r="AF117" s="33"/>
      <c r="AG117" s="33"/>
      <c r="AH117" s="33"/>
      <c r="AI117" s="33"/>
      <c r="AJ117" s="33"/>
      <c r="AK117" s="33"/>
      <c r="AL117" s="33"/>
      <c r="AM117" s="33"/>
      <c r="AN117" s="33"/>
      <c r="AO117" s="33"/>
      <c r="AP117" s="33"/>
      <c r="AQ117" s="33"/>
      <c r="AR117" s="33"/>
    </row>
    <row r="118" spans="1:44">
      <c r="A118" s="48"/>
      <c r="B118" s="58"/>
      <c r="C118" s="49"/>
      <c r="D118" s="48"/>
      <c r="E118" s="788"/>
      <c r="F118" s="291"/>
      <c r="G118" s="33"/>
      <c r="H118" s="33"/>
      <c r="I118" s="33"/>
      <c r="J118" s="33"/>
      <c r="K118" s="33"/>
      <c r="L118" s="33"/>
      <c r="M118" s="33"/>
      <c r="N118" s="33"/>
      <c r="O118" s="33"/>
      <c r="P118" s="33"/>
      <c r="Q118" s="33"/>
      <c r="R118" s="33"/>
      <c r="S118" s="33"/>
      <c r="T118" s="33"/>
      <c r="U118" s="33"/>
      <c r="V118" s="33"/>
      <c r="W118" s="33"/>
      <c r="X118" s="33"/>
      <c r="Y118" s="33"/>
      <c r="Z118" s="33"/>
      <c r="AA118" s="288"/>
      <c r="AB118" s="177"/>
      <c r="AC118" s="178"/>
      <c r="AD118" s="179"/>
      <c r="AE118" s="122"/>
      <c r="AF118" s="33"/>
      <c r="AG118" s="33"/>
      <c r="AH118" s="33"/>
      <c r="AI118" s="33"/>
      <c r="AJ118" s="33"/>
      <c r="AK118" s="33"/>
      <c r="AL118" s="33"/>
      <c r="AM118" s="33"/>
      <c r="AN118" s="33"/>
      <c r="AO118" s="33"/>
      <c r="AP118" s="33"/>
      <c r="AQ118" s="33"/>
      <c r="AR118" s="33"/>
    </row>
    <row r="119" spans="1:44" ht="13.5" customHeight="1">
      <c r="A119" s="48"/>
      <c r="B119" s="58"/>
      <c r="C119" s="49"/>
      <c r="D119" s="48"/>
      <c r="E119" s="788"/>
      <c r="F119" s="291"/>
      <c r="G119" s="33"/>
      <c r="H119" s="33"/>
      <c r="I119" s="33"/>
      <c r="J119" s="33"/>
      <c r="K119" s="33"/>
      <c r="L119" s="33"/>
      <c r="M119" s="33"/>
      <c r="N119" s="33"/>
      <c r="O119" s="33"/>
      <c r="P119" s="33"/>
      <c r="Q119" s="33"/>
      <c r="R119" s="33"/>
      <c r="S119" s="33"/>
      <c r="T119" s="33"/>
      <c r="U119" s="33"/>
      <c r="V119" s="33"/>
      <c r="W119" s="33"/>
      <c r="X119" s="33"/>
      <c r="Y119" s="33"/>
      <c r="Z119" s="33"/>
      <c r="AA119" s="288"/>
      <c r="AB119" s="177"/>
      <c r="AC119" s="178"/>
      <c r="AD119" s="179"/>
      <c r="AE119" s="122"/>
      <c r="AF119" s="33"/>
      <c r="AG119" s="33"/>
      <c r="AH119" s="33"/>
      <c r="AI119" s="33"/>
      <c r="AJ119" s="33"/>
      <c r="AK119" s="33"/>
      <c r="AL119" s="33"/>
      <c r="AM119" s="33"/>
      <c r="AN119" s="33"/>
      <c r="AO119" s="33"/>
      <c r="AP119" s="33"/>
      <c r="AQ119" s="33"/>
      <c r="AR119" s="33"/>
    </row>
    <row r="120" spans="1:44">
      <c r="A120" s="48"/>
      <c r="B120" s="58"/>
      <c r="C120" s="49"/>
      <c r="D120" s="48"/>
      <c r="E120" s="788"/>
      <c r="F120" s="291"/>
      <c r="X120" s="33"/>
      <c r="Y120" s="33"/>
      <c r="Z120" s="33"/>
      <c r="AA120" s="288"/>
      <c r="AB120" s="177"/>
      <c r="AC120" s="178"/>
      <c r="AD120" s="179"/>
      <c r="AE120" s="122"/>
      <c r="AF120" s="33"/>
      <c r="AG120" s="33"/>
      <c r="AH120" s="33"/>
      <c r="AI120" s="33"/>
      <c r="AJ120" s="33"/>
      <c r="AK120" s="33"/>
      <c r="AL120" s="33"/>
      <c r="AM120" s="33"/>
      <c r="AN120" s="33"/>
      <c r="AO120" s="33"/>
      <c r="AP120" s="33"/>
      <c r="AQ120" s="33"/>
      <c r="AR120" s="33"/>
    </row>
    <row r="121" spans="1:44" ht="13.5" customHeight="1">
      <c r="A121" s="48"/>
      <c r="B121" s="58"/>
      <c r="C121" s="49"/>
      <c r="D121" s="48"/>
      <c r="E121" s="788"/>
      <c r="F121" s="291"/>
      <c r="X121" s="33"/>
      <c r="Y121" s="33"/>
      <c r="Z121" s="33"/>
      <c r="AA121" s="288"/>
      <c r="AB121" s="177"/>
      <c r="AC121" s="178"/>
      <c r="AD121" s="179"/>
      <c r="AE121" s="122"/>
      <c r="AF121" s="33"/>
      <c r="AG121" s="33"/>
      <c r="AH121" s="33"/>
      <c r="AI121" s="33"/>
      <c r="AJ121" s="33"/>
      <c r="AK121" s="33"/>
      <c r="AL121" s="33"/>
      <c r="AM121" s="33"/>
      <c r="AN121" s="33"/>
      <c r="AO121" s="33"/>
      <c r="AP121" s="33"/>
      <c r="AQ121" s="33"/>
      <c r="AR121" s="33"/>
    </row>
    <row r="122" spans="1:44" ht="13.5" customHeight="1">
      <c r="A122" s="48"/>
      <c r="B122" s="58"/>
      <c r="C122" s="49"/>
      <c r="D122" s="48"/>
      <c r="E122" s="788"/>
      <c r="F122" s="291"/>
      <c r="X122" s="33"/>
      <c r="Y122" s="33"/>
      <c r="Z122" s="33"/>
      <c r="AA122" s="288"/>
      <c r="AB122" s="177"/>
      <c r="AC122" s="178"/>
      <c r="AD122" s="179"/>
      <c r="AE122" s="122"/>
      <c r="AF122" s="33"/>
      <c r="AG122" s="33"/>
      <c r="AH122" s="33"/>
      <c r="AI122" s="33"/>
      <c r="AJ122" s="33"/>
      <c r="AK122" s="33"/>
      <c r="AL122" s="33"/>
      <c r="AM122" s="33"/>
      <c r="AN122" s="33"/>
      <c r="AO122" s="33"/>
      <c r="AP122" s="33"/>
      <c r="AQ122" s="33"/>
      <c r="AR122" s="33"/>
    </row>
    <row r="123" spans="1:44" ht="13.5" customHeight="1">
      <c r="A123" s="48"/>
      <c r="B123" s="58"/>
      <c r="C123" s="49"/>
      <c r="D123" s="48"/>
      <c r="E123" s="788"/>
      <c r="F123" s="291"/>
      <c r="X123" s="33"/>
      <c r="Y123" s="33"/>
      <c r="Z123" s="33"/>
      <c r="AA123" s="288"/>
      <c r="AB123" s="177"/>
      <c r="AC123" s="178"/>
      <c r="AD123" s="179"/>
      <c r="AE123" s="122"/>
      <c r="AF123" s="33"/>
      <c r="AG123" s="33"/>
      <c r="AH123" s="33"/>
      <c r="AI123" s="33"/>
      <c r="AJ123" s="33"/>
      <c r="AK123" s="33"/>
      <c r="AL123" s="33"/>
      <c r="AM123" s="33"/>
      <c r="AN123" s="33"/>
      <c r="AO123" s="33"/>
      <c r="AP123" s="33"/>
      <c r="AQ123" s="33"/>
      <c r="AR123" s="33"/>
    </row>
    <row r="124" spans="1:44">
      <c r="A124" s="48"/>
      <c r="B124" s="58"/>
      <c r="C124" s="49"/>
      <c r="D124" s="48"/>
      <c r="E124" s="788"/>
      <c r="F124" s="291"/>
      <c r="G124" s="33"/>
      <c r="H124" s="33"/>
      <c r="I124" s="33"/>
      <c r="J124" s="33"/>
      <c r="K124" s="33"/>
      <c r="L124" s="33"/>
      <c r="M124" s="33"/>
      <c r="N124" s="33"/>
      <c r="O124" s="33"/>
      <c r="P124" s="33"/>
      <c r="Q124" s="33"/>
      <c r="R124" s="33"/>
      <c r="S124" s="33"/>
      <c r="T124" s="33"/>
      <c r="U124" s="33"/>
      <c r="V124" s="33"/>
      <c r="W124" s="33"/>
      <c r="X124" s="33"/>
      <c r="Y124" s="33"/>
      <c r="Z124" s="33"/>
      <c r="AA124" s="288"/>
      <c r="AB124" s="177"/>
      <c r="AC124" s="178"/>
      <c r="AD124" s="179"/>
      <c r="AE124" s="122"/>
      <c r="AF124" s="33"/>
      <c r="AG124" s="33"/>
      <c r="AH124" s="33"/>
      <c r="AI124" s="33"/>
      <c r="AJ124" s="33"/>
      <c r="AK124" s="33"/>
      <c r="AL124" s="33"/>
      <c r="AM124" s="33"/>
      <c r="AN124" s="33"/>
      <c r="AO124" s="33"/>
      <c r="AP124" s="33"/>
      <c r="AQ124" s="33"/>
      <c r="AR124" s="33"/>
    </row>
    <row r="125" spans="1:44" ht="13.5" customHeight="1">
      <c r="A125" s="48"/>
      <c r="B125" s="58"/>
      <c r="C125" s="49"/>
      <c r="D125" s="48"/>
      <c r="E125" s="788"/>
      <c r="F125" s="291"/>
      <c r="G125" s="33"/>
      <c r="H125" s="33"/>
      <c r="I125" s="33"/>
      <c r="J125" s="33"/>
      <c r="K125" s="33"/>
      <c r="L125" s="33"/>
      <c r="M125" s="33"/>
      <c r="N125" s="33"/>
      <c r="O125" s="33"/>
      <c r="P125" s="33"/>
      <c r="Q125" s="33"/>
      <c r="R125" s="33"/>
      <c r="S125" s="33"/>
      <c r="T125" s="33"/>
      <c r="U125" s="33"/>
      <c r="V125" s="33"/>
      <c r="W125" s="33"/>
      <c r="X125" s="33"/>
      <c r="Y125" s="33"/>
      <c r="Z125" s="33"/>
      <c r="AA125" s="288"/>
      <c r="AB125" s="177"/>
      <c r="AC125" s="178"/>
      <c r="AD125" s="179"/>
      <c r="AE125" s="122"/>
      <c r="AF125" s="33"/>
      <c r="AG125" s="33"/>
      <c r="AH125" s="33"/>
      <c r="AI125" s="33"/>
      <c r="AJ125" s="33"/>
      <c r="AK125" s="33"/>
      <c r="AL125" s="33"/>
      <c r="AM125" s="33"/>
      <c r="AN125" s="33"/>
      <c r="AO125" s="33"/>
      <c r="AP125" s="33"/>
      <c r="AQ125" s="33"/>
      <c r="AR125" s="33"/>
    </row>
    <row r="126" spans="1:44">
      <c r="A126" s="48"/>
      <c r="B126" s="58"/>
      <c r="C126" s="49"/>
      <c r="D126" s="48"/>
      <c r="E126" s="788"/>
      <c r="F126" s="291"/>
      <c r="G126" s="895"/>
      <c r="H126" s="895"/>
      <c r="I126" s="895"/>
      <c r="J126" s="895"/>
      <c r="K126" s="895"/>
      <c r="L126" s="895"/>
      <c r="M126" s="895"/>
      <c r="N126" s="895"/>
      <c r="O126" s="895"/>
      <c r="P126" s="895"/>
      <c r="Q126" s="895"/>
      <c r="R126" s="895"/>
      <c r="S126" s="895"/>
      <c r="T126" s="895"/>
      <c r="U126" s="895"/>
      <c r="V126" s="895"/>
      <c r="W126" s="895"/>
      <c r="X126" s="895"/>
      <c r="Y126" s="895"/>
      <c r="Z126" s="895"/>
      <c r="AA126" s="288"/>
      <c r="AB126" s="177"/>
      <c r="AC126" s="178"/>
      <c r="AD126" s="179"/>
      <c r="AE126" s="122"/>
      <c r="AF126" s="33"/>
      <c r="AG126" s="33"/>
      <c r="AH126" s="33"/>
      <c r="AI126" s="33"/>
      <c r="AJ126" s="33"/>
      <c r="AK126" s="33"/>
      <c r="AL126" s="33"/>
      <c r="AM126" s="33"/>
      <c r="AN126" s="33"/>
      <c r="AO126" s="33"/>
      <c r="AP126" s="33"/>
      <c r="AQ126" s="33"/>
      <c r="AR126" s="33"/>
    </row>
    <row r="127" spans="1:44" ht="13.5" customHeight="1">
      <c r="A127" s="48"/>
      <c r="B127" s="58"/>
      <c r="C127" s="49"/>
      <c r="D127" s="48"/>
      <c r="E127" s="788"/>
      <c r="F127" s="291"/>
      <c r="G127" s="33"/>
      <c r="H127" s="33"/>
      <c r="I127" s="33"/>
      <c r="J127" s="33"/>
      <c r="K127" s="33"/>
      <c r="L127" s="33"/>
      <c r="M127" s="33"/>
      <c r="N127" s="33"/>
      <c r="O127" s="33"/>
      <c r="P127" s="33"/>
      <c r="Q127" s="33"/>
      <c r="R127" s="33"/>
      <c r="S127" s="33"/>
      <c r="T127" s="33"/>
      <c r="U127" s="33"/>
      <c r="V127" s="33"/>
      <c r="W127" s="1673"/>
      <c r="X127" s="1673"/>
      <c r="Y127" s="1673"/>
      <c r="Z127" s="1673"/>
      <c r="AA127" s="288"/>
      <c r="AB127" s="177"/>
      <c r="AC127" s="178"/>
      <c r="AD127" s="179"/>
      <c r="AE127" s="122"/>
      <c r="AF127" s="33"/>
      <c r="AG127" s="33"/>
      <c r="AH127" s="33"/>
      <c r="AI127" s="33"/>
      <c r="AJ127" s="33"/>
      <c r="AK127" s="33"/>
      <c r="AL127" s="33"/>
      <c r="AM127" s="33"/>
      <c r="AN127" s="33"/>
      <c r="AO127" s="33"/>
      <c r="AP127" s="33"/>
      <c r="AQ127" s="33"/>
      <c r="AR127" s="33"/>
    </row>
    <row r="128" spans="1:44">
      <c r="A128" s="48"/>
      <c r="B128" s="58"/>
      <c r="C128" s="49"/>
      <c r="D128" s="48"/>
      <c r="E128" s="788"/>
      <c r="F128" s="291"/>
      <c r="G128" s="895"/>
      <c r="H128" s="895"/>
      <c r="I128" s="895"/>
      <c r="J128" s="895"/>
      <c r="K128" s="895"/>
      <c r="L128" s="895"/>
      <c r="M128" s="895"/>
      <c r="N128" s="895"/>
      <c r="O128" s="895"/>
      <c r="P128" s="895"/>
      <c r="Q128" s="895"/>
      <c r="R128" s="895"/>
      <c r="S128" s="895"/>
      <c r="T128" s="895"/>
      <c r="U128" s="33"/>
      <c r="V128" s="33"/>
      <c r="W128" s="33"/>
      <c r="X128" s="33"/>
      <c r="Z128" s="33"/>
      <c r="AA128" s="288"/>
      <c r="AB128" s="177"/>
      <c r="AC128" s="178"/>
      <c r="AD128" s="179"/>
      <c r="AE128" s="122"/>
      <c r="AF128" s="33"/>
      <c r="AG128" s="33"/>
      <c r="AH128" s="33"/>
      <c r="AI128" s="33"/>
      <c r="AJ128" s="33"/>
      <c r="AK128" s="33"/>
      <c r="AL128" s="33"/>
      <c r="AM128" s="33"/>
      <c r="AN128" s="33"/>
      <c r="AO128" s="33"/>
      <c r="AP128" s="33"/>
      <c r="AQ128" s="33"/>
      <c r="AR128" s="33"/>
    </row>
    <row r="129" spans="1:44" ht="12" customHeight="1">
      <c r="A129" s="48"/>
      <c r="B129" s="58"/>
      <c r="C129" s="49"/>
      <c r="D129" s="48"/>
      <c r="E129" s="788"/>
      <c r="F129" s="291"/>
      <c r="G129" s="33"/>
      <c r="H129" s="33"/>
      <c r="I129" s="33"/>
      <c r="J129" s="33"/>
      <c r="K129" s="33"/>
      <c r="L129" s="33"/>
      <c r="M129" s="33"/>
      <c r="N129" s="33"/>
      <c r="O129" s="33"/>
      <c r="P129" s="33"/>
      <c r="Q129" s="33"/>
      <c r="R129" s="33"/>
      <c r="S129" s="33"/>
      <c r="T129" s="758"/>
      <c r="U129" s="758"/>
      <c r="V129" s="758"/>
      <c r="W129" s="758"/>
      <c r="X129" s="1818"/>
      <c r="Y129" s="1818"/>
      <c r="Z129" s="33"/>
      <c r="AA129" s="288"/>
      <c r="AB129" s="177"/>
      <c r="AC129" s="178"/>
      <c r="AD129" s="179"/>
      <c r="AE129" s="122"/>
      <c r="AF129" s="33"/>
      <c r="AG129" s="33"/>
      <c r="AH129" s="33"/>
      <c r="AI129" s="33"/>
      <c r="AJ129" s="33"/>
      <c r="AK129" s="33"/>
      <c r="AL129" s="33"/>
      <c r="AM129" s="33"/>
      <c r="AN129" s="33"/>
      <c r="AO129" s="33"/>
      <c r="AP129" s="33"/>
      <c r="AQ129" s="33"/>
      <c r="AR129" s="33"/>
    </row>
    <row r="130" spans="1:44" ht="5.25" customHeight="1">
      <c r="A130" s="48"/>
      <c r="B130" s="58"/>
      <c r="C130" s="49"/>
      <c r="D130" s="48"/>
      <c r="E130" s="48"/>
      <c r="F130" s="291"/>
      <c r="G130" s="33"/>
      <c r="H130" s="33"/>
      <c r="I130" s="33"/>
      <c r="J130" s="33"/>
      <c r="K130" s="33"/>
      <c r="L130" s="622"/>
      <c r="M130" s="622"/>
      <c r="N130" s="622"/>
      <c r="O130" s="622"/>
      <c r="P130" s="33"/>
      <c r="Q130" s="296"/>
      <c r="R130" s="33"/>
      <c r="S130" s="33"/>
      <c r="T130" s="33"/>
      <c r="U130" s="33"/>
      <c r="V130" s="33"/>
      <c r="W130" s="33"/>
      <c r="X130" s="33"/>
      <c r="Y130" s="33"/>
      <c r="Z130" s="33"/>
      <c r="AA130" s="288"/>
      <c r="AB130" s="177"/>
      <c r="AC130" s="178"/>
      <c r="AD130" s="179"/>
      <c r="AE130" s="122"/>
      <c r="AF130" s="33"/>
      <c r="AG130" s="33"/>
      <c r="AH130" s="33"/>
      <c r="AI130" s="33"/>
      <c r="AJ130" s="33"/>
      <c r="AK130" s="33"/>
      <c r="AL130" s="33"/>
      <c r="AM130" s="33"/>
      <c r="AN130" s="33"/>
      <c r="AO130" s="33"/>
      <c r="AP130" s="33"/>
      <c r="AQ130" s="33"/>
      <c r="AR130" s="33"/>
    </row>
    <row r="131" spans="1:44" ht="5.25" customHeight="1">
      <c r="A131" s="48"/>
      <c r="B131" s="58"/>
      <c r="C131" s="49"/>
      <c r="D131" s="48"/>
      <c r="E131" s="48"/>
      <c r="F131" s="291"/>
      <c r="G131" s="33"/>
      <c r="H131" s="33"/>
      <c r="I131" s="33"/>
      <c r="J131" s="33"/>
      <c r="K131" s="33"/>
      <c r="L131" s="622"/>
      <c r="M131" s="622"/>
      <c r="N131" s="622"/>
      <c r="O131" s="622"/>
      <c r="P131" s="33"/>
      <c r="Q131" s="33"/>
      <c r="R131" s="33"/>
      <c r="S131" s="33"/>
      <c r="T131" s="33"/>
      <c r="U131" s="33"/>
      <c r="V131" s="33"/>
      <c r="W131" s="33"/>
      <c r="X131" s="33"/>
      <c r="Y131" s="33"/>
      <c r="Z131" s="33"/>
      <c r="AA131" s="288"/>
      <c r="AB131" s="177"/>
      <c r="AC131" s="178"/>
      <c r="AD131" s="179"/>
      <c r="AE131" s="122"/>
      <c r="AF131" s="33"/>
      <c r="AG131" s="33"/>
      <c r="AH131" s="33"/>
      <c r="AI131" s="33"/>
      <c r="AJ131" s="33"/>
      <c r="AK131" s="33"/>
      <c r="AL131" s="33"/>
      <c r="AM131" s="33"/>
      <c r="AN131" s="33"/>
      <c r="AO131" s="33"/>
      <c r="AP131" s="33"/>
      <c r="AQ131" s="33"/>
      <c r="AR131" s="33"/>
    </row>
    <row r="132" spans="1:44" ht="13.5" customHeight="1">
      <c r="A132" s="48"/>
      <c r="B132" s="58"/>
      <c r="C132" s="49"/>
      <c r="D132" s="48"/>
      <c r="E132" s="788" t="s">
        <v>1046</v>
      </c>
      <c r="F132" s="291"/>
      <c r="G132" s="1696" t="s">
        <v>108</v>
      </c>
      <c r="H132" s="1696"/>
      <c r="I132" s="1696"/>
      <c r="J132" s="1696"/>
      <c r="K132" s="1696"/>
      <c r="L132" s="1696"/>
      <c r="M132" s="1696"/>
      <c r="N132" s="1696"/>
      <c r="O132" s="1696"/>
      <c r="P132" s="1696"/>
      <c r="Q132" s="1696"/>
      <c r="R132" s="1696"/>
      <c r="S132" s="1696"/>
      <c r="T132" s="1696"/>
      <c r="U132" s="1696"/>
      <c r="V132" s="1696"/>
      <c r="W132" s="1696"/>
      <c r="X132" s="1696"/>
      <c r="Y132" s="1696"/>
      <c r="Z132" s="1696"/>
      <c r="AA132" s="288"/>
      <c r="AB132" s="177"/>
      <c r="AC132" s="178"/>
      <c r="AD132" s="179"/>
      <c r="AE132" s="122"/>
      <c r="AF132" s="33"/>
      <c r="AG132" s="33"/>
      <c r="AH132" s="33"/>
      <c r="AI132" s="33"/>
      <c r="AJ132" s="33"/>
      <c r="AK132" s="33"/>
      <c r="AL132" s="33"/>
      <c r="AM132" s="33"/>
      <c r="AN132" s="33"/>
      <c r="AO132" s="33"/>
      <c r="AP132" s="33"/>
      <c r="AQ132" s="33"/>
      <c r="AR132" s="33"/>
    </row>
    <row r="133" spans="1:44" ht="13.5" customHeight="1">
      <c r="A133" s="48"/>
      <c r="B133" s="58"/>
      <c r="C133" s="49"/>
      <c r="D133" s="48"/>
      <c r="E133" s="788"/>
      <c r="F133" s="291"/>
      <c r="G133" s="33"/>
      <c r="H133" s="33"/>
      <c r="I133" s="33"/>
      <c r="J133" s="33"/>
      <c r="K133" s="33"/>
      <c r="L133" s="33"/>
      <c r="M133" s="33"/>
      <c r="N133" s="33"/>
      <c r="O133" s="33"/>
      <c r="P133" s="33"/>
      <c r="Q133" s="33"/>
      <c r="R133" s="33"/>
      <c r="S133" s="33"/>
      <c r="T133" s="33"/>
      <c r="U133" s="623"/>
      <c r="V133" s="624"/>
      <c r="W133" s="1819" t="s">
        <v>94</v>
      </c>
      <c r="X133" s="1820"/>
      <c r="Y133" s="1820"/>
      <c r="Z133" s="1821"/>
      <c r="AA133" s="288"/>
      <c r="AB133" s="177"/>
      <c r="AC133" s="178"/>
      <c r="AD133" s="179"/>
      <c r="AE133" s="122"/>
      <c r="AF133" s="33"/>
      <c r="AG133" s="33"/>
      <c r="AH133" s="33"/>
      <c r="AI133" s="33"/>
      <c r="AJ133" s="33"/>
      <c r="AK133" s="33"/>
      <c r="AL133" s="33"/>
      <c r="AM133" s="33"/>
      <c r="AN133" s="33"/>
      <c r="AO133" s="33"/>
      <c r="AP133" s="33"/>
      <c r="AQ133" s="33"/>
      <c r="AR133" s="33"/>
    </row>
    <row r="134" spans="1:44" ht="13.5" customHeight="1">
      <c r="A134" s="48"/>
      <c r="B134" s="58"/>
      <c r="C134" s="49"/>
      <c r="D134" s="48"/>
      <c r="E134" s="788"/>
      <c r="F134" s="291"/>
      <c r="G134" s="1696" t="s">
        <v>109</v>
      </c>
      <c r="H134" s="1696"/>
      <c r="I134" s="1696"/>
      <c r="J134" s="1696"/>
      <c r="K134" s="1696"/>
      <c r="L134" s="1696"/>
      <c r="M134" s="1696"/>
      <c r="N134" s="1696"/>
      <c r="O134" s="1696"/>
      <c r="P134" s="1696"/>
      <c r="Q134" s="1696"/>
      <c r="R134" s="1696"/>
      <c r="S134" s="1696"/>
      <c r="T134" s="1696"/>
      <c r="U134" s="114"/>
      <c r="V134" s="114"/>
      <c r="W134" s="625"/>
      <c r="X134" s="625"/>
      <c r="Y134" s="626"/>
      <c r="Z134" s="625"/>
      <c r="AA134" s="288"/>
      <c r="AB134" s="177"/>
      <c r="AC134" s="178"/>
      <c r="AD134" s="179"/>
      <c r="AE134" s="122"/>
      <c r="AF134" s="33"/>
      <c r="AG134" s="33"/>
      <c r="AH134" s="33"/>
      <c r="AI134" s="33"/>
      <c r="AJ134" s="33"/>
      <c r="AK134" s="33"/>
      <c r="AL134" s="33"/>
      <c r="AM134" s="33"/>
      <c r="AN134" s="33"/>
      <c r="AO134" s="33"/>
      <c r="AP134" s="33"/>
      <c r="AQ134" s="33"/>
      <c r="AR134" s="33"/>
    </row>
    <row r="135" spans="1:44" ht="13.5" customHeight="1">
      <c r="A135" s="48"/>
      <c r="B135" s="58"/>
      <c r="C135" s="49"/>
      <c r="D135" s="48"/>
      <c r="E135" s="788"/>
      <c r="F135" s="291"/>
      <c r="G135" s="33"/>
      <c r="H135" s="33"/>
      <c r="I135" s="33"/>
      <c r="J135" s="33"/>
      <c r="K135" s="33"/>
      <c r="L135" s="33"/>
      <c r="M135" s="33"/>
      <c r="N135" s="33"/>
      <c r="O135" s="33"/>
      <c r="P135" s="33"/>
      <c r="Q135" s="33"/>
      <c r="R135" s="33"/>
      <c r="S135" s="33"/>
      <c r="T135" s="1697" t="s">
        <v>4</v>
      </c>
      <c r="U135" s="1698"/>
      <c r="V135" s="1698"/>
      <c r="W135" s="1699"/>
      <c r="X135" s="1700"/>
      <c r="Y135" s="1701"/>
      <c r="Z135" s="627" t="s">
        <v>110</v>
      </c>
      <c r="AA135" s="288"/>
      <c r="AB135" s="177"/>
      <c r="AC135" s="178"/>
      <c r="AD135" s="179"/>
      <c r="AE135" s="122"/>
      <c r="AF135" s="33"/>
      <c r="AG135" s="33"/>
      <c r="AH135" s="33"/>
      <c r="AI135" s="33"/>
      <c r="AJ135" s="33"/>
      <c r="AK135" s="33"/>
      <c r="AL135" s="33"/>
      <c r="AM135" s="33"/>
      <c r="AN135" s="33"/>
      <c r="AO135" s="33"/>
      <c r="AP135" s="33"/>
      <c r="AQ135" s="33"/>
      <c r="AR135" s="33"/>
    </row>
    <row r="136" spans="1:44" ht="18.600000000000001" customHeight="1">
      <c r="A136" s="48"/>
      <c r="B136" s="58"/>
      <c r="C136" s="49"/>
      <c r="D136" s="48"/>
      <c r="E136" s="788"/>
      <c r="F136" s="291"/>
      <c r="G136" s="33"/>
      <c r="H136" s="33"/>
      <c r="I136" s="33"/>
      <c r="J136" s="33"/>
      <c r="K136" s="33"/>
      <c r="L136" s="33"/>
      <c r="M136" s="33"/>
      <c r="N136" s="33"/>
      <c r="O136" s="33"/>
      <c r="P136" s="33"/>
      <c r="Q136" s="33"/>
      <c r="R136" s="33"/>
      <c r="S136" s="33"/>
      <c r="T136" s="1697" t="s">
        <v>5</v>
      </c>
      <c r="U136" s="1698"/>
      <c r="V136" s="1698"/>
      <c r="W136" s="1699"/>
      <c r="X136" s="1700"/>
      <c r="Y136" s="1701"/>
      <c r="Z136" s="627" t="s">
        <v>110</v>
      </c>
      <c r="AA136" s="288"/>
      <c r="AB136" s="177"/>
      <c r="AC136" s="178"/>
      <c r="AD136" s="179"/>
      <c r="AE136" s="122"/>
      <c r="AF136" s="33"/>
      <c r="AG136" s="33"/>
      <c r="AH136" s="33"/>
      <c r="AI136" s="33"/>
      <c r="AJ136" s="33"/>
      <c r="AK136" s="33"/>
      <c r="AL136" s="33"/>
      <c r="AM136" s="33"/>
      <c r="AN136" s="33"/>
      <c r="AO136" s="33"/>
      <c r="AP136" s="33"/>
      <c r="AQ136" s="33"/>
      <c r="AR136" s="33"/>
    </row>
    <row r="137" spans="1:44" ht="7.5" customHeight="1">
      <c r="A137" s="48"/>
      <c r="B137" s="58"/>
      <c r="C137" s="49"/>
      <c r="D137" s="48"/>
      <c r="E137" s="50"/>
      <c r="F137" s="291"/>
      <c r="G137" s="33"/>
      <c r="H137" s="33"/>
      <c r="I137" s="33"/>
      <c r="J137" s="33"/>
      <c r="K137" s="33"/>
      <c r="L137" s="622"/>
      <c r="M137" s="622"/>
      <c r="N137" s="622"/>
      <c r="O137" s="622"/>
      <c r="P137" s="33"/>
      <c r="Q137" s="33"/>
      <c r="R137" s="33"/>
      <c r="S137" s="33"/>
      <c r="T137" s="33"/>
      <c r="U137" s="33"/>
      <c r="V137" s="33"/>
      <c r="W137" s="33"/>
      <c r="X137" s="33"/>
      <c r="Y137" s="33"/>
      <c r="Z137" s="33"/>
      <c r="AA137" s="288"/>
      <c r="AB137" s="177"/>
      <c r="AC137" s="178"/>
      <c r="AD137" s="179"/>
      <c r="AE137" s="122"/>
      <c r="AF137" s="33"/>
      <c r="AG137" s="33"/>
      <c r="AH137" s="33"/>
      <c r="AI137" s="33"/>
      <c r="AJ137" s="33"/>
      <c r="AK137" s="33"/>
      <c r="AL137" s="33"/>
      <c r="AM137" s="33"/>
      <c r="AN137" s="33"/>
      <c r="AO137" s="33"/>
      <c r="AP137" s="33"/>
      <c r="AQ137" s="33"/>
      <c r="AR137" s="33"/>
    </row>
    <row r="138" spans="1:44" ht="13.5" customHeight="1">
      <c r="A138" s="48"/>
      <c r="B138" s="58"/>
      <c r="C138" s="49"/>
      <c r="D138" s="48"/>
      <c r="E138" s="788" t="s">
        <v>1045</v>
      </c>
      <c r="F138" s="291"/>
      <c r="X138" s="33"/>
      <c r="Y138" s="33"/>
      <c r="Z138" s="33"/>
      <c r="AA138" s="288"/>
      <c r="AB138" s="177"/>
      <c r="AC138" s="178"/>
      <c r="AD138" s="179"/>
      <c r="AE138" s="122"/>
      <c r="AF138" s="33"/>
      <c r="AG138" s="33"/>
      <c r="AH138" s="33"/>
      <c r="AI138" s="33"/>
      <c r="AJ138" s="33"/>
      <c r="AK138" s="33"/>
      <c r="AL138" s="33"/>
      <c r="AM138" s="33"/>
      <c r="AN138" s="33"/>
      <c r="AO138" s="33"/>
      <c r="AP138" s="33"/>
      <c r="AQ138" s="33"/>
      <c r="AR138" s="33"/>
    </row>
    <row r="139" spans="1:44" ht="13.5" customHeight="1">
      <c r="A139" s="48"/>
      <c r="B139" s="58"/>
      <c r="C139" s="49"/>
      <c r="D139" s="48"/>
      <c r="E139" s="788"/>
      <c r="F139" s="291"/>
      <c r="X139" s="33"/>
      <c r="Y139" s="33"/>
      <c r="Z139" s="33"/>
      <c r="AA139" s="288"/>
      <c r="AB139" s="177"/>
      <c r="AC139" s="178"/>
      <c r="AD139" s="179"/>
      <c r="AE139" s="122"/>
      <c r="AF139" s="33"/>
      <c r="AG139" s="33"/>
      <c r="AH139" s="33"/>
      <c r="AI139" s="33"/>
      <c r="AJ139" s="33"/>
      <c r="AK139" s="33"/>
      <c r="AL139" s="33"/>
      <c r="AM139" s="33"/>
      <c r="AN139" s="33"/>
      <c r="AO139" s="33"/>
      <c r="AP139" s="33"/>
      <c r="AQ139" s="33"/>
      <c r="AR139" s="33"/>
    </row>
    <row r="140" spans="1:44" ht="13.5" customHeight="1">
      <c r="A140" s="48"/>
      <c r="B140" s="58"/>
      <c r="C140" s="49"/>
      <c r="D140" s="48"/>
      <c r="E140" s="788"/>
      <c r="F140" s="291"/>
      <c r="X140" s="33"/>
      <c r="Y140" s="33"/>
      <c r="Z140" s="33"/>
      <c r="AA140" s="288"/>
      <c r="AB140" s="177"/>
      <c r="AC140" s="178"/>
      <c r="AD140" s="179"/>
      <c r="AE140" s="122"/>
      <c r="AF140" s="33"/>
      <c r="AG140" s="33"/>
      <c r="AH140" s="33"/>
      <c r="AI140" s="33"/>
      <c r="AJ140" s="33"/>
      <c r="AK140" s="33"/>
      <c r="AL140" s="33"/>
      <c r="AM140" s="33"/>
      <c r="AN140" s="33"/>
      <c r="AO140" s="33"/>
      <c r="AP140" s="33"/>
      <c r="AQ140" s="33"/>
      <c r="AR140" s="33"/>
    </row>
    <row r="141" spans="1:44" ht="13.5" customHeight="1">
      <c r="A141" s="48"/>
      <c r="B141" s="58"/>
      <c r="C141" s="49"/>
      <c r="D141" s="48"/>
      <c r="E141" s="788"/>
      <c r="F141" s="291"/>
      <c r="X141" s="33"/>
      <c r="Y141" s="33"/>
      <c r="Z141" s="33"/>
      <c r="AA141" s="288"/>
      <c r="AB141" s="177"/>
      <c r="AC141" s="178"/>
      <c r="AD141" s="179"/>
      <c r="AE141" s="122"/>
      <c r="AF141" s="33"/>
      <c r="AG141" s="33"/>
      <c r="AH141" s="33"/>
      <c r="AI141" s="33"/>
      <c r="AJ141" s="33"/>
      <c r="AK141" s="33"/>
      <c r="AL141" s="33"/>
      <c r="AM141" s="33"/>
      <c r="AN141" s="33"/>
      <c r="AO141" s="33"/>
      <c r="AP141" s="33"/>
      <c r="AQ141" s="33"/>
      <c r="AR141" s="33"/>
    </row>
    <row r="142" spans="1:44" ht="3.6" customHeight="1">
      <c r="A142" s="335"/>
      <c r="B142" s="343"/>
      <c r="C142" s="299"/>
      <c r="D142" s="335"/>
      <c r="E142" s="335"/>
      <c r="F142" s="297"/>
      <c r="G142" s="562"/>
      <c r="H142" s="562"/>
      <c r="I142" s="562"/>
      <c r="J142" s="562"/>
      <c r="K142" s="562"/>
      <c r="L142" s="562"/>
      <c r="M142" s="562"/>
      <c r="N142" s="562"/>
      <c r="O142" s="562"/>
      <c r="P142" s="562"/>
      <c r="Q142" s="562"/>
      <c r="R142" s="562"/>
      <c r="S142" s="562"/>
      <c r="T142" s="562"/>
      <c r="U142" s="562"/>
      <c r="V142" s="562"/>
      <c r="W142" s="562"/>
      <c r="X142" s="114"/>
      <c r="Y142" s="114"/>
      <c r="Z142" s="114"/>
      <c r="AA142" s="298"/>
      <c r="AB142" s="187"/>
      <c r="AC142" s="188"/>
      <c r="AD142" s="189"/>
      <c r="AE142" s="122"/>
      <c r="AF142" s="33"/>
      <c r="AG142" s="33"/>
      <c r="AH142" s="33"/>
      <c r="AI142" s="33"/>
      <c r="AJ142" s="33"/>
      <c r="AK142" s="33"/>
      <c r="AL142" s="33"/>
      <c r="AM142" s="33"/>
      <c r="AN142" s="33"/>
      <c r="AO142" s="33"/>
      <c r="AP142" s="33"/>
      <c r="AQ142" s="33"/>
      <c r="AR142" s="33"/>
    </row>
    <row r="143" spans="1:44" ht="170.4" customHeight="1">
      <c r="A143" s="48"/>
      <c r="B143" s="58"/>
      <c r="C143" s="49"/>
      <c r="D143" s="48"/>
      <c r="E143" s="48" t="s">
        <v>981</v>
      </c>
      <c r="F143" s="291"/>
      <c r="X143" s="33"/>
      <c r="Y143" s="33"/>
      <c r="Z143" s="33"/>
      <c r="AA143" s="288"/>
      <c r="AB143" s="177"/>
      <c r="AC143" s="178"/>
      <c r="AD143" s="179"/>
      <c r="AE143" s="122"/>
      <c r="AF143" s="33"/>
      <c r="AG143" s="33"/>
      <c r="AH143" s="33"/>
      <c r="AI143" s="33"/>
      <c r="AJ143" s="33"/>
      <c r="AK143" s="33"/>
      <c r="AL143" s="33"/>
      <c r="AM143" s="33"/>
      <c r="AN143" s="33"/>
      <c r="AO143" s="33"/>
      <c r="AP143" s="33"/>
      <c r="AQ143" s="33"/>
      <c r="AR143" s="33"/>
    </row>
    <row r="144" spans="1:44" ht="3.6" customHeight="1">
      <c r="A144" s="48"/>
      <c r="B144" s="58"/>
      <c r="C144" s="49"/>
      <c r="D144" s="48"/>
      <c r="E144" s="48"/>
      <c r="F144" s="291"/>
      <c r="X144" s="33"/>
      <c r="Y144" s="33"/>
      <c r="Z144" s="33"/>
      <c r="AA144" s="288"/>
      <c r="AB144" s="177"/>
      <c r="AC144" s="178"/>
      <c r="AD144" s="179"/>
      <c r="AE144" s="122"/>
      <c r="AF144" s="33"/>
      <c r="AG144" s="33"/>
      <c r="AH144" s="33"/>
      <c r="AI144" s="33"/>
      <c r="AJ144" s="33"/>
      <c r="AK144" s="33"/>
      <c r="AL144" s="33"/>
      <c r="AM144" s="33"/>
      <c r="AN144" s="33"/>
      <c r="AO144" s="33"/>
      <c r="AP144" s="33"/>
      <c r="AQ144" s="33"/>
      <c r="AR144" s="33"/>
    </row>
    <row r="145" spans="1:44" ht="169.8" customHeight="1">
      <c r="A145" s="48"/>
      <c r="B145" s="58"/>
      <c r="C145" s="49"/>
      <c r="D145" s="58"/>
      <c r="E145" s="48" t="s">
        <v>982</v>
      </c>
      <c r="F145" s="225"/>
      <c r="X145" s="33"/>
      <c r="Y145" s="33"/>
      <c r="Z145" s="33"/>
      <c r="AA145" s="288"/>
      <c r="AB145" s="177"/>
      <c r="AC145" s="178"/>
      <c r="AD145" s="179"/>
      <c r="AE145" s="122"/>
      <c r="AF145" s="33"/>
      <c r="AG145" s="33"/>
      <c r="AH145" s="33"/>
      <c r="AI145" s="33"/>
      <c r="AJ145" s="33"/>
      <c r="AK145" s="33"/>
      <c r="AL145" s="33"/>
      <c r="AM145" s="33"/>
      <c r="AN145" s="33"/>
      <c r="AO145" s="33"/>
      <c r="AP145" s="33"/>
      <c r="AQ145" s="33"/>
      <c r="AR145" s="33"/>
    </row>
    <row r="146" spans="1:44" ht="3" customHeight="1">
      <c r="A146" s="277"/>
      <c r="B146" s="280"/>
      <c r="C146" s="279"/>
      <c r="D146" s="133"/>
      <c r="E146" s="133"/>
      <c r="F146" s="136"/>
      <c r="G146" s="47"/>
      <c r="H146" s="47"/>
      <c r="I146" s="47"/>
      <c r="J146" s="47"/>
      <c r="K146" s="47"/>
      <c r="L146" s="47"/>
      <c r="M146" s="47"/>
      <c r="N146" s="331"/>
      <c r="O146" s="331"/>
      <c r="P146" s="331"/>
      <c r="Q146" s="331"/>
      <c r="R146" s="331"/>
      <c r="S146" s="331"/>
      <c r="T146" s="331"/>
      <c r="U146" s="331"/>
      <c r="V146" s="331"/>
      <c r="W146" s="47"/>
      <c r="X146" s="47"/>
      <c r="Y146" s="47"/>
      <c r="Z146" s="47"/>
      <c r="AA146" s="137"/>
      <c r="AB146" s="138"/>
      <c r="AC146" s="139"/>
      <c r="AD146" s="140"/>
      <c r="AE146" s="122"/>
      <c r="AF146" s="276"/>
      <c r="AG146" s="123"/>
      <c r="AH146" s="123"/>
      <c r="AI146" s="123"/>
      <c r="AJ146" s="123"/>
      <c r="AK146" s="123"/>
      <c r="AL146" s="123"/>
      <c r="AM146" s="123"/>
      <c r="AN146" s="123"/>
      <c r="AO146" s="123"/>
      <c r="AP146" s="33"/>
      <c r="AQ146" s="46"/>
      <c r="AR146" s="33"/>
    </row>
    <row r="147" spans="1:44">
      <c r="A147" s="824" t="s">
        <v>997</v>
      </c>
      <c r="B147" s="935">
        <v>6</v>
      </c>
      <c r="C147" s="839" t="s">
        <v>669</v>
      </c>
      <c r="D147" s="133" t="s">
        <v>223</v>
      </c>
      <c r="E147" s="824" t="s">
        <v>1090</v>
      </c>
      <c r="F147" s="136"/>
      <c r="G147" s="826" t="s">
        <v>66</v>
      </c>
      <c r="H147" s="826"/>
      <c r="I147" s="826"/>
      <c r="J147" s="826"/>
      <c r="K147" s="826"/>
      <c r="L147" s="826"/>
      <c r="M147" s="840"/>
      <c r="N147" s="1171" t="s">
        <v>105</v>
      </c>
      <c r="O147" s="1171"/>
      <c r="P147" s="1171"/>
      <c r="Q147" s="1171"/>
      <c r="R147" s="1171"/>
      <c r="S147" s="1171"/>
      <c r="T147" s="1171"/>
      <c r="U147" s="1171"/>
      <c r="V147" s="1171"/>
      <c r="W147" s="47"/>
      <c r="X147" s="47"/>
      <c r="Y147" s="47"/>
      <c r="Z147" s="47"/>
      <c r="AA147" s="137"/>
      <c r="AB147" s="851" t="s">
        <v>459</v>
      </c>
      <c r="AC147" s="852"/>
      <c r="AD147" s="853"/>
      <c r="AE147" s="122"/>
      <c r="AF147" s="276"/>
      <c r="AG147" s="123"/>
      <c r="AH147" s="123"/>
      <c r="AI147" s="123"/>
      <c r="AJ147" s="123"/>
      <c r="AK147" s="123"/>
      <c r="AL147" s="123"/>
      <c r="AM147" s="123"/>
      <c r="AN147" s="123"/>
      <c r="AO147" s="123"/>
      <c r="AP147" s="33"/>
      <c r="AQ147" s="46"/>
      <c r="AR147" s="33"/>
    </row>
    <row r="148" spans="1:44">
      <c r="A148" s="824"/>
      <c r="B148" s="1816"/>
      <c r="C148" s="839"/>
      <c r="D148" s="133"/>
      <c r="E148" s="824"/>
      <c r="F148" s="136"/>
      <c r="G148" s="826"/>
      <c r="H148" s="826"/>
      <c r="I148" s="826"/>
      <c r="J148" s="826"/>
      <c r="K148" s="826"/>
      <c r="L148" s="826"/>
      <c r="M148" s="840"/>
      <c r="N148" s="1724"/>
      <c r="O148" s="1724"/>
      <c r="P148" s="1724"/>
      <c r="Q148" s="1724"/>
      <c r="R148" s="1724"/>
      <c r="S148" s="1724"/>
      <c r="T148" s="1724"/>
      <c r="U148" s="1724"/>
      <c r="V148" s="1724"/>
      <c r="W148" s="47"/>
      <c r="X148" s="47"/>
      <c r="Y148" s="47"/>
      <c r="Z148" s="47"/>
      <c r="AA148" s="137"/>
      <c r="AB148" s="851"/>
      <c r="AC148" s="852"/>
      <c r="AD148" s="853"/>
      <c r="AE148" s="122"/>
      <c r="AF148" s="276"/>
      <c r="AG148" s="123"/>
      <c r="AH148" s="123"/>
      <c r="AI148" s="123"/>
      <c r="AJ148" s="123"/>
      <c r="AK148" s="123"/>
      <c r="AL148" s="123"/>
      <c r="AM148" s="123"/>
      <c r="AN148" s="123"/>
      <c r="AO148" s="123"/>
      <c r="AP148" s="33"/>
      <c r="AQ148" s="46"/>
      <c r="AR148" s="33"/>
    </row>
    <row r="149" spans="1:44">
      <c r="A149" s="824"/>
      <c r="B149" s="280"/>
      <c r="C149" s="839"/>
      <c r="D149" s="133"/>
      <c r="E149" s="824"/>
      <c r="F149" s="136"/>
      <c r="G149" s="47"/>
      <c r="H149" s="47"/>
      <c r="I149" s="47"/>
      <c r="J149" s="47"/>
      <c r="K149" s="47"/>
      <c r="L149" s="47"/>
      <c r="M149" s="47"/>
      <c r="N149" s="47"/>
      <c r="O149" s="47"/>
      <c r="P149" s="47"/>
      <c r="Q149" s="47"/>
      <c r="R149" s="47"/>
      <c r="S149" s="47"/>
      <c r="T149" s="47"/>
      <c r="U149" s="47"/>
      <c r="V149" s="47"/>
      <c r="W149" s="47"/>
      <c r="X149" s="47"/>
      <c r="Y149" s="47"/>
      <c r="Z149" s="47"/>
      <c r="AA149" s="137"/>
      <c r="AB149" s="851"/>
      <c r="AC149" s="852"/>
      <c r="AD149" s="853"/>
      <c r="AE149" s="122"/>
      <c r="AF149" s="276"/>
      <c r="AG149" s="123"/>
      <c r="AH149" s="123"/>
      <c r="AI149" s="123"/>
      <c r="AJ149" s="123"/>
      <c r="AK149" s="123"/>
      <c r="AL149" s="123"/>
      <c r="AM149" s="123"/>
      <c r="AN149" s="123"/>
      <c r="AO149" s="123"/>
      <c r="AP149" s="33"/>
      <c r="AQ149" s="46"/>
      <c r="AR149" s="33"/>
    </row>
    <row r="150" spans="1:44" ht="14.25" customHeight="1">
      <c r="A150" s="824"/>
      <c r="B150" s="280"/>
      <c r="C150" s="279"/>
      <c r="D150" s="133"/>
      <c r="E150" s="824"/>
      <c r="F150" s="136"/>
      <c r="G150" s="293"/>
      <c r="H150" s="1328"/>
      <c r="I150" s="1328"/>
      <c r="J150" s="1328"/>
      <c r="K150" s="1328"/>
      <c r="L150" s="1328"/>
      <c r="M150" s="1328"/>
      <c r="N150" s="1328"/>
      <c r="O150" s="1328"/>
      <c r="P150" s="1328"/>
      <c r="Q150" s="1328"/>
      <c r="R150" s="1328"/>
      <c r="S150" s="1328"/>
      <c r="T150" s="1328"/>
      <c r="U150" s="1328"/>
      <c r="V150" s="1328"/>
      <c r="W150" s="1328"/>
      <c r="X150" s="1328"/>
      <c r="Y150" s="1328"/>
      <c r="Z150" s="1328"/>
      <c r="AA150" s="1817"/>
      <c r="AB150" s="138"/>
      <c r="AC150" s="139"/>
      <c r="AD150" s="140"/>
      <c r="AE150" s="122"/>
      <c r="AF150" s="276"/>
      <c r="AG150" s="123"/>
      <c r="AH150" s="123"/>
      <c r="AI150" s="123"/>
      <c r="AJ150" s="123"/>
      <c r="AK150" s="123"/>
      <c r="AL150" s="123"/>
      <c r="AM150" s="123"/>
      <c r="AN150" s="123"/>
      <c r="AO150" s="123"/>
      <c r="AP150" s="33"/>
      <c r="AQ150" s="46"/>
      <c r="AR150" s="33"/>
    </row>
    <row r="151" spans="1:44" ht="14.4">
      <c r="A151" s="824"/>
      <c r="B151" s="280"/>
      <c r="C151" s="279"/>
      <c r="D151" s="133"/>
      <c r="E151" s="824"/>
      <c r="F151" s="136"/>
      <c r="G151" s="294"/>
      <c r="H151" s="1328"/>
      <c r="I151" s="1328"/>
      <c r="J151" s="1328"/>
      <c r="K151" s="1328"/>
      <c r="L151" s="1328"/>
      <c r="M151" s="1328"/>
      <c r="N151" s="1328"/>
      <c r="O151" s="1328"/>
      <c r="P151" s="1328"/>
      <c r="Q151" s="1328"/>
      <c r="R151" s="1328"/>
      <c r="S151" s="1328"/>
      <c r="T151" s="1328"/>
      <c r="U151" s="1328"/>
      <c r="V151" s="1328"/>
      <c r="W151" s="1328"/>
      <c r="X151" s="1328"/>
      <c r="Y151" s="1328"/>
      <c r="Z151" s="1328"/>
      <c r="AA151" s="1817"/>
      <c r="AB151" s="138"/>
      <c r="AC151" s="139"/>
      <c r="AD151" s="140"/>
      <c r="AE151" s="122"/>
      <c r="AF151" s="276"/>
      <c r="AG151" s="123"/>
      <c r="AH151" s="123"/>
      <c r="AI151" s="123"/>
      <c r="AJ151" s="123"/>
      <c r="AK151" s="123"/>
      <c r="AL151" s="123"/>
      <c r="AM151" s="123"/>
      <c r="AN151" s="123"/>
      <c r="AO151" s="123"/>
      <c r="AP151" s="33"/>
      <c r="AQ151" s="46"/>
      <c r="AR151" s="33"/>
    </row>
    <row r="152" spans="1:44" ht="14.4">
      <c r="A152" s="824"/>
      <c r="B152" s="280"/>
      <c r="C152" s="279"/>
      <c r="D152" s="133"/>
      <c r="E152" s="824"/>
      <c r="F152" s="136"/>
      <c r="G152" s="294"/>
      <c r="H152" s="1328"/>
      <c r="I152" s="1328"/>
      <c r="J152" s="1328"/>
      <c r="K152" s="1328"/>
      <c r="L152" s="1328"/>
      <c r="M152" s="1328"/>
      <c r="N152" s="1328"/>
      <c r="O152" s="1328"/>
      <c r="P152" s="1328"/>
      <c r="Q152" s="1328"/>
      <c r="R152" s="1328"/>
      <c r="S152" s="1328"/>
      <c r="T152" s="1328"/>
      <c r="U152" s="1328"/>
      <c r="V152" s="1328"/>
      <c r="W152" s="1328"/>
      <c r="X152" s="1328"/>
      <c r="Y152" s="1328"/>
      <c r="Z152" s="1328"/>
      <c r="AA152" s="1817"/>
      <c r="AB152" s="138"/>
      <c r="AC152" s="139"/>
      <c r="AD152" s="140"/>
      <c r="AE152" s="122"/>
      <c r="AF152" s="276"/>
      <c r="AG152" s="123"/>
      <c r="AH152" s="123"/>
      <c r="AI152" s="123"/>
      <c r="AJ152" s="123"/>
      <c r="AK152" s="123"/>
      <c r="AL152" s="123"/>
      <c r="AM152" s="123"/>
      <c r="AN152" s="123"/>
      <c r="AO152" s="123"/>
      <c r="AP152" s="33"/>
      <c r="AQ152" s="46"/>
      <c r="AR152" s="33"/>
    </row>
    <row r="153" spans="1:44" ht="14.4">
      <c r="A153" s="824"/>
      <c r="B153" s="280"/>
      <c r="C153" s="279"/>
      <c r="D153" s="133"/>
      <c r="E153" s="824"/>
      <c r="F153" s="136"/>
      <c r="G153" s="294"/>
      <c r="H153" s="1328"/>
      <c r="I153" s="1328"/>
      <c r="J153" s="1328"/>
      <c r="K153" s="1328"/>
      <c r="L153" s="1328"/>
      <c r="M153" s="1328"/>
      <c r="N153" s="1328"/>
      <c r="O153" s="1328"/>
      <c r="P153" s="1328"/>
      <c r="Q153" s="1328"/>
      <c r="R153" s="1328"/>
      <c r="S153" s="1328"/>
      <c r="T153" s="1328"/>
      <c r="U153" s="1328"/>
      <c r="V153" s="1328"/>
      <c r="W153" s="1328"/>
      <c r="X153" s="1328"/>
      <c r="Y153" s="1328"/>
      <c r="Z153" s="1328"/>
      <c r="AA153" s="1817"/>
      <c r="AB153" s="138"/>
      <c r="AC153" s="139"/>
      <c r="AD153" s="140"/>
      <c r="AE153" s="122"/>
      <c r="AF153" s="276"/>
      <c r="AG153" s="123"/>
      <c r="AH153" s="123"/>
      <c r="AI153" s="123"/>
      <c r="AJ153" s="123"/>
      <c r="AK153" s="123"/>
      <c r="AL153" s="123"/>
      <c r="AM153" s="123"/>
      <c r="AN153" s="123"/>
      <c r="AO153" s="123"/>
      <c r="AP153" s="33"/>
      <c r="AQ153" s="46"/>
      <c r="AR153" s="33"/>
    </row>
    <row r="154" spans="1:44">
      <c r="A154" s="48" t="s">
        <v>983</v>
      </c>
      <c r="B154" s="280"/>
      <c r="C154" s="279"/>
      <c r="D154" s="133"/>
      <c r="E154" s="824"/>
      <c r="F154" s="136"/>
      <c r="G154" s="33"/>
      <c r="H154" s="1328"/>
      <c r="I154" s="1328"/>
      <c r="J154" s="1328"/>
      <c r="K154" s="1328"/>
      <c r="L154" s="1328"/>
      <c r="M154" s="1328"/>
      <c r="N154" s="1328"/>
      <c r="O154" s="1328"/>
      <c r="P154" s="1328"/>
      <c r="Q154" s="1328"/>
      <c r="R154" s="1328"/>
      <c r="S154" s="1328"/>
      <c r="T154" s="1328"/>
      <c r="U154" s="1328"/>
      <c r="V154" s="1328"/>
      <c r="W154" s="1328"/>
      <c r="X154" s="1328"/>
      <c r="Y154" s="1328"/>
      <c r="Z154" s="1328"/>
      <c r="AA154" s="1817"/>
      <c r="AB154" s="138"/>
      <c r="AC154" s="139"/>
      <c r="AD154" s="140"/>
      <c r="AE154" s="122"/>
      <c r="AF154" s="276"/>
      <c r="AG154" s="123"/>
      <c r="AH154" s="123"/>
      <c r="AI154" s="123"/>
      <c r="AJ154" s="123"/>
      <c r="AK154" s="123"/>
      <c r="AL154" s="123"/>
      <c r="AM154" s="123"/>
      <c r="AN154" s="123"/>
      <c r="AO154" s="123"/>
      <c r="AP154" s="33"/>
      <c r="AQ154" s="46"/>
      <c r="AR154" s="33"/>
    </row>
    <row r="155" spans="1:44">
      <c r="A155" s="48"/>
      <c r="B155" s="280"/>
      <c r="C155" s="279"/>
      <c r="D155" s="133"/>
      <c r="E155" s="824"/>
      <c r="F155" s="136"/>
      <c r="G155" s="47"/>
      <c r="H155" s="1328"/>
      <c r="I155" s="1328"/>
      <c r="J155" s="1328"/>
      <c r="K155" s="1328"/>
      <c r="L155" s="1328"/>
      <c r="M155" s="1328"/>
      <c r="N155" s="1328"/>
      <c r="O155" s="1328"/>
      <c r="P155" s="1328"/>
      <c r="Q155" s="1328"/>
      <c r="R155" s="1328"/>
      <c r="S155" s="1328"/>
      <c r="T155" s="1328"/>
      <c r="U155" s="1328"/>
      <c r="V155" s="1328"/>
      <c r="W155" s="1328"/>
      <c r="X155" s="1328"/>
      <c r="Y155" s="1328"/>
      <c r="Z155" s="1328"/>
      <c r="AA155" s="1817"/>
      <c r="AB155" s="138"/>
      <c r="AC155" s="139"/>
      <c r="AD155" s="140"/>
      <c r="AE155" s="122"/>
      <c r="AF155" s="276"/>
      <c r="AG155" s="123"/>
      <c r="AH155" s="123"/>
      <c r="AI155" s="123"/>
      <c r="AJ155" s="123"/>
      <c r="AK155" s="123"/>
      <c r="AL155" s="123"/>
      <c r="AM155" s="123"/>
      <c r="AN155" s="123"/>
      <c r="AO155" s="123"/>
      <c r="AP155" s="33"/>
      <c r="AQ155" s="46"/>
      <c r="AR155" s="33"/>
    </row>
    <row r="156" spans="1:44">
      <c r="A156" s="48"/>
      <c r="B156" s="280"/>
      <c r="C156" s="279"/>
      <c r="D156" s="133"/>
      <c r="E156" s="824"/>
      <c r="F156" s="136"/>
      <c r="G156" s="47"/>
      <c r="H156" s="1328"/>
      <c r="I156" s="1328"/>
      <c r="J156" s="1328"/>
      <c r="K156" s="1328"/>
      <c r="L156" s="1328"/>
      <c r="M156" s="1328"/>
      <c r="N156" s="1328"/>
      <c r="O156" s="1328"/>
      <c r="P156" s="1328"/>
      <c r="Q156" s="1328"/>
      <c r="R156" s="1328"/>
      <c r="S156" s="1328"/>
      <c r="T156" s="1328"/>
      <c r="U156" s="1328"/>
      <c r="V156" s="1328"/>
      <c r="W156" s="1328"/>
      <c r="X156" s="1328"/>
      <c r="Y156" s="1328"/>
      <c r="Z156" s="1328"/>
      <c r="AA156" s="1817"/>
      <c r="AB156" s="138"/>
      <c r="AC156" s="139"/>
      <c r="AD156" s="140"/>
      <c r="AE156" s="122"/>
      <c r="AF156" s="276"/>
      <c r="AG156" s="123"/>
      <c r="AH156" s="123"/>
      <c r="AI156" s="123"/>
      <c r="AJ156" s="123"/>
      <c r="AK156" s="123"/>
      <c r="AL156" s="123"/>
      <c r="AM156" s="123"/>
      <c r="AN156" s="123"/>
      <c r="AO156" s="123"/>
      <c r="AP156" s="33"/>
      <c r="AQ156" s="46"/>
      <c r="AR156" s="33"/>
    </row>
    <row r="157" spans="1:44">
      <c r="A157" s="48"/>
      <c r="B157" s="280"/>
      <c r="C157" s="279"/>
      <c r="D157" s="133"/>
      <c r="E157" s="824"/>
      <c r="F157" s="136"/>
      <c r="G157" s="47"/>
      <c r="H157" s="1328"/>
      <c r="I157" s="1328"/>
      <c r="J157" s="1328"/>
      <c r="K157" s="1328"/>
      <c r="L157" s="1328"/>
      <c r="M157" s="1328"/>
      <c r="N157" s="1328"/>
      <c r="O157" s="1328"/>
      <c r="P157" s="1328"/>
      <c r="Q157" s="1328"/>
      <c r="R157" s="1328"/>
      <c r="S157" s="1328"/>
      <c r="T157" s="1328"/>
      <c r="U157" s="1328"/>
      <c r="V157" s="1328"/>
      <c r="W157" s="1328"/>
      <c r="X157" s="1328"/>
      <c r="Y157" s="1328"/>
      <c r="Z157" s="1328"/>
      <c r="AA157" s="1817"/>
      <c r="AB157" s="138"/>
      <c r="AC157" s="139"/>
      <c r="AD157" s="140"/>
      <c r="AE157" s="122"/>
      <c r="AF157" s="276"/>
      <c r="AG157" s="123"/>
      <c r="AH157" s="123"/>
      <c r="AI157" s="123"/>
      <c r="AJ157" s="123"/>
      <c r="AK157" s="123"/>
      <c r="AL157" s="123"/>
      <c r="AM157" s="123"/>
      <c r="AN157" s="123"/>
      <c r="AO157" s="123"/>
      <c r="AP157" s="33"/>
      <c r="AQ157" s="46"/>
      <c r="AR157" s="33"/>
    </row>
    <row r="158" spans="1:44">
      <c r="A158" s="48"/>
      <c r="B158" s="280"/>
      <c r="C158" s="279"/>
      <c r="D158" s="133"/>
      <c r="E158" s="824"/>
      <c r="F158" s="136"/>
      <c r="G158" s="47"/>
      <c r="H158" s="1328"/>
      <c r="I158" s="1328"/>
      <c r="J158" s="1328"/>
      <c r="K158" s="1328"/>
      <c r="L158" s="1328"/>
      <c r="M158" s="1328"/>
      <c r="N158" s="1328"/>
      <c r="O158" s="1328"/>
      <c r="P158" s="1328"/>
      <c r="Q158" s="1328"/>
      <c r="R158" s="1328"/>
      <c r="S158" s="1328"/>
      <c r="T158" s="1328"/>
      <c r="U158" s="1328"/>
      <c r="V158" s="1328"/>
      <c r="W158" s="1328"/>
      <c r="X158" s="1328"/>
      <c r="Y158" s="1328"/>
      <c r="Z158" s="1328"/>
      <c r="AA158" s="1817"/>
      <c r="AB158" s="138"/>
      <c r="AC158" s="139"/>
      <c r="AD158" s="140"/>
      <c r="AE158" s="122"/>
      <c r="AF158" s="276"/>
      <c r="AG158" s="123"/>
      <c r="AH158" s="123"/>
      <c r="AI158" s="123"/>
      <c r="AJ158" s="123"/>
      <c r="AK158" s="123"/>
      <c r="AL158" s="123"/>
      <c r="AM158" s="123"/>
      <c r="AN158" s="123"/>
      <c r="AO158" s="123"/>
      <c r="AP158" s="33"/>
      <c r="AQ158" s="46"/>
      <c r="AR158" s="33"/>
    </row>
    <row r="159" spans="1:44">
      <c r="A159" s="48"/>
      <c r="B159" s="280"/>
      <c r="C159" s="279"/>
      <c r="D159" s="133"/>
      <c r="E159" s="824"/>
      <c r="F159" s="136"/>
      <c r="G159" s="47"/>
      <c r="H159" s="1328"/>
      <c r="I159" s="1328"/>
      <c r="J159" s="1328"/>
      <c r="K159" s="1328"/>
      <c r="L159" s="1328"/>
      <c r="M159" s="1328"/>
      <c r="N159" s="1328"/>
      <c r="O159" s="1328"/>
      <c r="P159" s="1328"/>
      <c r="Q159" s="1328"/>
      <c r="R159" s="1328"/>
      <c r="S159" s="1328"/>
      <c r="T159" s="1328"/>
      <c r="U159" s="1328"/>
      <c r="V159" s="1328"/>
      <c r="W159" s="1328"/>
      <c r="X159" s="1328"/>
      <c r="Y159" s="1328"/>
      <c r="Z159" s="1328"/>
      <c r="AA159" s="1817"/>
      <c r="AB159" s="138"/>
      <c r="AC159" s="139"/>
      <c r="AD159" s="140"/>
      <c r="AE159" s="122"/>
      <c r="AF159" s="276"/>
      <c r="AG159" s="123"/>
      <c r="AH159" s="123"/>
      <c r="AI159" s="123"/>
      <c r="AJ159" s="123"/>
      <c r="AK159" s="123"/>
      <c r="AL159" s="123"/>
      <c r="AM159" s="123"/>
      <c r="AN159" s="123"/>
      <c r="AO159" s="123"/>
      <c r="AP159" s="33"/>
      <c r="AQ159" s="46"/>
      <c r="AR159" s="33"/>
    </row>
    <row r="160" spans="1:44">
      <c r="A160" s="48"/>
      <c r="B160" s="280"/>
      <c r="C160" s="279"/>
      <c r="D160" s="133"/>
      <c r="E160" s="824"/>
      <c r="F160" s="136"/>
      <c r="G160" s="47"/>
      <c r="H160" s="1328"/>
      <c r="I160" s="1328"/>
      <c r="J160" s="1328"/>
      <c r="K160" s="1328"/>
      <c r="L160" s="1328"/>
      <c r="M160" s="1328"/>
      <c r="N160" s="1328"/>
      <c r="O160" s="1328"/>
      <c r="P160" s="1328"/>
      <c r="Q160" s="1328"/>
      <c r="R160" s="1328"/>
      <c r="S160" s="1328"/>
      <c r="T160" s="1328"/>
      <c r="U160" s="1328"/>
      <c r="V160" s="1328"/>
      <c r="W160" s="1328"/>
      <c r="X160" s="1328"/>
      <c r="Y160" s="1328"/>
      <c r="Z160" s="1328"/>
      <c r="AA160" s="1817"/>
      <c r="AB160" s="138"/>
      <c r="AC160" s="139"/>
      <c r="AD160" s="140"/>
      <c r="AE160" s="122"/>
      <c r="AF160" s="276"/>
      <c r="AG160" s="123"/>
      <c r="AH160" s="123"/>
      <c r="AI160" s="123"/>
      <c r="AJ160" s="123"/>
      <c r="AK160" s="123"/>
      <c r="AL160" s="123"/>
      <c r="AM160" s="123"/>
      <c r="AN160" s="123"/>
      <c r="AO160" s="123"/>
      <c r="AP160" s="33"/>
      <c r="AQ160" s="46"/>
      <c r="AR160" s="33"/>
    </row>
    <row r="161" spans="1:44">
      <c r="A161" s="48"/>
      <c r="B161" s="280"/>
      <c r="C161" s="279"/>
      <c r="D161" s="133"/>
      <c r="E161" s="824"/>
      <c r="F161" s="136"/>
      <c r="G161" s="47"/>
      <c r="H161" s="536"/>
      <c r="I161" s="536"/>
      <c r="J161" s="536"/>
      <c r="K161" s="536"/>
      <c r="L161" s="536"/>
      <c r="M161" s="536"/>
      <c r="N161" s="536"/>
      <c r="O161" s="536"/>
      <c r="P161" s="536"/>
      <c r="Q161" s="536"/>
      <c r="R161" s="536"/>
      <c r="S161" s="536"/>
      <c r="T161" s="536"/>
      <c r="U161" s="536"/>
      <c r="V161" s="536"/>
      <c r="W161" s="536"/>
      <c r="X161" s="536"/>
      <c r="Y161" s="536"/>
      <c r="Z161" s="536"/>
      <c r="AA161" s="621"/>
      <c r="AB161" s="138"/>
      <c r="AC161" s="139"/>
      <c r="AD161" s="140"/>
      <c r="AE161" s="122"/>
      <c r="AF161" s="276"/>
      <c r="AG161" s="123"/>
      <c r="AH161" s="123"/>
      <c r="AI161" s="123"/>
      <c r="AJ161" s="123"/>
      <c r="AK161" s="123"/>
      <c r="AL161" s="123"/>
      <c r="AM161" s="123"/>
      <c r="AN161" s="123"/>
      <c r="AO161" s="123"/>
      <c r="AP161" s="33"/>
      <c r="AQ161" s="46"/>
      <c r="AR161" s="33"/>
    </row>
    <row r="162" spans="1:44">
      <c r="A162" s="48"/>
      <c r="B162" s="280"/>
      <c r="C162" s="279"/>
      <c r="D162" s="133"/>
      <c r="E162" s="824"/>
      <c r="F162" s="136"/>
      <c r="G162" s="47"/>
      <c r="H162" s="47"/>
      <c r="I162" s="47"/>
      <c r="J162" s="47"/>
      <c r="K162" s="47"/>
      <c r="L162" s="47"/>
      <c r="M162" s="47"/>
      <c r="N162" s="47"/>
      <c r="O162" s="47"/>
      <c r="P162" s="47"/>
      <c r="Q162" s="47"/>
      <c r="R162" s="47"/>
      <c r="S162" s="47"/>
      <c r="T162" s="47"/>
      <c r="U162" s="47"/>
      <c r="V162" s="47"/>
      <c r="W162" s="47"/>
      <c r="X162" s="47"/>
      <c r="Y162" s="47"/>
      <c r="Z162" s="47"/>
      <c r="AA162" s="137"/>
      <c r="AB162" s="138"/>
      <c r="AC162" s="139"/>
      <c r="AD162" s="140"/>
      <c r="AE162" s="122"/>
      <c r="AF162" s="276"/>
      <c r="AG162" s="123"/>
      <c r="AH162" s="123"/>
      <c r="AI162" s="123"/>
      <c r="AJ162" s="123"/>
      <c r="AK162" s="123"/>
      <c r="AL162" s="123"/>
      <c r="AM162" s="123"/>
      <c r="AN162" s="123"/>
      <c r="AO162" s="123"/>
      <c r="AP162" s="33"/>
      <c r="AQ162" s="46"/>
      <c r="AR162" s="33"/>
    </row>
    <row r="163" spans="1:44">
      <c r="A163" s="335"/>
      <c r="B163" s="282"/>
      <c r="C163" s="283"/>
      <c r="D163" s="284"/>
      <c r="E163" s="1650"/>
      <c r="F163" s="332"/>
      <c r="G163" s="331"/>
      <c r="H163" s="331"/>
      <c r="I163" s="331"/>
      <c r="J163" s="331"/>
      <c r="K163" s="331"/>
      <c r="L163" s="331"/>
      <c r="M163" s="331"/>
      <c r="N163" s="331"/>
      <c r="O163" s="331"/>
      <c r="P163" s="331"/>
      <c r="Q163" s="331"/>
      <c r="R163" s="331"/>
      <c r="S163" s="331"/>
      <c r="T163" s="331"/>
      <c r="U163" s="331"/>
      <c r="V163" s="331"/>
      <c r="W163" s="331"/>
      <c r="X163" s="331"/>
      <c r="Y163" s="331"/>
      <c r="Z163" s="331"/>
      <c r="AA163" s="333"/>
      <c r="AB163" s="285"/>
      <c r="AC163" s="286"/>
      <c r="AD163" s="287"/>
      <c r="AE163" s="122"/>
      <c r="AF163" s="276"/>
      <c r="AG163" s="123"/>
      <c r="AH163" s="123"/>
      <c r="AI163" s="123"/>
      <c r="AJ163" s="123"/>
      <c r="AK163" s="123"/>
      <c r="AL163" s="123"/>
      <c r="AM163" s="123"/>
      <c r="AN163" s="123"/>
      <c r="AO163" s="123"/>
      <c r="AP163" s="33"/>
      <c r="AQ163" s="46"/>
      <c r="AR163" s="33"/>
    </row>
    <row r="164" spans="1:44" ht="5.25" customHeight="1">
      <c r="A164" s="277"/>
      <c r="B164" s="280"/>
      <c r="C164" s="279"/>
      <c r="D164" s="133"/>
      <c r="E164" s="133"/>
      <c r="F164" s="136"/>
      <c r="G164" s="47"/>
      <c r="H164" s="47"/>
      <c r="I164" s="47"/>
      <c r="J164" s="47"/>
      <c r="K164" s="47"/>
      <c r="L164" s="47"/>
      <c r="M164" s="47"/>
      <c r="N164" s="47"/>
      <c r="O164" s="47"/>
      <c r="P164" s="47"/>
      <c r="Q164" s="47"/>
      <c r="R164" s="47"/>
      <c r="S164" s="47"/>
      <c r="T164" s="47"/>
      <c r="U164" s="47"/>
      <c r="V164" s="47"/>
      <c r="W164" s="47"/>
      <c r="X164" s="47"/>
      <c r="Y164" s="47"/>
      <c r="Z164" s="47"/>
      <c r="AA164" s="137"/>
      <c r="AB164" s="138"/>
      <c r="AC164" s="139"/>
      <c r="AD164" s="140"/>
      <c r="AE164" s="122"/>
      <c r="AF164" s="276"/>
      <c r="AG164" s="123"/>
      <c r="AH164" s="123"/>
      <c r="AI164" s="123"/>
      <c r="AJ164" s="123"/>
      <c r="AK164" s="123"/>
      <c r="AL164" s="123"/>
      <c r="AM164" s="123"/>
      <c r="AN164" s="123"/>
      <c r="AO164" s="123"/>
      <c r="AP164" s="33"/>
      <c r="AQ164" s="46"/>
      <c r="AR164" s="33"/>
    </row>
    <row r="165" spans="1:44" ht="13.5" customHeight="1">
      <c r="A165" s="788" t="s">
        <v>996</v>
      </c>
      <c r="B165" s="935">
        <v>7</v>
      </c>
      <c r="C165" s="839" t="s">
        <v>1030</v>
      </c>
      <c r="D165" s="133" t="s">
        <v>273</v>
      </c>
      <c r="E165" s="824" t="s">
        <v>670</v>
      </c>
      <c r="F165" s="136"/>
      <c r="G165" s="826" t="s">
        <v>66</v>
      </c>
      <c r="H165" s="826"/>
      <c r="I165" s="826"/>
      <c r="J165" s="826"/>
      <c r="K165" s="826"/>
      <c r="L165" s="826"/>
      <c r="M165" s="826"/>
      <c r="N165" s="1242" t="s">
        <v>105</v>
      </c>
      <c r="O165" s="1242"/>
      <c r="P165" s="1242"/>
      <c r="Q165" s="1242"/>
      <c r="R165" s="1242"/>
      <c r="S165" s="1242"/>
      <c r="T165" s="1242"/>
      <c r="U165" s="1242"/>
      <c r="V165" s="1242"/>
      <c r="W165" s="47"/>
      <c r="X165" s="47"/>
      <c r="Y165" s="47"/>
      <c r="Z165" s="47"/>
      <c r="AA165" s="137"/>
      <c r="AB165" s="851" t="s">
        <v>459</v>
      </c>
      <c r="AC165" s="852"/>
      <c r="AD165" s="853"/>
      <c r="AE165" s="122"/>
      <c r="AF165" s="276"/>
      <c r="AG165" s="123"/>
      <c r="AH165" s="123"/>
      <c r="AI165" s="123"/>
      <c r="AJ165" s="123"/>
      <c r="AK165" s="123"/>
      <c r="AL165" s="123"/>
      <c r="AM165" s="123"/>
      <c r="AN165" s="123"/>
      <c r="AO165" s="123"/>
      <c r="AP165" s="33"/>
      <c r="AQ165" s="46"/>
      <c r="AR165" s="33"/>
    </row>
    <row r="166" spans="1:44">
      <c r="A166" s="788"/>
      <c r="B166" s="1816"/>
      <c r="C166" s="839"/>
      <c r="D166" s="133"/>
      <c r="E166" s="824"/>
      <c r="F166" s="136"/>
      <c r="G166" s="826"/>
      <c r="H166" s="826"/>
      <c r="I166" s="826"/>
      <c r="J166" s="826"/>
      <c r="K166" s="826"/>
      <c r="L166" s="826"/>
      <c r="M166" s="826"/>
      <c r="N166" s="1242"/>
      <c r="O166" s="1242"/>
      <c r="P166" s="1242"/>
      <c r="Q166" s="1242"/>
      <c r="R166" s="1242"/>
      <c r="S166" s="1242"/>
      <c r="T166" s="1242"/>
      <c r="U166" s="1242"/>
      <c r="V166" s="1242"/>
      <c r="W166" s="47"/>
      <c r="X166" s="47"/>
      <c r="Y166" s="47"/>
      <c r="Z166" s="47"/>
      <c r="AA166" s="137"/>
      <c r="AB166" s="851"/>
      <c r="AC166" s="852"/>
      <c r="AD166" s="853"/>
      <c r="AE166" s="122"/>
      <c r="AF166" s="276"/>
      <c r="AG166" s="123"/>
      <c r="AH166" s="123"/>
      <c r="AI166" s="123"/>
      <c r="AJ166" s="123"/>
      <c r="AK166" s="123"/>
      <c r="AL166" s="123"/>
      <c r="AM166" s="123"/>
      <c r="AN166" s="123"/>
      <c r="AO166" s="123"/>
      <c r="AP166" s="33"/>
      <c r="AQ166" s="46"/>
      <c r="AR166" s="33"/>
    </row>
    <row r="167" spans="1:44" ht="1.8" customHeight="1">
      <c r="A167" s="788"/>
      <c r="B167" s="280"/>
      <c r="C167" s="839"/>
      <c r="D167" s="133"/>
      <c r="E167" s="824"/>
      <c r="F167" s="136"/>
      <c r="G167" s="120"/>
      <c r="H167" s="120"/>
      <c r="I167" s="120"/>
      <c r="J167" s="120"/>
      <c r="K167" s="120"/>
      <c r="L167" s="120"/>
      <c r="M167" s="120"/>
      <c r="N167" s="120"/>
      <c r="O167" s="120"/>
      <c r="P167" s="120"/>
      <c r="Q167" s="120"/>
      <c r="R167" s="120"/>
      <c r="S167" s="120"/>
      <c r="T167" s="120"/>
      <c r="U167" s="120"/>
      <c r="V167" s="120"/>
      <c r="W167" s="120"/>
      <c r="X167" s="120"/>
      <c r="Y167" s="120"/>
      <c r="Z167" s="120"/>
      <c r="AA167" s="137"/>
      <c r="AB167" s="851"/>
      <c r="AC167" s="852"/>
      <c r="AD167" s="853"/>
      <c r="AE167" s="122"/>
      <c r="AF167" s="276"/>
      <c r="AG167" s="123"/>
      <c r="AH167" s="123"/>
      <c r="AI167" s="123"/>
      <c r="AJ167" s="123"/>
      <c r="AK167" s="123"/>
      <c r="AL167" s="123"/>
      <c r="AM167" s="123"/>
      <c r="AN167" s="123"/>
      <c r="AO167" s="123"/>
      <c r="AP167" s="33"/>
      <c r="AQ167" s="46"/>
      <c r="AR167" s="33"/>
    </row>
    <row r="168" spans="1:44" ht="13.5" customHeight="1">
      <c r="A168" s="788"/>
      <c r="B168" s="280"/>
      <c r="C168" s="49"/>
      <c r="D168" s="133"/>
      <c r="E168" s="48"/>
      <c r="F168" s="136"/>
      <c r="G168" s="33" t="s">
        <v>511</v>
      </c>
      <c r="Y168" s="610"/>
      <c r="Z168" s="610"/>
      <c r="AA168" s="137"/>
      <c r="AB168" s="138"/>
      <c r="AC168" s="139"/>
      <c r="AD168" s="140"/>
      <c r="AE168" s="122"/>
      <c r="AF168" s="276"/>
      <c r="AG168" s="123"/>
      <c r="AH168" s="123"/>
      <c r="AI168" s="123"/>
      <c r="AJ168" s="123"/>
      <c r="AK168" s="123"/>
      <c r="AL168" s="123"/>
      <c r="AM168" s="123"/>
      <c r="AN168" s="123"/>
      <c r="AO168" s="123"/>
      <c r="AP168" s="33"/>
      <c r="AQ168" s="46"/>
      <c r="AR168" s="33"/>
    </row>
    <row r="169" spans="1:44">
      <c r="A169" s="48"/>
      <c r="B169" s="280"/>
      <c r="C169" s="49"/>
      <c r="D169" s="133"/>
      <c r="E169" s="48"/>
      <c r="F169" s="136"/>
      <c r="G169" s="1668"/>
      <c r="H169" s="1669"/>
      <c r="I169" s="1670" t="s">
        <v>1035</v>
      </c>
      <c r="J169" s="1671"/>
      <c r="K169" s="1671"/>
      <c r="L169" s="1671"/>
      <c r="M169" s="1671"/>
      <c r="N169" s="1671"/>
      <c r="O169" s="1671"/>
      <c r="P169" s="1671"/>
      <c r="Q169" s="1671"/>
      <c r="R169" s="1671"/>
      <c r="S169" s="1671"/>
      <c r="T169" s="1671"/>
      <c r="U169" s="1671"/>
      <c r="V169" s="1671"/>
      <c r="W169" s="1671"/>
      <c r="X169" s="1672"/>
      <c r="Y169" s="610"/>
      <c r="Z169" s="610"/>
      <c r="AA169" s="137"/>
      <c r="AB169" s="138"/>
      <c r="AC169" s="139"/>
      <c r="AD169" s="140"/>
      <c r="AE169" s="122"/>
      <c r="AF169" s="276"/>
      <c r="AG169" s="123"/>
      <c r="AH169" s="123"/>
      <c r="AI169" s="123"/>
      <c r="AJ169" s="123"/>
      <c r="AK169" s="123"/>
      <c r="AL169" s="123"/>
      <c r="AM169" s="123"/>
      <c r="AN169" s="123"/>
      <c r="AO169" s="123"/>
      <c r="AP169" s="33"/>
      <c r="AQ169" s="46"/>
      <c r="AR169" s="33"/>
    </row>
    <row r="170" spans="1:44">
      <c r="A170" s="48"/>
      <c r="B170" s="280"/>
      <c r="C170" s="49"/>
      <c r="D170" s="133"/>
      <c r="E170" s="48"/>
      <c r="F170" s="136"/>
      <c r="G170" s="1668"/>
      <c r="H170" s="1669"/>
      <c r="I170" s="1670" t="s">
        <v>1036</v>
      </c>
      <c r="J170" s="1671"/>
      <c r="K170" s="1671"/>
      <c r="L170" s="1671"/>
      <c r="M170" s="1671"/>
      <c r="N170" s="1671"/>
      <c r="O170" s="1671"/>
      <c r="P170" s="1671"/>
      <c r="Q170" s="1671"/>
      <c r="R170" s="1671"/>
      <c r="S170" s="1671"/>
      <c r="T170" s="1671"/>
      <c r="U170" s="1671"/>
      <c r="V170" s="1671"/>
      <c r="W170" s="1671"/>
      <c r="X170" s="1672"/>
      <c r="Y170" s="609"/>
      <c r="Z170" s="609"/>
      <c r="AA170" s="137"/>
      <c r="AB170" s="138"/>
      <c r="AC170" s="139"/>
      <c r="AD170" s="140"/>
      <c r="AE170" s="122"/>
      <c r="AF170" s="276"/>
      <c r="AG170" s="123"/>
      <c r="AH170" s="123"/>
      <c r="AI170" s="123"/>
      <c r="AJ170" s="123"/>
      <c r="AK170" s="123"/>
      <c r="AL170" s="123"/>
      <c r="AM170" s="123"/>
      <c r="AN170" s="123"/>
      <c r="AO170" s="123"/>
      <c r="AP170" s="33"/>
      <c r="AQ170" s="46"/>
      <c r="AR170" s="33"/>
    </row>
    <row r="171" spans="1:44" ht="3.6" customHeight="1">
      <c r="A171" s="48"/>
      <c r="B171" s="280"/>
      <c r="C171" s="49"/>
      <c r="D171" s="133"/>
      <c r="E171" s="48"/>
      <c r="F171" s="136"/>
      <c r="G171" s="47"/>
      <c r="H171" s="47"/>
      <c r="I171" s="47"/>
      <c r="J171" s="47"/>
      <c r="K171" s="47"/>
      <c r="L171" s="47"/>
      <c r="M171" s="47"/>
      <c r="N171" s="47"/>
      <c r="O171" s="47"/>
      <c r="P171" s="47"/>
      <c r="Q171" s="47"/>
      <c r="R171" s="47"/>
      <c r="S171" s="47"/>
      <c r="T171" s="47"/>
      <c r="U171" s="47"/>
      <c r="V171" s="47"/>
      <c r="W171" s="47"/>
      <c r="X171" s="47"/>
      <c r="Y171" s="47"/>
      <c r="Z171" s="47"/>
      <c r="AA171" s="137"/>
      <c r="AB171" s="138"/>
      <c r="AC171" s="139"/>
      <c r="AD171" s="140"/>
      <c r="AE171" s="122"/>
      <c r="AF171" s="276"/>
      <c r="AG171" s="123"/>
      <c r="AH171" s="123"/>
      <c r="AI171" s="123"/>
      <c r="AJ171" s="123"/>
      <c r="AK171" s="123"/>
      <c r="AL171" s="123"/>
      <c r="AM171" s="123"/>
      <c r="AN171" s="123"/>
      <c r="AO171" s="123"/>
      <c r="AP171" s="33"/>
      <c r="AQ171" s="46"/>
      <c r="AR171" s="33"/>
    </row>
    <row r="172" spans="1:44" ht="13.5" customHeight="1">
      <c r="A172" s="277"/>
      <c r="B172" s="1674"/>
      <c r="C172" s="1676"/>
      <c r="D172" s="133" t="s">
        <v>273</v>
      </c>
      <c r="E172" s="788" t="s">
        <v>671</v>
      </c>
      <c r="F172" s="136"/>
      <c r="G172" s="826" t="s">
        <v>66</v>
      </c>
      <c r="H172" s="826"/>
      <c r="I172" s="826"/>
      <c r="J172" s="826"/>
      <c r="K172" s="826"/>
      <c r="L172" s="826"/>
      <c r="M172" s="840"/>
      <c r="N172" s="1654" t="s">
        <v>105</v>
      </c>
      <c r="O172" s="1654"/>
      <c r="P172" s="1654"/>
      <c r="Q172" s="1654"/>
      <c r="R172" s="1654"/>
      <c r="S172" s="1654"/>
      <c r="T172" s="1654"/>
      <c r="U172" s="1654"/>
      <c r="V172" s="1654"/>
      <c r="W172" s="47"/>
      <c r="X172" s="47"/>
      <c r="Y172" s="47"/>
      <c r="Z172" s="47"/>
      <c r="AA172" s="137"/>
      <c r="AB172" s="851" t="s">
        <v>459</v>
      </c>
      <c r="AC172" s="852"/>
      <c r="AD172" s="853"/>
      <c r="AE172" s="122"/>
      <c r="AF172" s="276"/>
      <c r="AG172" s="123"/>
      <c r="AH172" s="123"/>
      <c r="AI172" s="123"/>
      <c r="AJ172" s="123"/>
      <c r="AK172" s="123"/>
      <c r="AL172" s="123"/>
      <c r="AM172" s="123"/>
      <c r="AN172" s="123"/>
      <c r="AO172" s="123"/>
      <c r="AP172" s="33"/>
      <c r="AQ172" s="46"/>
      <c r="AR172" s="33"/>
    </row>
    <row r="173" spans="1:44">
      <c r="A173" s="277"/>
      <c r="B173" s="1675"/>
      <c r="C173" s="1676"/>
      <c r="D173" s="133"/>
      <c r="E173" s="788"/>
      <c r="F173" s="136"/>
      <c r="G173" s="826"/>
      <c r="H173" s="826"/>
      <c r="I173" s="826"/>
      <c r="J173" s="826"/>
      <c r="K173" s="826"/>
      <c r="L173" s="826"/>
      <c r="M173" s="840"/>
      <c r="N173" s="1654"/>
      <c r="O173" s="1654"/>
      <c r="P173" s="1654"/>
      <c r="Q173" s="1654"/>
      <c r="R173" s="1654"/>
      <c r="S173" s="1654"/>
      <c r="T173" s="1654"/>
      <c r="U173" s="1654"/>
      <c r="V173" s="1654"/>
      <c r="W173" s="47"/>
      <c r="X173" s="47"/>
      <c r="Y173" s="47"/>
      <c r="Z173" s="47"/>
      <c r="AA173" s="137"/>
      <c r="AB173" s="851"/>
      <c r="AC173" s="852"/>
      <c r="AD173" s="853"/>
      <c r="AE173" s="122"/>
      <c r="AF173" s="276"/>
      <c r="AG173" s="123"/>
      <c r="AH173" s="123"/>
      <c r="AI173" s="123"/>
      <c r="AJ173" s="123"/>
      <c r="AK173" s="123"/>
      <c r="AL173" s="123"/>
      <c r="AM173" s="123"/>
      <c r="AN173" s="123"/>
      <c r="AO173" s="123"/>
      <c r="AP173" s="33"/>
      <c r="AQ173" s="46"/>
      <c r="AR173" s="33"/>
    </row>
    <row r="174" spans="1:44" ht="4.5" customHeight="1">
      <c r="A174" s="277"/>
      <c r="B174" s="565"/>
      <c r="C174" s="1676"/>
      <c r="D174" s="133"/>
      <c r="E174" s="788"/>
      <c r="F174" s="136"/>
      <c r="G174" s="47"/>
      <c r="H174" s="47"/>
      <c r="I174" s="47"/>
      <c r="J174" s="47"/>
      <c r="K174" s="47"/>
      <c r="L174" s="47"/>
      <c r="M174" s="47"/>
      <c r="N174" s="47"/>
      <c r="O174" s="47"/>
      <c r="P174" s="47"/>
      <c r="Q174" s="47"/>
      <c r="R174" s="47"/>
      <c r="S174" s="47"/>
      <c r="T174" s="47"/>
      <c r="U174" s="47"/>
      <c r="V174" s="47"/>
      <c r="W174" s="47"/>
      <c r="X174" s="47"/>
      <c r="Y174" s="47"/>
      <c r="Z174" s="47"/>
      <c r="AA174" s="137"/>
      <c r="AB174" s="851"/>
      <c r="AC174" s="852"/>
      <c r="AD174" s="853"/>
      <c r="AE174" s="122"/>
      <c r="AF174" s="276"/>
      <c r="AG174" s="123"/>
      <c r="AH174" s="123"/>
      <c r="AI174" s="123"/>
      <c r="AJ174" s="123"/>
      <c r="AK174" s="123"/>
      <c r="AL174" s="123"/>
      <c r="AM174" s="123"/>
      <c r="AN174" s="123"/>
      <c r="AO174" s="123"/>
      <c r="AP174" s="33"/>
      <c r="AQ174" s="46"/>
      <c r="AR174" s="33"/>
    </row>
    <row r="175" spans="1:44">
      <c r="A175" s="277"/>
      <c r="B175" s="280"/>
      <c r="C175" s="279"/>
      <c r="D175" s="133"/>
      <c r="E175" s="788"/>
      <c r="F175" s="136"/>
      <c r="G175" s="33" t="s">
        <v>511</v>
      </c>
      <c r="H175" s="33"/>
      <c r="I175" s="42"/>
      <c r="J175" s="42"/>
      <c r="K175" s="42"/>
      <c r="L175" s="42"/>
      <c r="M175" s="42"/>
      <c r="N175" s="42"/>
      <c r="O175" s="42"/>
      <c r="P175" s="42"/>
      <c r="Q175" s="42"/>
      <c r="R175" s="42"/>
      <c r="S175" s="42"/>
      <c r="T175" s="42"/>
      <c r="U175" s="42"/>
      <c r="V175" s="42"/>
      <c r="W175" s="42"/>
      <c r="X175" s="42"/>
      <c r="Y175" s="42"/>
      <c r="Z175" s="42"/>
      <c r="AA175" s="137"/>
      <c r="AB175" s="138"/>
      <c r="AC175" s="139"/>
      <c r="AD175" s="140"/>
      <c r="AE175" s="122"/>
      <c r="AF175" s="276"/>
      <c r="AG175" s="123"/>
      <c r="AH175" s="123"/>
      <c r="AI175" s="123"/>
      <c r="AJ175" s="123"/>
      <c r="AK175" s="123"/>
      <c r="AL175" s="123"/>
      <c r="AM175" s="123"/>
      <c r="AN175" s="123"/>
      <c r="AO175" s="123"/>
      <c r="AP175" s="33"/>
      <c r="AQ175" s="46"/>
      <c r="AR175" s="33"/>
    </row>
    <row r="176" spans="1:44">
      <c r="A176" s="277"/>
      <c r="B176" s="280"/>
      <c r="C176" s="279"/>
      <c r="D176" s="133"/>
      <c r="E176" s="788"/>
      <c r="F176" s="136"/>
      <c r="G176" s="1666"/>
      <c r="H176" s="1667"/>
      <c r="I176" s="1662" t="s">
        <v>512</v>
      </c>
      <c r="J176" s="1663"/>
      <c r="K176" s="1663"/>
      <c r="L176" s="1663"/>
      <c r="M176" s="1663"/>
      <c r="N176" s="1663"/>
      <c r="O176" s="1663"/>
      <c r="P176" s="1663"/>
      <c r="Q176" s="1663"/>
      <c r="R176" s="1663"/>
      <c r="S176" s="374"/>
      <c r="T176" s="374"/>
      <c r="U176" s="374"/>
      <c r="V176" s="374"/>
      <c r="W176" s="374"/>
      <c r="X176" s="375"/>
      <c r="Y176" s="42"/>
      <c r="Z176" s="42"/>
      <c r="AA176" s="137"/>
      <c r="AB176" s="138"/>
      <c r="AC176" s="139"/>
      <c r="AD176" s="140"/>
      <c r="AE176" s="122"/>
      <c r="AF176" s="276"/>
      <c r="AG176" s="123"/>
      <c r="AH176" s="123"/>
      <c r="AI176" s="123"/>
      <c r="AJ176" s="123"/>
      <c r="AK176" s="123"/>
      <c r="AL176" s="123"/>
      <c r="AM176" s="123"/>
      <c r="AN176" s="123"/>
      <c r="AO176" s="123"/>
      <c r="AP176" s="33"/>
      <c r="AQ176" s="46"/>
      <c r="AR176" s="33"/>
    </row>
    <row r="177" spans="1:44">
      <c r="A177" s="277"/>
      <c r="B177" s="280"/>
      <c r="C177" s="279"/>
      <c r="D177" s="133"/>
      <c r="E177" s="48"/>
      <c r="F177" s="136"/>
      <c r="G177" s="1666" t="s">
        <v>95</v>
      </c>
      <c r="H177" s="1667"/>
      <c r="I177" s="1677" t="s">
        <v>513</v>
      </c>
      <c r="J177" s="1678"/>
      <c r="K177" s="43" t="s">
        <v>672</v>
      </c>
      <c r="L177" s="1679"/>
      <c r="M177" s="1679"/>
      <c r="N177" s="1679"/>
      <c r="O177" s="1679"/>
      <c r="P177" s="1679"/>
      <c r="Q177" s="1679"/>
      <c r="R177" s="1679"/>
      <c r="S177" s="1679"/>
      <c r="T177" s="1679"/>
      <c r="U177" s="1679"/>
      <c r="V177" s="1679"/>
      <c r="W177" s="1679"/>
      <c r="X177" s="44" t="s">
        <v>673</v>
      </c>
      <c r="Y177" s="42"/>
      <c r="Z177" s="42"/>
      <c r="AA177" s="137"/>
      <c r="AB177" s="138"/>
      <c r="AC177" s="139"/>
      <c r="AD177" s="140"/>
      <c r="AE177" s="122"/>
      <c r="AF177" s="276"/>
      <c r="AG177" s="123"/>
      <c r="AH177" s="123"/>
      <c r="AI177" s="123"/>
      <c r="AJ177" s="123"/>
      <c r="AK177" s="123"/>
      <c r="AL177" s="123"/>
      <c r="AM177" s="123"/>
      <c r="AN177" s="123"/>
      <c r="AO177" s="123"/>
      <c r="AP177" s="33"/>
      <c r="AQ177" s="46"/>
      <c r="AR177" s="33"/>
    </row>
    <row r="178" spans="1:44" ht="3.75" customHeight="1">
      <c r="A178" s="277"/>
      <c r="B178" s="280"/>
      <c r="C178" s="279"/>
      <c r="D178" s="133"/>
      <c r="E178" s="48"/>
      <c r="F178" s="136"/>
      <c r="G178" s="47"/>
      <c r="H178" s="47"/>
      <c r="I178" s="42"/>
      <c r="J178" s="42"/>
      <c r="K178" s="42"/>
      <c r="L178" s="42"/>
      <c r="M178" s="42"/>
      <c r="N178" s="42"/>
      <c r="O178" s="42"/>
      <c r="P178" s="42"/>
      <c r="Q178" s="42"/>
      <c r="R178" s="42"/>
      <c r="S178" s="42"/>
      <c r="T178" s="42"/>
      <c r="U178" s="42"/>
      <c r="V178" s="42"/>
      <c r="W178" s="42"/>
      <c r="X178" s="42"/>
      <c r="Y178" s="42"/>
      <c r="Z178" s="42"/>
      <c r="AA178" s="137"/>
      <c r="AB178" s="138"/>
      <c r="AC178" s="139"/>
      <c r="AD178" s="140"/>
      <c r="AE178" s="122"/>
      <c r="AF178" s="276"/>
      <c r="AG178" s="123"/>
      <c r="AH178" s="123"/>
      <c r="AI178" s="123"/>
      <c r="AJ178" s="123"/>
      <c r="AK178" s="123"/>
      <c r="AL178" s="123"/>
      <c r="AM178" s="123"/>
      <c r="AN178" s="123"/>
      <c r="AO178" s="123"/>
      <c r="AP178" s="33"/>
      <c r="AQ178" s="46"/>
      <c r="AR178" s="33"/>
    </row>
    <row r="179" spans="1:44">
      <c r="A179" s="277"/>
      <c r="B179" s="280"/>
      <c r="C179" s="279"/>
      <c r="D179" s="133"/>
      <c r="E179" s="48"/>
      <c r="F179" s="136"/>
      <c r="G179" s="33" t="s">
        <v>461</v>
      </c>
      <c r="H179" s="33"/>
      <c r="I179" s="33"/>
      <c r="J179" s="33"/>
      <c r="K179" s="33"/>
      <c r="L179" s="33"/>
      <c r="M179" s="33"/>
      <c r="N179" s="33"/>
      <c r="O179" s="33"/>
      <c r="P179" s="33"/>
      <c r="Q179" s="33"/>
      <c r="R179" s="33"/>
      <c r="S179" s="33"/>
      <c r="T179" s="33"/>
      <c r="U179" s="33"/>
      <c r="V179" s="33"/>
      <c r="W179" s="33"/>
      <c r="X179" s="33"/>
      <c r="Y179" s="33"/>
      <c r="Z179" s="33"/>
      <c r="AA179" s="137"/>
      <c r="AB179" s="138"/>
      <c r="AC179" s="139"/>
      <c r="AD179" s="140"/>
      <c r="AE179" s="122"/>
      <c r="AF179" s="276"/>
      <c r="AG179" s="123"/>
      <c r="AH179" s="123"/>
      <c r="AI179" s="123"/>
      <c r="AJ179" s="123"/>
      <c r="AK179" s="123"/>
      <c r="AL179" s="123"/>
      <c r="AM179" s="123"/>
      <c r="AN179" s="123"/>
      <c r="AO179" s="123"/>
      <c r="AP179" s="33"/>
      <c r="AQ179" s="46"/>
      <c r="AR179" s="33"/>
    </row>
    <row r="180" spans="1:44">
      <c r="A180" s="277"/>
      <c r="B180" s="280"/>
      <c r="C180" s="279"/>
      <c r="D180" s="133"/>
      <c r="E180" s="48"/>
      <c r="F180" s="136"/>
      <c r="G180" s="1666"/>
      <c r="H180" s="1667"/>
      <c r="I180" s="1680" t="s">
        <v>674</v>
      </c>
      <c r="J180" s="1681"/>
      <c r="K180" s="1681"/>
      <c r="L180" s="1681"/>
      <c r="M180" s="1681"/>
      <c r="N180" s="1681"/>
      <c r="O180" s="1682"/>
      <c r="P180" s="33"/>
      <c r="Q180" s="296" t="s">
        <v>51</v>
      </c>
      <c r="R180" s="1665" t="s">
        <v>675</v>
      </c>
      <c r="S180" s="1665"/>
      <c r="T180" s="1665"/>
      <c r="U180" s="1665"/>
      <c r="V180" s="1665"/>
      <c r="W180" s="1665"/>
      <c r="X180" s="1665"/>
      <c r="Y180" s="1665"/>
      <c r="Z180" s="1665"/>
      <c r="AA180" s="137"/>
      <c r="AB180" s="138"/>
      <c r="AC180" s="139"/>
      <c r="AD180" s="140"/>
      <c r="AE180" s="122"/>
      <c r="AF180" s="276"/>
      <c r="AG180" s="123"/>
      <c r="AH180" s="123"/>
      <c r="AI180" s="123"/>
      <c r="AJ180" s="123"/>
      <c r="AK180" s="123"/>
      <c r="AL180" s="123"/>
      <c r="AM180" s="123"/>
      <c r="AN180" s="123"/>
      <c r="AO180" s="123"/>
      <c r="AP180" s="33"/>
      <c r="AQ180" s="46"/>
      <c r="AR180" s="33"/>
    </row>
    <row r="181" spans="1:44">
      <c r="A181" s="277"/>
      <c r="B181" s="280"/>
      <c r="C181" s="279"/>
      <c r="D181" s="133"/>
      <c r="E181" s="48"/>
      <c r="F181" s="136"/>
      <c r="G181" s="1666"/>
      <c r="H181" s="1667"/>
      <c r="I181" s="1680" t="s">
        <v>111</v>
      </c>
      <c r="J181" s="1681"/>
      <c r="K181" s="1681"/>
      <c r="L181" s="1681"/>
      <c r="M181" s="1681"/>
      <c r="N181" s="1681"/>
      <c r="O181" s="1682"/>
      <c r="P181" s="33"/>
      <c r="Q181" s="296"/>
      <c r="R181" s="1665"/>
      <c r="S181" s="1665"/>
      <c r="T181" s="1665"/>
      <c r="U181" s="1665"/>
      <c r="V181" s="1665"/>
      <c r="W181" s="1665"/>
      <c r="X181" s="1665"/>
      <c r="Y181" s="1665"/>
      <c r="Z181" s="1665"/>
      <c r="AA181" s="137"/>
      <c r="AB181" s="138"/>
      <c r="AC181" s="139"/>
      <c r="AD181" s="140"/>
      <c r="AE181" s="122"/>
      <c r="AF181" s="276"/>
      <c r="AG181" s="123"/>
      <c r="AH181" s="123"/>
      <c r="AI181" s="123"/>
      <c r="AJ181" s="123"/>
      <c r="AK181" s="123"/>
      <c r="AL181" s="123"/>
      <c r="AM181" s="123"/>
      <c r="AN181" s="123"/>
      <c r="AO181" s="123"/>
      <c r="AP181" s="33"/>
      <c r="AQ181" s="46"/>
      <c r="AR181" s="33"/>
    </row>
    <row r="182" spans="1:44" ht="13.5" customHeight="1">
      <c r="A182" s="277"/>
      <c r="B182" s="280"/>
      <c r="C182" s="279"/>
      <c r="D182" s="133"/>
      <c r="E182" s="48"/>
      <c r="F182" s="136"/>
      <c r="G182" s="1666"/>
      <c r="H182" s="1667"/>
      <c r="I182" s="1680" t="s">
        <v>112</v>
      </c>
      <c r="J182" s="1681"/>
      <c r="K182" s="1681"/>
      <c r="L182" s="1681"/>
      <c r="M182" s="1681"/>
      <c r="N182" s="1681"/>
      <c r="O182" s="1682"/>
      <c r="P182" s="33"/>
      <c r="Q182" s="296"/>
      <c r="R182" s="1665"/>
      <c r="S182" s="1665"/>
      <c r="T182" s="1665"/>
      <c r="U182" s="1665"/>
      <c r="V182" s="1665"/>
      <c r="W182" s="1665"/>
      <c r="X182" s="1665"/>
      <c r="Y182" s="1665"/>
      <c r="Z182" s="1665"/>
      <c r="AA182" s="137"/>
      <c r="AB182" s="138"/>
      <c r="AC182" s="139"/>
      <c r="AD182" s="140"/>
      <c r="AE182" s="122"/>
      <c r="AF182" s="276"/>
      <c r="AG182" s="123"/>
      <c r="AH182" s="123"/>
      <c r="AI182" s="123"/>
      <c r="AJ182" s="123"/>
      <c r="AK182" s="123"/>
      <c r="AL182" s="123"/>
      <c r="AM182" s="123"/>
      <c r="AN182" s="123"/>
      <c r="AO182" s="123"/>
      <c r="AP182" s="33"/>
      <c r="AQ182" s="46"/>
      <c r="AR182" s="33"/>
    </row>
    <row r="183" spans="1:44" ht="13.5" customHeight="1">
      <c r="A183" s="277"/>
      <c r="B183" s="280"/>
      <c r="C183" s="279"/>
      <c r="D183" s="133"/>
      <c r="E183" s="48"/>
      <c r="F183" s="136"/>
      <c r="G183" s="1666"/>
      <c r="H183" s="1667"/>
      <c r="I183" s="1680" t="s">
        <v>113</v>
      </c>
      <c r="J183" s="1681"/>
      <c r="K183" s="1681"/>
      <c r="L183" s="1681"/>
      <c r="M183" s="1681"/>
      <c r="N183" s="1681"/>
      <c r="O183" s="1682"/>
      <c r="P183" s="33"/>
      <c r="Q183" s="296"/>
      <c r="R183" s="1665"/>
      <c r="S183" s="1665"/>
      <c r="T183" s="1665"/>
      <c r="U183" s="1665"/>
      <c r="V183" s="1665"/>
      <c r="W183" s="1665"/>
      <c r="X183" s="1665"/>
      <c r="Y183" s="1665"/>
      <c r="Z183" s="1665"/>
      <c r="AA183" s="137"/>
      <c r="AB183" s="138"/>
      <c r="AC183" s="139"/>
      <c r="AD183" s="140"/>
      <c r="AE183" s="122"/>
      <c r="AF183" s="276"/>
      <c r="AG183" s="123"/>
      <c r="AH183" s="123"/>
      <c r="AI183" s="123"/>
      <c r="AJ183" s="123"/>
      <c r="AK183" s="123"/>
      <c r="AL183" s="123"/>
      <c r="AM183" s="123"/>
      <c r="AN183" s="123"/>
      <c r="AO183" s="123"/>
      <c r="AP183" s="33"/>
      <c r="AQ183" s="46"/>
      <c r="AR183" s="33"/>
    </row>
    <row r="184" spans="1:44" ht="13.5" customHeight="1">
      <c r="A184" s="277"/>
      <c r="B184" s="280"/>
      <c r="C184" s="279"/>
      <c r="D184" s="133"/>
      <c r="E184" s="48"/>
      <c r="F184" s="136"/>
      <c r="G184" s="1666"/>
      <c r="H184" s="1667"/>
      <c r="I184" s="1680" t="s">
        <v>462</v>
      </c>
      <c r="J184" s="1681"/>
      <c r="K184" s="1681"/>
      <c r="L184" s="1681"/>
      <c r="M184" s="1681"/>
      <c r="N184" s="1681"/>
      <c r="O184" s="1682"/>
      <c r="P184" s="33"/>
      <c r="Q184" s="122"/>
      <c r="R184" s="1665"/>
      <c r="S184" s="1665"/>
      <c r="T184" s="1665"/>
      <c r="U184" s="1665"/>
      <c r="V184" s="1665"/>
      <c r="W184" s="1665"/>
      <c r="X184" s="1665"/>
      <c r="Y184" s="1665"/>
      <c r="Z184" s="1665"/>
      <c r="AA184" s="137"/>
      <c r="AB184" s="138"/>
      <c r="AC184" s="139"/>
      <c r="AD184" s="140"/>
      <c r="AE184" s="122"/>
      <c r="AF184" s="276"/>
      <c r="AG184" s="123"/>
      <c r="AH184" s="123"/>
      <c r="AI184" s="123"/>
      <c r="AJ184" s="123"/>
      <c r="AK184" s="123"/>
      <c r="AL184" s="123"/>
      <c r="AM184" s="123"/>
      <c r="AN184" s="123"/>
      <c r="AO184" s="123"/>
      <c r="AP184" s="33"/>
      <c r="AQ184" s="46"/>
      <c r="AR184" s="33"/>
    </row>
    <row r="185" spans="1:44">
      <c r="A185" s="277"/>
      <c r="B185" s="280"/>
      <c r="C185" s="279"/>
      <c r="D185" s="133"/>
      <c r="E185" s="48"/>
      <c r="F185" s="136"/>
      <c r="G185" s="1834"/>
      <c r="H185" s="1835"/>
      <c r="I185" s="1680" t="s">
        <v>16</v>
      </c>
      <c r="J185" s="1681"/>
      <c r="K185" s="1681"/>
      <c r="L185" s="1681"/>
      <c r="M185" s="1681"/>
      <c r="N185" s="1681"/>
      <c r="O185" s="1682"/>
      <c r="P185" s="33"/>
      <c r="Q185" s="122"/>
      <c r="R185" s="1665"/>
      <c r="S185" s="1665"/>
      <c r="T185" s="1665"/>
      <c r="U185" s="1665"/>
      <c r="V185" s="1665"/>
      <c r="W185" s="1665"/>
      <c r="X185" s="1665"/>
      <c r="Y185" s="1665"/>
      <c r="Z185" s="1665"/>
      <c r="AA185" s="137"/>
      <c r="AB185" s="138"/>
      <c r="AC185" s="139"/>
      <c r="AD185" s="140"/>
      <c r="AE185" s="122"/>
      <c r="AF185" s="276"/>
      <c r="AG185" s="123"/>
      <c r="AH185" s="123"/>
      <c r="AI185" s="123"/>
      <c r="AJ185" s="123"/>
      <c r="AK185" s="123"/>
      <c r="AL185" s="123"/>
      <c r="AM185" s="123"/>
      <c r="AN185" s="123"/>
      <c r="AO185" s="123"/>
      <c r="AP185" s="33"/>
      <c r="AQ185" s="46"/>
      <c r="AR185" s="33"/>
    </row>
    <row r="186" spans="1:44">
      <c r="A186" s="277"/>
      <c r="B186" s="280"/>
      <c r="C186" s="279"/>
      <c r="D186" s="133"/>
      <c r="E186" s="48"/>
      <c r="F186" s="136"/>
      <c r="G186" s="1164"/>
      <c r="H186" s="1165"/>
      <c r="I186" s="376" t="s">
        <v>505</v>
      </c>
      <c r="J186" s="1836"/>
      <c r="K186" s="1836"/>
      <c r="L186" s="1836"/>
      <c r="M186" s="1836"/>
      <c r="N186" s="1836"/>
      <c r="O186" s="377" t="s">
        <v>200</v>
      </c>
      <c r="P186" s="33"/>
      <c r="Q186" s="33"/>
      <c r="R186" s="33"/>
      <c r="S186" s="33"/>
      <c r="T186" s="33"/>
      <c r="U186" s="33"/>
      <c r="V186" s="33"/>
      <c r="W186" s="33"/>
      <c r="X186" s="33"/>
      <c r="Y186" s="33"/>
      <c r="Z186" s="33"/>
      <c r="AA186" s="137"/>
      <c r="AB186" s="138"/>
      <c r="AC186" s="139"/>
      <c r="AD186" s="140"/>
      <c r="AE186" s="122"/>
      <c r="AF186" s="276"/>
      <c r="AG186" s="123"/>
      <c r="AH186" s="123"/>
      <c r="AI186" s="123"/>
      <c r="AJ186" s="123"/>
      <c r="AK186" s="123"/>
      <c r="AL186" s="123"/>
      <c r="AM186" s="123"/>
      <c r="AN186" s="123"/>
      <c r="AO186" s="123"/>
      <c r="AP186" s="33"/>
      <c r="AQ186" s="46"/>
      <c r="AR186" s="33"/>
    </row>
    <row r="187" spans="1:44" ht="3.6" customHeight="1">
      <c r="A187" s="277"/>
      <c r="B187" s="280"/>
      <c r="C187" s="279"/>
      <c r="D187" s="133"/>
      <c r="E187" s="48"/>
      <c r="F187" s="136"/>
      <c r="G187" s="612"/>
      <c r="H187" s="612"/>
      <c r="I187" s="147"/>
      <c r="J187" s="613"/>
      <c r="K187" s="613"/>
      <c r="L187" s="613"/>
      <c r="M187" s="613"/>
      <c r="N187" s="613"/>
      <c r="O187" s="147"/>
      <c r="P187" s="33"/>
      <c r="Q187" s="33"/>
      <c r="R187" s="33"/>
      <c r="S187" s="33"/>
      <c r="T187" s="33"/>
      <c r="U187" s="33"/>
      <c r="V187" s="33"/>
      <c r="W187" s="33"/>
      <c r="X187" s="33"/>
      <c r="Y187" s="33"/>
      <c r="Z187" s="33"/>
      <c r="AA187" s="137"/>
      <c r="AB187" s="138"/>
      <c r="AC187" s="139"/>
      <c r="AD187" s="140"/>
      <c r="AE187" s="122"/>
      <c r="AF187" s="276"/>
      <c r="AG187" s="123"/>
      <c r="AH187" s="123"/>
      <c r="AI187" s="123"/>
      <c r="AJ187" s="123"/>
      <c r="AK187" s="123"/>
      <c r="AL187" s="123"/>
      <c r="AM187" s="123"/>
      <c r="AN187" s="123"/>
      <c r="AO187" s="123"/>
      <c r="AP187" s="33"/>
      <c r="AQ187" s="46"/>
      <c r="AR187" s="33"/>
    </row>
    <row r="188" spans="1:44">
      <c r="A188" s="277"/>
      <c r="B188" s="280"/>
      <c r="C188" s="279"/>
      <c r="D188" s="133"/>
      <c r="E188" s="48"/>
      <c r="F188" s="136"/>
      <c r="G188" s="1833" t="s">
        <v>460</v>
      </c>
      <c r="H188" s="1833"/>
      <c r="I188" s="1833"/>
      <c r="J188" s="1833"/>
      <c r="K188" s="1833"/>
      <c r="L188" s="1833"/>
      <c r="M188" s="1833"/>
      <c r="N188" s="1833"/>
      <c r="O188" s="1833"/>
      <c r="P188" s="1833"/>
      <c r="Q188" s="1833"/>
      <c r="R188" s="1833"/>
      <c r="S188" s="1833"/>
      <c r="T188" s="1833"/>
      <c r="U188" s="1833"/>
      <c r="V188" s="1833"/>
      <c r="W188" s="1833"/>
      <c r="X188" s="1833"/>
      <c r="Y188" s="1833"/>
      <c r="Z188" s="1833"/>
      <c r="AA188" s="137"/>
      <c r="AB188" s="138"/>
      <c r="AC188" s="139"/>
      <c r="AD188" s="140"/>
      <c r="AE188" s="122"/>
      <c r="AF188" s="276"/>
      <c r="AG188" s="123"/>
      <c r="AH188" s="123"/>
      <c r="AI188" s="123"/>
      <c r="AJ188" s="123"/>
      <c r="AK188" s="123"/>
      <c r="AL188" s="123"/>
      <c r="AM188" s="123"/>
      <c r="AN188" s="123"/>
      <c r="AO188" s="123"/>
      <c r="AP188" s="33"/>
      <c r="AQ188" s="46"/>
      <c r="AR188" s="33"/>
    </row>
    <row r="189" spans="1:44">
      <c r="A189" s="277"/>
      <c r="B189" s="280"/>
      <c r="C189" s="279"/>
      <c r="D189" s="133"/>
      <c r="E189" s="48"/>
      <c r="F189" s="136"/>
      <c r="G189" s="1833"/>
      <c r="H189" s="1833"/>
      <c r="I189" s="1833"/>
      <c r="J189" s="1833"/>
      <c r="K189" s="1833"/>
      <c r="L189" s="1833"/>
      <c r="M189" s="1833"/>
      <c r="N189" s="1833"/>
      <c r="O189" s="1833"/>
      <c r="P189" s="1833"/>
      <c r="Q189" s="1833"/>
      <c r="R189" s="1833"/>
      <c r="S189" s="1833"/>
      <c r="T189" s="1833"/>
      <c r="U189" s="1833"/>
      <c r="V189" s="1833"/>
      <c r="W189" s="1833"/>
      <c r="X189" s="1833"/>
      <c r="Y189" s="1833"/>
      <c r="Z189" s="1833"/>
      <c r="AA189" s="137"/>
      <c r="AB189" s="138"/>
      <c r="AC189" s="139"/>
      <c r="AD189" s="140"/>
      <c r="AE189" s="122"/>
      <c r="AF189" s="276"/>
      <c r="AG189" s="123"/>
      <c r="AH189" s="123"/>
      <c r="AI189" s="123"/>
      <c r="AJ189" s="123"/>
      <c r="AK189" s="123"/>
      <c r="AL189" s="123"/>
      <c r="AM189" s="123"/>
      <c r="AN189" s="123"/>
      <c r="AO189" s="123"/>
      <c r="AP189" s="33"/>
      <c r="AQ189" s="46"/>
      <c r="AR189" s="33"/>
    </row>
    <row r="190" spans="1:44">
      <c r="A190" s="277"/>
      <c r="B190" s="280"/>
      <c r="C190" s="279"/>
      <c r="D190" s="133"/>
      <c r="E190" s="48"/>
      <c r="F190" s="136"/>
      <c r="G190" s="1825"/>
      <c r="H190" s="1826"/>
      <c r="I190" s="1826"/>
      <c r="J190" s="1826"/>
      <c r="K190" s="1826"/>
      <c r="L190" s="1826"/>
      <c r="M190" s="1826"/>
      <c r="N190" s="1826"/>
      <c r="O190" s="1826"/>
      <c r="P190" s="1826"/>
      <c r="Q190" s="1826"/>
      <c r="R190" s="1826"/>
      <c r="S190" s="1826"/>
      <c r="T190" s="1826"/>
      <c r="U190" s="1826"/>
      <c r="V190" s="1826"/>
      <c r="W190" s="1826"/>
      <c r="X190" s="1826"/>
      <c r="Y190" s="1826"/>
      <c r="Z190" s="1827"/>
      <c r="AA190" s="137"/>
      <c r="AB190" s="138"/>
      <c r="AC190" s="139"/>
      <c r="AD190" s="140"/>
      <c r="AE190" s="122"/>
      <c r="AF190" s="276"/>
      <c r="AG190" s="123"/>
      <c r="AH190" s="123"/>
      <c r="AI190" s="123"/>
      <c r="AJ190" s="123"/>
      <c r="AK190" s="123"/>
      <c r="AL190" s="123"/>
      <c r="AM190" s="123"/>
      <c r="AN190" s="123"/>
      <c r="AO190" s="123"/>
      <c r="AP190" s="33"/>
      <c r="AQ190" s="46"/>
      <c r="AR190" s="33"/>
    </row>
    <row r="191" spans="1:44">
      <c r="A191" s="277"/>
      <c r="B191" s="280"/>
      <c r="C191" s="279"/>
      <c r="D191" s="133"/>
      <c r="E191" s="48"/>
      <c r="F191" s="136"/>
      <c r="G191" s="1828"/>
      <c r="H191" s="1829"/>
      <c r="I191" s="1829"/>
      <c r="J191" s="1829"/>
      <c r="K191" s="1829"/>
      <c r="L191" s="1829"/>
      <c r="M191" s="1829"/>
      <c r="N191" s="1829"/>
      <c r="O191" s="1829"/>
      <c r="P191" s="1829"/>
      <c r="Q191" s="1829"/>
      <c r="R191" s="1829"/>
      <c r="S191" s="1829"/>
      <c r="T191" s="1829"/>
      <c r="U191" s="1829"/>
      <c r="V191" s="1829"/>
      <c r="W191" s="1829"/>
      <c r="X191" s="1829"/>
      <c r="Y191" s="1829"/>
      <c r="Z191" s="1830"/>
      <c r="AA191" s="137"/>
      <c r="AB191" s="138"/>
      <c r="AC191" s="139"/>
      <c r="AD191" s="140"/>
      <c r="AE191" s="122"/>
      <c r="AF191" s="276"/>
      <c r="AG191" s="123"/>
      <c r="AH191" s="123"/>
      <c r="AI191" s="123"/>
      <c r="AJ191" s="123"/>
      <c r="AK191" s="123"/>
      <c r="AL191" s="123"/>
      <c r="AM191" s="123"/>
      <c r="AN191" s="123"/>
      <c r="AO191" s="123"/>
      <c r="AP191" s="33"/>
      <c r="AQ191" s="46"/>
      <c r="AR191" s="33"/>
    </row>
    <row r="192" spans="1:44">
      <c r="A192" s="277"/>
      <c r="B192" s="280"/>
      <c r="C192" s="279"/>
      <c r="D192" s="133"/>
      <c r="E192" s="48"/>
      <c r="F192" s="136"/>
      <c r="G192" s="1828"/>
      <c r="H192" s="1829"/>
      <c r="I192" s="1829"/>
      <c r="J192" s="1829"/>
      <c r="K192" s="1829"/>
      <c r="L192" s="1829"/>
      <c r="M192" s="1829"/>
      <c r="N192" s="1829"/>
      <c r="O192" s="1829"/>
      <c r="P192" s="1829"/>
      <c r="Q192" s="1829"/>
      <c r="R192" s="1829"/>
      <c r="S192" s="1829"/>
      <c r="T192" s="1829"/>
      <c r="U192" s="1829"/>
      <c r="V192" s="1829"/>
      <c r="W192" s="1829"/>
      <c r="X192" s="1829"/>
      <c r="Y192" s="1829"/>
      <c r="Z192" s="1830"/>
      <c r="AA192" s="137"/>
      <c r="AB192" s="138"/>
      <c r="AC192" s="139"/>
      <c r="AD192" s="140"/>
      <c r="AE192" s="122"/>
      <c r="AF192" s="276"/>
      <c r="AG192" s="123"/>
      <c r="AH192" s="123"/>
      <c r="AI192" s="123"/>
      <c r="AJ192" s="123"/>
      <c r="AK192" s="123"/>
      <c r="AL192" s="123"/>
      <c r="AM192" s="123"/>
      <c r="AN192" s="123"/>
      <c r="AO192" s="123"/>
      <c r="AP192" s="33"/>
      <c r="AQ192" s="46"/>
      <c r="AR192" s="33"/>
    </row>
    <row r="193" spans="1:44">
      <c r="A193" s="277"/>
      <c r="B193" s="280"/>
      <c r="C193" s="279"/>
      <c r="D193" s="133"/>
      <c r="E193" s="48"/>
      <c r="F193" s="136"/>
      <c r="G193" s="1831"/>
      <c r="H193" s="1168"/>
      <c r="I193" s="1168"/>
      <c r="J193" s="1168"/>
      <c r="K193" s="1168"/>
      <c r="L193" s="1168"/>
      <c r="M193" s="1168"/>
      <c r="N193" s="1168"/>
      <c r="O193" s="1168"/>
      <c r="P193" s="1168"/>
      <c r="Q193" s="1168"/>
      <c r="R193" s="1168"/>
      <c r="S193" s="1168"/>
      <c r="T193" s="1168"/>
      <c r="U193" s="1168"/>
      <c r="V193" s="1168"/>
      <c r="W193" s="1168"/>
      <c r="X193" s="1168"/>
      <c r="Y193" s="1168"/>
      <c r="Z193" s="1832"/>
      <c r="AA193" s="137"/>
      <c r="AB193" s="138"/>
      <c r="AC193" s="139"/>
      <c r="AD193" s="140"/>
      <c r="AE193" s="122"/>
      <c r="AF193" s="276"/>
      <c r="AG193" s="123"/>
      <c r="AH193" s="123"/>
      <c r="AI193" s="123"/>
      <c r="AJ193" s="123"/>
      <c r="AK193" s="123"/>
      <c r="AL193" s="123"/>
      <c r="AM193" s="123"/>
      <c r="AN193" s="123"/>
      <c r="AO193" s="123"/>
      <c r="AP193" s="33"/>
      <c r="AQ193" s="46"/>
      <c r="AR193" s="33"/>
    </row>
    <row r="194" spans="1:44" ht="3" customHeight="1">
      <c r="A194" s="277"/>
      <c r="B194" s="280"/>
      <c r="C194" s="279"/>
      <c r="D194" s="133"/>
      <c r="E194" s="48"/>
      <c r="F194" s="136"/>
      <c r="G194" s="47"/>
      <c r="H194" s="47"/>
      <c r="I194" s="47"/>
      <c r="J194" s="47"/>
      <c r="K194" s="47"/>
      <c r="L194" s="47"/>
      <c r="M194" s="47"/>
      <c r="N194" s="47"/>
      <c r="O194" s="47"/>
      <c r="P194" s="47"/>
      <c r="Q194" s="47"/>
      <c r="R194" s="47"/>
      <c r="S194" s="47"/>
      <c r="T194" s="47"/>
      <c r="U194" s="47"/>
      <c r="V194" s="47"/>
      <c r="W194" s="47"/>
      <c r="X194" s="47"/>
      <c r="Y194" s="47"/>
      <c r="Z194" s="47"/>
      <c r="AA194" s="137"/>
      <c r="AB194" s="138"/>
      <c r="AC194" s="139"/>
      <c r="AD194" s="140"/>
      <c r="AE194" s="122"/>
      <c r="AF194" s="276"/>
      <c r="AG194" s="123"/>
      <c r="AH194" s="123"/>
      <c r="AI194" s="123"/>
      <c r="AJ194" s="123"/>
      <c r="AK194" s="123"/>
      <c r="AL194" s="123"/>
      <c r="AM194" s="123"/>
      <c r="AN194" s="123"/>
      <c r="AO194" s="123"/>
      <c r="AP194" s="33"/>
      <c r="AQ194" s="46"/>
      <c r="AR194" s="33"/>
    </row>
    <row r="195" spans="1:44" ht="8.4" customHeight="1">
      <c r="A195" s="277"/>
      <c r="B195" s="280"/>
      <c r="C195" s="279"/>
      <c r="D195" s="133"/>
      <c r="E195" s="133"/>
      <c r="F195" s="136"/>
      <c r="G195" s="47"/>
      <c r="H195" s="47"/>
      <c r="I195" s="47"/>
      <c r="J195" s="47"/>
      <c r="K195" s="47"/>
      <c r="L195" s="47"/>
      <c r="M195" s="47"/>
      <c r="N195" s="47"/>
      <c r="O195" s="47"/>
      <c r="P195" s="47"/>
      <c r="Q195" s="47"/>
      <c r="R195" s="47"/>
      <c r="S195" s="47"/>
      <c r="T195" s="47"/>
      <c r="U195" s="47"/>
      <c r="V195" s="47"/>
      <c r="W195" s="47"/>
      <c r="X195" s="47"/>
      <c r="Y195" s="47"/>
      <c r="Z195" s="47"/>
      <c r="AA195" s="137"/>
      <c r="AB195" s="138"/>
      <c r="AC195" s="139"/>
      <c r="AD195" s="140"/>
      <c r="AE195" s="122"/>
      <c r="AF195" s="276"/>
      <c r="AG195" s="123"/>
      <c r="AH195" s="123"/>
      <c r="AI195" s="123"/>
      <c r="AJ195" s="123"/>
      <c r="AK195" s="123"/>
      <c r="AL195" s="123"/>
      <c r="AM195" s="123"/>
      <c r="AN195" s="123"/>
      <c r="AO195" s="123"/>
      <c r="AP195" s="33"/>
      <c r="AQ195" s="46"/>
      <c r="AR195" s="33"/>
    </row>
    <row r="196" spans="1:44" ht="13.5" customHeight="1">
      <c r="A196" s="824" t="s">
        <v>995</v>
      </c>
      <c r="B196" s="935">
        <v>8</v>
      </c>
      <c r="C196" s="839" t="s">
        <v>676</v>
      </c>
      <c r="D196" s="133" t="s">
        <v>273</v>
      </c>
      <c r="E196" s="788" t="s">
        <v>1138</v>
      </c>
      <c r="F196" s="136"/>
      <c r="G196" s="826" t="s">
        <v>66</v>
      </c>
      <c r="H196" s="826"/>
      <c r="I196" s="826"/>
      <c r="J196" s="826"/>
      <c r="K196" s="826"/>
      <c r="L196" s="826"/>
      <c r="M196" s="840"/>
      <c r="N196" s="1837" t="s">
        <v>105</v>
      </c>
      <c r="O196" s="1837"/>
      <c r="P196" s="1837"/>
      <c r="Q196" s="1837"/>
      <c r="R196" s="1837"/>
      <c r="S196" s="1837"/>
      <c r="T196" s="1837"/>
      <c r="U196" s="1837"/>
      <c r="V196" s="1837"/>
      <c r="W196" s="47"/>
      <c r="X196" s="47"/>
      <c r="Y196" s="47"/>
      <c r="Z196" s="47"/>
      <c r="AA196" s="137"/>
      <c r="AB196" s="851" t="s">
        <v>459</v>
      </c>
      <c r="AC196" s="852"/>
      <c r="AD196" s="853"/>
      <c r="AE196" s="122"/>
      <c r="AF196" s="276"/>
      <c r="AG196" s="123"/>
      <c r="AH196" s="123"/>
      <c r="AI196" s="123"/>
      <c r="AJ196" s="123"/>
      <c r="AK196" s="123"/>
      <c r="AL196" s="123"/>
      <c r="AM196" s="123"/>
      <c r="AN196" s="123"/>
      <c r="AO196" s="123"/>
      <c r="AP196" s="33"/>
      <c r="AQ196" s="46"/>
      <c r="AR196" s="33"/>
    </row>
    <row r="197" spans="1:44">
      <c r="A197" s="824"/>
      <c r="B197" s="1816"/>
      <c r="C197" s="839"/>
      <c r="D197" s="133"/>
      <c r="E197" s="788"/>
      <c r="F197" s="136"/>
      <c r="G197" s="826"/>
      <c r="H197" s="826"/>
      <c r="I197" s="826"/>
      <c r="J197" s="826"/>
      <c r="K197" s="826"/>
      <c r="L197" s="826"/>
      <c r="M197" s="840"/>
      <c r="N197" s="1837"/>
      <c r="O197" s="1837"/>
      <c r="P197" s="1837"/>
      <c r="Q197" s="1837"/>
      <c r="R197" s="1837"/>
      <c r="S197" s="1837"/>
      <c r="T197" s="1837"/>
      <c r="U197" s="1837"/>
      <c r="V197" s="1837"/>
      <c r="W197" s="47"/>
      <c r="X197" s="47"/>
      <c r="Y197" s="47"/>
      <c r="Z197" s="47"/>
      <c r="AA197" s="137"/>
      <c r="AB197" s="851"/>
      <c r="AC197" s="852"/>
      <c r="AD197" s="853"/>
      <c r="AE197" s="122"/>
      <c r="AF197" s="276"/>
      <c r="AG197" s="123"/>
      <c r="AH197" s="123"/>
      <c r="AI197" s="123"/>
      <c r="AJ197" s="123"/>
      <c r="AK197" s="123"/>
      <c r="AL197" s="123"/>
      <c r="AM197" s="123"/>
      <c r="AN197" s="123"/>
      <c r="AO197" s="123"/>
      <c r="AP197" s="33"/>
      <c r="AQ197" s="46"/>
      <c r="AR197" s="33"/>
    </row>
    <row r="198" spans="1:44">
      <c r="A198" s="824"/>
      <c r="B198" s="280"/>
      <c r="C198" s="839"/>
      <c r="D198" s="133"/>
      <c r="E198" s="788"/>
      <c r="F198" s="136"/>
      <c r="G198" s="47"/>
      <c r="H198" s="47"/>
      <c r="I198" s="47"/>
      <c r="J198" s="47"/>
      <c r="K198" s="47"/>
      <c r="L198" s="47"/>
      <c r="M198" s="47"/>
      <c r="N198" s="47"/>
      <c r="O198" s="47"/>
      <c r="P198" s="47"/>
      <c r="Q198" s="47"/>
      <c r="R198" s="47"/>
      <c r="S198" s="47"/>
      <c r="T198" s="47"/>
      <c r="U198" s="47"/>
      <c r="V198" s="47"/>
      <c r="W198" s="47"/>
      <c r="X198" s="47"/>
      <c r="Y198" s="47"/>
      <c r="Z198" s="47"/>
      <c r="AA198" s="137"/>
      <c r="AB198" s="851"/>
      <c r="AC198" s="852"/>
      <c r="AD198" s="853"/>
      <c r="AE198" s="122"/>
      <c r="AF198" s="276"/>
      <c r="AG198" s="123"/>
      <c r="AH198" s="123"/>
      <c r="AI198" s="123"/>
      <c r="AJ198" s="123"/>
      <c r="AK198" s="123"/>
      <c r="AL198" s="123"/>
      <c r="AM198" s="123"/>
      <c r="AN198" s="123"/>
      <c r="AO198" s="123"/>
      <c r="AP198" s="33"/>
      <c r="AQ198" s="46"/>
      <c r="AR198" s="33"/>
    </row>
    <row r="199" spans="1:44" ht="13.5" customHeight="1">
      <c r="A199" s="824"/>
      <c r="B199" s="280"/>
      <c r="C199" s="839"/>
      <c r="D199" s="133"/>
      <c r="E199" s="788"/>
      <c r="F199" s="136"/>
      <c r="G199" s="1838" t="s">
        <v>591</v>
      </c>
      <c r="H199" s="1838"/>
      <c r="I199" s="1838"/>
      <c r="J199" s="1838"/>
      <c r="K199" s="1838"/>
      <c r="L199" s="1838"/>
      <c r="M199" s="1838"/>
      <c r="N199" s="1838"/>
      <c r="O199" s="1838"/>
      <c r="P199" s="1838"/>
      <c r="Q199" s="1838"/>
      <c r="R199" s="1838"/>
      <c r="S199" s="1838"/>
      <c r="T199" s="1838"/>
      <c r="U199" s="354"/>
      <c r="V199" s="354"/>
      <c r="W199" s="354"/>
      <c r="X199" s="354"/>
      <c r="Y199" s="354"/>
      <c r="Z199" s="354"/>
      <c r="AA199" s="137"/>
      <c r="AB199" s="138"/>
      <c r="AC199" s="139"/>
      <c r="AD199" s="140"/>
      <c r="AE199" s="122"/>
      <c r="AF199" s="276"/>
      <c r="AG199" s="123"/>
      <c r="AH199" s="123"/>
      <c r="AI199" s="123"/>
      <c r="AJ199" s="123"/>
      <c r="AK199" s="123"/>
      <c r="AL199" s="123"/>
      <c r="AM199" s="123"/>
      <c r="AN199" s="123"/>
      <c r="AO199" s="123"/>
      <c r="AP199" s="33"/>
      <c r="AQ199" s="46"/>
      <c r="AR199" s="33"/>
    </row>
    <row r="200" spans="1:44">
      <c r="A200" s="277"/>
      <c r="B200" s="280"/>
      <c r="C200" s="279"/>
      <c r="D200" s="133"/>
      <c r="E200" s="788"/>
      <c r="F200" s="136"/>
      <c r="G200" s="1822"/>
      <c r="H200" s="1823"/>
      <c r="I200" s="1823"/>
      <c r="J200" s="1823"/>
      <c r="K200" s="1823"/>
      <c r="L200" s="1823"/>
      <c r="M200" s="1823"/>
      <c r="N200" s="1823"/>
      <c r="O200" s="1823"/>
      <c r="P200" s="1823"/>
      <c r="Q200" s="1823"/>
      <c r="R200" s="1823"/>
      <c r="S200" s="1823"/>
      <c r="T200" s="1823"/>
      <c r="U200" s="1823"/>
      <c r="V200" s="1823"/>
      <c r="W200" s="1824"/>
      <c r="X200" s="354"/>
      <c r="Y200" s="354"/>
      <c r="Z200" s="354"/>
      <c r="AA200" s="137"/>
      <c r="AB200" s="138"/>
      <c r="AC200" s="139"/>
      <c r="AD200" s="140"/>
      <c r="AE200" s="122"/>
      <c r="AF200" s="276"/>
      <c r="AG200" s="123"/>
      <c r="AH200" s="123"/>
      <c r="AI200" s="123"/>
      <c r="AJ200" s="123"/>
      <c r="AK200" s="123"/>
      <c r="AL200" s="123"/>
      <c r="AM200" s="123"/>
      <c r="AN200" s="123"/>
      <c r="AO200" s="123"/>
      <c r="AP200" s="33"/>
      <c r="AQ200" s="46"/>
      <c r="AR200" s="33"/>
    </row>
    <row r="201" spans="1:44">
      <c r="A201" s="277"/>
      <c r="B201" s="280"/>
      <c r="C201" s="279"/>
      <c r="D201" s="133"/>
      <c r="E201" s="788"/>
      <c r="F201" s="136"/>
      <c r="G201" s="1822"/>
      <c r="H201" s="1823"/>
      <c r="I201" s="1823"/>
      <c r="J201" s="1823"/>
      <c r="K201" s="1823"/>
      <c r="L201" s="1823"/>
      <c r="M201" s="1823"/>
      <c r="N201" s="1823"/>
      <c r="O201" s="1823"/>
      <c r="P201" s="1823"/>
      <c r="Q201" s="1823"/>
      <c r="R201" s="1823"/>
      <c r="S201" s="1823"/>
      <c r="T201" s="1823"/>
      <c r="U201" s="1823"/>
      <c r="V201" s="1823"/>
      <c r="W201" s="1824"/>
      <c r="X201" s="354"/>
      <c r="Y201" s="354"/>
      <c r="Z201" s="354"/>
      <c r="AA201" s="137"/>
      <c r="AB201" s="138"/>
      <c r="AC201" s="139"/>
      <c r="AD201" s="140"/>
      <c r="AE201" s="122"/>
      <c r="AF201" s="276"/>
      <c r="AG201" s="123"/>
      <c r="AH201" s="123"/>
      <c r="AI201" s="123"/>
      <c r="AJ201" s="123"/>
      <c r="AK201" s="123"/>
      <c r="AL201" s="123"/>
      <c r="AM201" s="123"/>
      <c r="AN201" s="123"/>
      <c r="AO201" s="123"/>
      <c r="AP201" s="33"/>
      <c r="AQ201" s="46"/>
      <c r="AR201" s="33"/>
    </row>
    <row r="202" spans="1:44">
      <c r="A202" s="277"/>
      <c r="B202" s="280"/>
      <c r="C202" s="279"/>
      <c r="D202" s="133"/>
      <c r="E202" s="788"/>
      <c r="F202" s="136"/>
      <c r="G202" s="1822"/>
      <c r="H202" s="1823"/>
      <c r="I202" s="1823"/>
      <c r="J202" s="1823"/>
      <c r="K202" s="1823"/>
      <c r="L202" s="1823"/>
      <c r="M202" s="1823"/>
      <c r="N202" s="1823"/>
      <c r="O202" s="1823"/>
      <c r="P202" s="1823"/>
      <c r="Q202" s="1823"/>
      <c r="R202" s="1823"/>
      <c r="S202" s="1823"/>
      <c r="T202" s="1823"/>
      <c r="U202" s="1823"/>
      <c r="V202" s="1823"/>
      <c r="W202" s="1824"/>
      <c r="X202" s="354"/>
      <c r="Y202" s="354"/>
      <c r="Z202" s="354"/>
      <c r="AA202" s="137"/>
      <c r="AB202" s="138"/>
      <c r="AC202" s="139"/>
      <c r="AD202" s="140"/>
      <c r="AE202" s="122"/>
      <c r="AF202" s="276"/>
      <c r="AG202" s="123"/>
      <c r="AH202" s="123"/>
      <c r="AI202" s="123"/>
      <c r="AJ202" s="123"/>
      <c r="AK202" s="123"/>
      <c r="AL202" s="123"/>
      <c r="AM202" s="123"/>
      <c r="AN202" s="123"/>
      <c r="AO202" s="123"/>
      <c r="AP202" s="33"/>
      <c r="AQ202" s="46"/>
      <c r="AR202" s="33"/>
    </row>
    <row r="203" spans="1:44">
      <c r="A203" s="277"/>
      <c r="B203" s="280"/>
      <c r="C203" s="279"/>
      <c r="D203" s="133"/>
      <c r="E203" s="788"/>
      <c r="F203" s="136"/>
      <c r="G203" s="354"/>
      <c r="H203" s="354"/>
      <c r="I203" s="354"/>
      <c r="J203" s="354"/>
      <c r="K203" s="354"/>
      <c r="L203" s="354"/>
      <c r="M203" s="354"/>
      <c r="N203" s="354"/>
      <c r="O203" s="354"/>
      <c r="P203" s="354"/>
      <c r="Q203" s="354"/>
      <c r="R203" s="354"/>
      <c r="S203" s="354"/>
      <c r="T203" s="354"/>
      <c r="U203" s="354"/>
      <c r="V203" s="354"/>
      <c r="W203" s="354"/>
      <c r="X203" s="354"/>
      <c r="Y203" s="354"/>
      <c r="Z203" s="354"/>
      <c r="AA203" s="137"/>
      <c r="AB203" s="138"/>
      <c r="AC203" s="139"/>
      <c r="AD203" s="140"/>
      <c r="AE203" s="122"/>
      <c r="AF203" s="276"/>
      <c r="AG203" s="123"/>
      <c r="AH203" s="123"/>
      <c r="AI203" s="123"/>
      <c r="AJ203" s="123"/>
      <c r="AK203" s="123"/>
      <c r="AL203" s="123"/>
      <c r="AM203" s="123"/>
      <c r="AN203" s="123"/>
      <c r="AO203" s="123"/>
      <c r="AP203" s="33"/>
      <c r="AQ203" s="46"/>
      <c r="AR203" s="33"/>
    </row>
    <row r="204" spans="1:44">
      <c r="A204" s="277"/>
      <c r="B204" s="280"/>
      <c r="C204" s="279"/>
      <c r="D204" s="133"/>
      <c r="E204" s="788"/>
      <c r="F204" s="136"/>
      <c r="G204" s="354"/>
      <c r="H204" s="354"/>
      <c r="I204" s="354"/>
      <c r="J204" s="354"/>
      <c r="K204" s="354"/>
      <c r="L204" s="354"/>
      <c r="M204" s="354"/>
      <c r="N204" s="354"/>
      <c r="O204" s="354"/>
      <c r="P204" s="354"/>
      <c r="Q204" s="354"/>
      <c r="R204" s="354"/>
      <c r="S204" s="354"/>
      <c r="T204" s="354"/>
      <c r="U204" s="354"/>
      <c r="V204" s="354"/>
      <c r="W204" s="354"/>
      <c r="X204" s="354"/>
      <c r="Y204" s="354"/>
      <c r="Z204" s="354"/>
      <c r="AA204" s="137"/>
      <c r="AB204" s="138"/>
      <c r="AC204" s="139"/>
      <c r="AD204" s="140"/>
      <c r="AE204" s="122"/>
      <c r="AF204" s="276"/>
      <c r="AG204" s="123"/>
      <c r="AH204" s="123"/>
      <c r="AI204" s="123"/>
      <c r="AJ204" s="123"/>
      <c r="AK204" s="123"/>
      <c r="AL204" s="123"/>
      <c r="AM204" s="123"/>
      <c r="AN204" s="123"/>
      <c r="AO204" s="123"/>
      <c r="AP204" s="33"/>
      <c r="AQ204" s="46"/>
      <c r="AR204" s="33"/>
    </row>
    <row r="205" spans="1:44">
      <c r="A205" s="277"/>
      <c r="B205" s="280"/>
      <c r="C205" s="279"/>
      <c r="D205" s="133"/>
      <c r="E205" s="788"/>
      <c r="F205" s="136"/>
      <c r="G205" s="47"/>
      <c r="H205" s="47"/>
      <c r="I205" s="47"/>
      <c r="J205" s="47"/>
      <c r="K205" s="47"/>
      <c r="L205" s="47"/>
      <c r="M205" s="47"/>
      <c r="N205" s="47"/>
      <c r="O205" s="47"/>
      <c r="P205" s="47"/>
      <c r="Q205" s="47"/>
      <c r="R205" s="47"/>
      <c r="S205" s="47"/>
      <c r="T205" s="47"/>
      <c r="U205" s="47"/>
      <c r="V205" s="47"/>
      <c r="W205" s="47"/>
      <c r="X205" s="47"/>
      <c r="Y205" s="47"/>
      <c r="Z205" s="47"/>
      <c r="AA205" s="137"/>
      <c r="AB205" s="138"/>
      <c r="AC205" s="139"/>
      <c r="AD205" s="140"/>
      <c r="AE205" s="122"/>
      <c r="AF205" s="276"/>
      <c r="AG205" s="123"/>
      <c r="AH205" s="123"/>
      <c r="AI205" s="123"/>
      <c r="AJ205" s="123"/>
      <c r="AK205" s="123"/>
      <c r="AL205" s="123"/>
      <c r="AM205" s="123"/>
      <c r="AN205" s="123"/>
      <c r="AO205" s="123"/>
      <c r="AP205" s="33"/>
      <c r="AQ205" s="46"/>
      <c r="AR205" s="33"/>
    </row>
    <row r="206" spans="1:44">
      <c r="A206" s="277"/>
      <c r="B206" s="280"/>
      <c r="C206" s="279"/>
      <c r="D206" s="133"/>
      <c r="E206" s="788"/>
      <c r="F206" s="136"/>
      <c r="G206" s="47"/>
      <c r="H206" s="47"/>
      <c r="I206" s="47"/>
      <c r="J206" s="47"/>
      <c r="K206" s="47"/>
      <c r="L206" s="47"/>
      <c r="M206" s="47"/>
      <c r="N206" s="47"/>
      <c r="O206" s="47"/>
      <c r="P206" s="47"/>
      <c r="Q206" s="47"/>
      <c r="R206" s="47"/>
      <c r="S206" s="47"/>
      <c r="T206" s="47"/>
      <c r="U206" s="47"/>
      <c r="V206" s="47"/>
      <c r="W206" s="47"/>
      <c r="X206" s="47"/>
      <c r="Y206" s="47"/>
      <c r="Z206" s="47"/>
      <c r="AA206" s="137"/>
      <c r="AB206" s="138"/>
      <c r="AC206" s="139"/>
      <c r="AD206" s="140"/>
      <c r="AE206" s="122"/>
      <c r="AF206" s="276"/>
      <c r="AG206" s="123"/>
      <c r="AH206" s="123"/>
      <c r="AI206" s="123"/>
      <c r="AJ206" s="123"/>
      <c r="AK206" s="123"/>
      <c r="AL206" s="123"/>
      <c r="AM206" s="123"/>
      <c r="AN206" s="123"/>
      <c r="AO206" s="123"/>
      <c r="AP206" s="33"/>
      <c r="AQ206" s="46"/>
      <c r="AR206" s="33"/>
    </row>
    <row r="207" spans="1:44">
      <c r="A207" s="277"/>
      <c r="B207" s="280"/>
      <c r="C207" s="279"/>
      <c r="D207" s="133"/>
      <c r="E207" s="788"/>
      <c r="F207" s="136"/>
      <c r="G207" s="47"/>
      <c r="H207" s="47"/>
      <c r="I207" s="47"/>
      <c r="J207" s="47"/>
      <c r="K207" s="47"/>
      <c r="L207" s="47"/>
      <c r="M207" s="47"/>
      <c r="N207" s="47"/>
      <c r="O207" s="47"/>
      <c r="P207" s="47"/>
      <c r="Q207" s="47"/>
      <c r="R207" s="47"/>
      <c r="S207" s="47"/>
      <c r="T207" s="47"/>
      <c r="U207" s="47"/>
      <c r="V207" s="47"/>
      <c r="W207" s="47"/>
      <c r="X207" s="47"/>
      <c r="Y207" s="47"/>
      <c r="Z207" s="47"/>
      <c r="AA207" s="137"/>
      <c r="AB207" s="138"/>
      <c r="AC207" s="139"/>
      <c r="AD207" s="140"/>
      <c r="AE207" s="122"/>
      <c r="AF207" s="276"/>
      <c r="AG207" s="123"/>
      <c r="AH207" s="123"/>
      <c r="AI207" s="123"/>
      <c r="AJ207" s="123"/>
      <c r="AK207" s="123"/>
      <c r="AL207" s="123"/>
      <c r="AM207" s="123"/>
      <c r="AN207" s="123"/>
      <c r="AO207" s="123"/>
      <c r="AP207" s="33"/>
      <c r="AQ207" s="46"/>
      <c r="AR207" s="33"/>
    </row>
    <row r="208" spans="1:44">
      <c r="A208" s="277"/>
      <c r="B208" s="280"/>
      <c r="C208" s="279"/>
      <c r="D208" s="133"/>
      <c r="E208" s="788"/>
      <c r="F208" s="136"/>
      <c r="G208" s="47"/>
      <c r="H208" s="47"/>
      <c r="I208" s="47"/>
      <c r="J208" s="47"/>
      <c r="K208" s="47"/>
      <c r="L208" s="47"/>
      <c r="M208" s="47"/>
      <c r="N208" s="47"/>
      <c r="O208" s="47"/>
      <c r="P208" s="47"/>
      <c r="Q208" s="47"/>
      <c r="R208" s="47"/>
      <c r="S208" s="47"/>
      <c r="T208" s="47"/>
      <c r="U208" s="47"/>
      <c r="V208" s="47"/>
      <c r="W208" s="47"/>
      <c r="X208" s="47"/>
      <c r="Y208" s="47"/>
      <c r="Z208" s="47"/>
      <c r="AA208" s="137"/>
      <c r="AB208" s="138"/>
      <c r="AC208" s="139"/>
      <c r="AD208" s="140"/>
      <c r="AE208" s="122"/>
      <c r="AF208" s="276"/>
      <c r="AG208" s="123"/>
      <c r="AH208" s="123"/>
      <c r="AI208" s="123"/>
      <c r="AJ208" s="123"/>
      <c r="AK208" s="123"/>
      <c r="AL208" s="123"/>
      <c r="AM208" s="123"/>
      <c r="AN208" s="123"/>
      <c r="AO208" s="123"/>
      <c r="AP208" s="33"/>
      <c r="AQ208" s="46"/>
      <c r="AR208" s="33"/>
    </row>
    <row r="209" spans="1:44">
      <c r="A209" s="277"/>
      <c r="B209" s="280"/>
      <c r="C209" s="279"/>
      <c r="D209" s="133"/>
      <c r="E209" s="788"/>
      <c r="F209" s="136"/>
      <c r="G209" s="47"/>
      <c r="H209" s="47"/>
      <c r="I209" s="47"/>
      <c r="J209" s="47"/>
      <c r="K209" s="47"/>
      <c r="L209" s="47"/>
      <c r="M209" s="47"/>
      <c r="N209" s="47"/>
      <c r="O209" s="47"/>
      <c r="P209" s="47"/>
      <c r="Q209" s="47"/>
      <c r="R209" s="47"/>
      <c r="S209" s="47"/>
      <c r="T209" s="47"/>
      <c r="U209" s="47"/>
      <c r="V209" s="47"/>
      <c r="W209" s="47"/>
      <c r="X209" s="47"/>
      <c r="Y209" s="47"/>
      <c r="Z209" s="47"/>
      <c r="AA209" s="137"/>
      <c r="AB209" s="138"/>
      <c r="AC209" s="139"/>
      <c r="AD209" s="140"/>
      <c r="AE209" s="122"/>
      <c r="AF209" s="276"/>
      <c r="AG209" s="123"/>
      <c r="AH209" s="123"/>
      <c r="AI209" s="123"/>
      <c r="AJ209" s="123"/>
      <c r="AK209" s="123"/>
      <c r="AL209" s="123"/>
      <c r="AM209" s="123"/>
      <c r="AN209" s="123"/>
      <c r="AO209" s="123"/>
      <c r="AP209" s="33"/>
      <c r="AQ209" s="46"/>
      <c r="AR209" s="33"/>
    </row>
    <row r="210" spans="1:44">
      <c r="A210" s="277"/>
      <c r="B210" s="280"/>
      <c r="C210" s="279"/>
      <c r="D210" s="133"/>
      <c r="E210" s="788"/>
      <c r="F210" s="136"/>
      <c r="G210" s="47"/>
      <c r="H210" s="47"/>
      <c r="I210" s="47"/>
      <c r="J210" s="47"/>
      <c r="K210" s="47"/>
      <c r="L210" s="47"/>
      <c r="M210" s="47"/>
      <c r="N210" s="47"/>
      <c r="O210" s="47"/>
      <c r="P210" s="47"/>
      <c r="Q210" s="47"/>
      <c r="R210" s="47"/>
      <c r="S210" s="47"/>
      <c r="T210" s="47"/>
      <c r="U210" s="47"/>
      <c r="V210" s="47"/>
      <c r="W210" s="47"/>
      <c r="X210" s="47"/>
      <c r="Y210" s="47"/>
      <c r="Z210" s="47"/>
      <c r="AA210" s="137"/>
      <c r="AB210" s="138"/>
      <c r="AC210" s="139"/>
      <c r="AD210" s="140"/>
      <c r="AE210" s="122"/>
      <c r="AF210" s="276"/>
      <c r="AG210" s="123"/>
      <c r="AH210" s="123"/>
      <c r="AI210" s="123"/>
      <c r="AJ210" s="123"/>
      <c r="AK210" s="123"/>
      <c r="AL210" s="123"/>
      <c r="AM210" s="123"/>
      <c r="AN210" s="123"/>
      <c r="AO210" s="123"/>
      <c r="AP210" s="33"/>
      <c r="AQ210" s="46"/>
      <c r="AR210" s="33"/>
    </row>
    <row r="211" spans="1:44">
      <c r="A211" s="277"/>
      <c r="B211" s="280"/>
      <c r="C211" s="279"/>
      <c r="D211" s="133"/>
      <c r="E211" s="788"/>
      <c r="F211" s="136"/>
      <c r="G211" s="47"/>
      <c r="H211" s="47"/>
      <c r="I211" s="47"/>
      <c r="J211" s="47"/>
      <c r="K211" s="47"/>
      <c r="L211" s="47"/>
      <c r="M211" s="47"/>
      <c r="N211" s="47"/>
      <c r="O211" s="47"/>
      <c r="P211" s="47"/>
      <c r="Q211" s="47"/>
      <c r="R211" s="47"/>
      <c r="S211" s="47"/>
      <c r="T211" s="47"/>
      <c r="U211" s="47"/>
      <c r="V211" s="47"/>
      <c r="W211" s="47"/>
      <c r="X211" s="47"/>
      <c r="Y211" s="47"/>
      <c r="Z211" s="47"/>
      <c r="AA211" s="137"/>
      <c r="AB211" s="138"/>
      <c r="AC211" s="139"/>
      <c r="AD211" s="140"/>
      <c r="AE211" s="122"/>
      <c r="AF211" s="276"/>
      <c r="AG211" s="123"/>
      <c r="AH211" s="123"/>
      <c r="AI211" s="123"/>
      <c r="AJ211" s="123"/>
      <c r="AK211" s="123"/>
      <c r="AL211" s="123"/>
      <c r="AM211" s="123"/>
      <c r="AN211" s="123"/>
      <c r="AO211" s="123"/>
      <c r="AP211" s="33"/>
      <c r="AQ211" s="46"/>
      <c r="AR211" s="33"/>
    </row>
    <row r="212" spans="1:44" ht="8.4" customHeight="1">
      <c r="A212" s="277"/>
      <c r="B212" s="280"/>
      <c r="C212" s="279"/>
      <c r="D212" s="133"/>
      <c r="E212" s="788"/>
      <c r="F212" s="136"/>
      <c r="G212" s="47"/>
      <c r="H212" s="47"/>
      <c r="I212" s="47"/>
      <c r="J212" s="47"/>
      <c r="K212" s="47"/>
      <c r="L212" s="47"/>
      <c r="M212" s="47"/>
      <c r="N212" s="47"/>
      <c r="O212" s="47"/>
      <c r="P212" s="47"/>
      <c r="Q212" s="47"/>
      <c r="R212" s="47"/>
      <c r="S212" s="47"/>
      <c r="T212" s="47"/>
      <c r="U212" s="47"/>
      <c r="V212" s="47"/>
      <c r="W212" s="47"/>
      <c r="X212" s="47"/>
      <c r="Y212" s="47"/>
      <c r="Z212" s="47"/>
      <c r="AA212" s="137"/>
      <c r="AB212" s="138"/>
      <c r="AC212" s="139"/>
      <c r="AD212" s="140"/>
      <c r="AE212" s="122"/>
      <c r="AF212" s="276"/>
      <c r="AG212" s="123"/>
      <c r="AH212" s="123"/>
      <c r="AI212" s="123"/>
      <c r="AJ212" s="123"/>
      <c r="AK212" s="123"/>
      <c r="AL212" s="123"/>
      <c r="AM212" s="123"/>
      <c r="AN212" s="123"/>
      <c r="AO212" s="123"/>
      <c r="AP212" s="33"/>
      <c r="AQ212" s="46"/>
      <c r="AR212" s="33"/>
    </row>
    <row r="213" spans="1:44" ht="4.2" customHeight="1">
      <c r="A213" s="281"/>
      <c r="B213" s="282"/>
      <c r="C213" s="283"/>
      <c r="D213" s="284"/>
      <c r="E213" s="335"/>
      <c r="F213" s="332"/>
      <c r="G213" s="331"/>
      <c r="H213" s="331"/>
      <c r="I213" s="331"/>
      <c r="J213" s="331"/>
      <c r="K213" s="331"/>
      <c r="L213" s="331"/>
      <c r="M213" s="331"/>
      <c r="N213" s="331"/>
      <c r="O213" s="331"/>
      <c r="P213" s="331"/>
      <c r="Q213" s="331"/>
      <c r="R213" s="331"/>
      <c r="S213" s="331"/>
      <c r="T213" s="331"/>
      <c r="U213" s="331"/>
      <c r="V213" s="331"/>
      <c r="W213" s="331"/>
      <c r="X213" s="331"/>
      <c r="Y213" s="331"/>
      <c r="Z213" s="331"/>
      <c r="AA213" s="333"/>
      <c r="AB213" s="285"/>
      <c r="AC213" s="286"/>
      <c r="AD213" s="287"/>
      <c r="AE213" s="122"/>
      <c r="AF213" s="276"/>
      <c r="AG213" s="123"/>
      <c r="AH213" s="123"/>
      <c r="AI213" s="123"/>
      <c r="AJ213" s="123"/>
      <c r="AK213" s="123"/>
      <c r="AL213" s="123"/>
      <c r="AM213" s="123"/>
      <c r="AN213" s="123"/>
      <c r="AO213" s="123"/>
      <c r="AP213" s="33"/>
      <c r="AQ213" s="46"/>
      <c r="AR213" s="33"/>
    </row>
    <row r="214" spans="1:44" ht="5.4" customHeight="1">
      <c r="A214" s="277"/>
      <c r="B214" s="280"/>
      <c r="C214" s="279"/>
      <c r="D214" s="133"/>
      <c r="E214" s="48"/>
      <c r="F214" s="136"/>
      <c r="G214" s="47"/>
      <c r="H214" s="47"/>
      <c r="I214" s="47"/>
      <c r="J214" s="47"/>
      <c r="K214" s="47"/>
      <c r="L214" s="47"/>
      <c r="M214" s="47"/>
      <c r="N214" s="47"/>
      <c r="O214" s="47"/>
      <c r="P214" s="47"/>
      <c r="Q214" s="47"/>
      <c r="R214" s="47"/>
      <c r="S214" s="47"/>
      <c r="T214" s="47"/>
      <c r="U214" s="47"/>
      <c r="V214" s="47"/>
      <c r="W214" s="47"/>
      <c r="X214" s="47"/>
      <c r="Y214" s="47"/>
      <c r="Z214" s="47"/>
      <c r="AA214" s="137"/>
      <c r="AB214" s="138"/>
      <c r="AC214" s="139"/>
      <c r="AD214" s="140"/>
      <c r="AE214" s="122"/>
      <c r="AF214" s="276"/>
      <c r="AG214" s="123"/>
      <c r="AH214" s="123"/>
      <c r="AI214" s="123"/>
      <c r="AJ214" s="123"/>
      <c r="AK214" s="123"/>
      <c r="AL214" s="123"/>
      <c r="AM214" s="123"/>
      <c r="AN214" s="123"/>
      <c r="AO214" s="123"/>
      <c r="AP214" s="33"/>
      <c r="AQ214" s="46"/>
      <c r="AR214" s="33"/>
    </row>
    <row r="215" spans="1:44">
      <c r="A215" s="277"/>
      <c r="B215" s="280"/>
      <c r="C215" s="279"/>
      <c r="D215" s="133"/>
      <c r="E215" s="788" t="s">
        <v>1139</v>
      </c>
      <c r="F215" s="136"/>
      <c r="G215" s="47"/>
      <c r="H215" s="47"/>
      <c r="I215" s="47"/>
      <c r="J215" s="47"/>
      <c r="K215" s="47"/>
      <c r="L215" s="47"/>
      <c r="M215" s="47"/>
      <c r="N215" s="47"/>
      <c r="O215" s="47"/>
      <c r="P215" s="47"/>
      <c r="Q215" s="47"/>
      <c r="R215" s="47"/>
      <c r="S215" s="47"/>
      <c r="T215" s="47"/>
      <c r="U215" s="47"/>
      <c r="V215" s="47"/>
      <c r="W215" s="47"/>
      <c r="X215" s="47"/>
      <c r="Y215" s="47"/>
      <c r="Z215" s="47"/>
      <c r="AA215" s="137"/>
      <c r="AB215" s="138"/>
      <c r="AC215" s="139"/>
      <c r="AD215" s="140"/>
      <c r="AE215" s="122"/>
      <c r="AF215" s="276"/>
      <c r="AG215" s="123"/>
      <c r="AH215" s="123"/>
      <c r="AI215" s="123"/>
      <c r="AJ215" s="123"/>
      <c r="AK215" s="123"/>
      <c r="AL215" s="123"/>
      <c r="AM215" s="123"/>
      <c r="AN215" s="123"/>
      <c r="AO215" s="123"/>
      <c r="AP215" s="33"/>
      <c r="AQ215" s="46"/>
      <c r="AR215" s="33"/>
    </row>
    <row r="216" spans="1:44">
      <c r="A216" s="277"/>
      <c r="B216" s="280"/>
      <c r="C216" s="279"/>
      <c r="D216" s="133"/>
      <c r="E216" s="788"/>
      <c r="F216" s="136"/>
      <c r="G216" s="47"/>
      <c r="H216" s="47"/>
      <c r="I216" s="47"/>
      <c r="J216" s="47"/>
      <c r="K216" s="47"/>
      <c r="L216" s="47"/>
      <c r="M216" s="47"/>
      <c r="N216" s="47"/>
      <c r="O216" s="47"/>
      <c r="P216" s="47"/>
      <c r="Q216" s="47"/>
      <c r="R216" s="47"/>
      <c r="S216" s="47"/>
      <c r="T216" s="47"/>
      <c r="U216" s="47"/>
      <c r="V216" s="47"/>
      <c r="W216" s="47"/>
      <c r="X216" s="47"/>
      <c r="Y216" s="47"/>
      <c r="Z216" s="47"/>
      <c r="AA216" s="137"/>
      <c r="AB216" s="138"/>
      <c r="AC216" s="139"/>
      <c r="AD216" s="140"/>
      <c r="AE216" s="122"/>
      <c r="AF216" s="276"/>
      <c r="AG216" s="123"/>
      <c r="AH216" s="123"/>
      <c r="AI216" s="123"/>
      <c r="AJ216" s="123"/>
      <c r="AK216" s="123"/>
      <c r="AL216" s="123"/>
      <c r="AM216" s="123"/>
      <c r="AN216" s="123"/>
      <c r="AO216" s="123"/>
      <c r="AP216" s="33"/>
      <c r="AQ216" s="46"/>
      <c r="AR216" s="33"/>
    </row>
    <row r="217" spans="1:44">
      <c r="A217" s="277"/>
      <c r="B217" s="280"/>
      <c r="C217" s="279"/>
      <c r="D217" s="133"/>
      <c r="E217" s="788"/>
      <c r="F217" s="136"/>
      <c r="G217" s="47"/>
      <c r="H217" s="47"/>
      <c r="I217" s="47"/>
      <c r="J217" s="47"/>
      <c r="K217" s="47"/>
      <c r="L217" s="47"/>
      <c r="M217" s="47"/>
      <c r="N217" s="47"/>
      <c r="O217" s="47"/>
      <c r="P217" s="47"/>
      <c r="Q217" s="47"/>
      <c r="R217" s="47"/>
      <c r="S217" s="47"/>
      <c r="T217" s="47"/>
      <c r="U217" s="47"/>
      <c r="V217" s="47"/>
      <c r="W217" s="47"/>
      <c r="X217" s="47"/>
      <c r="Y217" s="47"/>
      <c r="Z217" s="47"/>
      <c r="AA217" s="137"/>
      <c r="AB217" s="138"/>
      <c r="AC217" s="139"/>
      <c r="AD217" s="140"/>
      <c r="AE217" s="122"/>
      <c r="AF217" s="276"/>
      <c r="AG217" s="123"/>
      <c r="AH217" s="123"/>
      <c r="AI217" s="123"/>
      <c r="AJ217" s="123"/>
      <c r="AK217" s="123"/>
      <c r="AL217" s="123"/>
      <c r="AM217" s="123"/>
      <c r="AN217" s="123"/>
      <c r="AO217" s="123"/>
      <c r="AP217" s="33"/>
      <c r="AQ217" s="46"/>
      <c r="AR217" s="33"/>
    </row>
    <row r="218" spans="1:44">
      <c r="A218" s="277"/>
      <c r="B218" s="280"/>
      <c r="C218" s="279"/>
      <c r="D218" s="133"/>
      <c r="E218" s="788"/>
      <c r="F218" s="136"/>
      <c r="G218" s="47"/>
      <c r="H218" s="47"/>
      <c r="I218" s="47"/>
      <c r="J218" s="47"/>
      <c r="K218" s="47"/>
      <c r="L218" s="47"/>
      <c r="M218" s="47"/>
      <c r="N218" s="47"/>
      <c r="O218" s="47"/>
      <c r="P218" s="47"/>
      <c r="Q218" s="47"/>
      <c r="R218" s="47"/>
      <c r="S218" s="47"/>
      <c r="T218" s="47"/>
      <c r="U218" s="47"/>
      <c r="V218" s="47"/>
      <c r="W218" s="47"/>
      <c r="X218" s="47"/>
      <c r="Y218" s="47"/>
      <c r="Z218" s="47"/>
      <c r="AA218" s="137"/>
      <c r="AB218" s="138"/>
      <c r="AC218" s="139"/>
      <c r="AD218" s="140"/>
      <c r="AE218" s="122"/>
      <c r="AF218" s="276"/>
      <c r="AG218" s="123"/>
      <c r="AH218" s="123"/>
      <c r="AI218" s="123"/>
      <c r="AJ218" s="123"/>
      <c r="AK218" s="123"/>
      <c r="AL218" s="123"/>
      <c r="AM218" s="123"/>
      <c r="AN218" s="123"/>
      <c r="AO218" s="123"/>
      <c r="AP218" s="33"/>
      <c r="AQ218" s="46"/>
      <c r="AR218" s="33"/>
    </row>
    <row r="219" spans="1:44">
      <c r="A219" s="277"/>
      <c r="B219" s="280"/>
      <c r="C219" s="279"/>
      <c r="D219" s="133"/>
      <c r="E219" s="788"/>
      <c r="F219" s="136"/>
      <c r="G219" s="47"/>
      <c r="H219" s="47"/>
      <c r="I219" s="47"/>
      <c r="J219" s="47"/>
      <c r="K219" s="47"/>
      <c r="L219" s="47"/>
      <c r="M219" s="47"/>
      <c r="N219" s="47"/>
      <c r="O219" s="47"/>
      <c r="P219" s="47"/>
      <c r="Q219" s="47"/>
      <c r="R219" s="47"/>
      <c r="S219" s="47"/>
      <c r="T219" s="47"/>
      <c r="U219" s="47"/>
      <c r="V219" s="47"/>
      <c r="W219" s="47"/>
      <c r="X219" s="47"/>
      <c r="Y219" s="47"/>
      <c r="Z219" s="47"/>
      <c r="AA219" s="137"/>
      <c r="AB219" s="138"/>
      <c r="AC219" s="139"/>
      <c r="AD219" s="140"/>
      <c r="AE219" s="122"/>
      <c r="AF219" s="276"/>
      <c r="AG219" s="123"/>
      <c r="AH219" s="123"/>
      <c r="AI219" s="123"/>
      <c r="AJ219" s="123"/>
      <c r="AK219" s="123"/>
      <c r="AL219" s="123"/>
      <c r="AM219" s="123"/>
      <c r="AN219" s="123"/>
      <c r="AO219" s="123"/>
      <c r="AP219" s="33"/>
      <c r="AQ219" s="46"/>
      <c r="AR219" s="33"/>
    </row>
    <row r="220" spans="1:44">
      <c r="A220" s="277"/>
      <c r="B220" s="280"/>
      <c r="C220" s="279"/>
      <c r="D220" s="133"/>
      <c r="E220" s="788"/>
      <c r="F220" s="136"/>
      <c r="G220" s="47"/>
      <c r="H220" s="47"/>
      <c r="I220" s="47"/>
      <c r="J220" s="47"/>
      <c r="K220" s="47"/>
      <c r="L220" s="47"/>
      <c r="M220" s="47"/>
      <c r="N220" s="47"/>
      <c r="O220" s="47"/>
      <c r="P220" s="47"/>
      <c r="Q220" s="47"/>
      <c r="R220" s="47"/>
      <c r="S220" s="47"/>
      <c r="T220" s="47"/>
      <c r="U220" s="47"/>
      <c r="V220" s="47"/>
      <c r="W220" s="47"/>
      <c r="X220" s="47"/>
      <c r="Y220" s="47"/>
      <c r="Z220" s="47"/>
      <c r="AA220" s="137"/>
      <c r="AB220" s="138"/>
      <c r="AC220" s="139"/>
      <c r="AD220" s="140"/>
      <c r="AE220" s="122"/>
      <c r="AF220" s="276"/>
      <c r="AG220" s="123"/>
      <c r="AH220" s="123"/>
      <c r="AI220" s="123"/>
      <c r="AJ220" s="123"/>
      <c r="AK220" s="123"/>
      <c r="AL220" s="123"/>
      <c r="AM220" s="123"/>
      <c r="AN220" s="123"/>
      <c r="AO220" s="123"/>
      <c r="AP220" s="33"/>
      <c r="AQ220" s="46"/>
      <c r="AR220" s="33"/>
    </row>
    <row r="221" spans="1:44">
      <c r="A221" s="277"/>
      <c r="B221" s="280"/>
      <c r="C221" s="279"/>
      <c r="D221" s="133"/>
      <c r="E221" s="788"/>
      <c r="F221" s="136"/>
      <c r="G221" s="47"/>
      <c r="H221" s="47"/>
      <c r="I221" s="47"/>
      <c r="J221" s="47"/>
      <c r="K221" s="47"/>
      <c r="L221" s="47"/>
      <c r="M221" s="47"/>
      <c r="N221" s="47"/>
      <c r="O221" s="47"/>
      <c r="P221" s="47"/>
      <c r="Q221" s="47"/>
      <c r="R221" s="47"/>
      <c r="S221" s="47"/>
      <c r="T221" s="47"/>
      <c r="U221" s="47"/>
      <c r="V221" s="47"/>
      <c r="W221" s="47"/>
      <c r="X221" s="47"/>
      <c r="Y221" s="47"/>
      <c r="Z221" s="47"/>
      <c r="AA221" s="137"/>
      <c r="AB221" s="138"/>
      <c r="AC221" s="139"/>
      <c r="AD221" s="140"/>
      <c r="AE221" s="122"/>
      <c r="AF221" s="276"/>
      <c r="AG221" s="123"/>
      <c r="AH221" s="123"/>
      <c r="AI221" s="123"/>
      <c r="AJ221" s="123"/>
      <c r="AK221" s="123"/>
      <c r="AL221" s="123"/>
      <c r="AM221" s="123"/>
      <c r="AN221" s="123"/>
      <c r="AO221" s="123"/>
      <c r="AP221" s="33"/>
      <c r="AQ221" s="46"/>
      <c r="AR221" s="33"/>
    </row>
    <row r="222" spans="1:44">
      <c r="A222" s="277"/>
      <c r="B222" s="280"/>
      <c r="C222" s="279"/>
      <c r="D222" s="133"/>
      <c r="E222" s="788"/>
      <c r="F222" s="136"/>
      <c r="G222" s="47"/>
      <c r="H222" s="47"/>
      <c r="I222" s="47"/>
      <c r="J222" s="47"/>
      <c r="K222" s="47"/>
      <c r="L222" s="47"/>
      <c r="M222" s="47"/>
      <c r="N222" s="47"/>
      <c r="O222" s="47"/>
      <c r="P222" s="47"/>
      <c r="Q222" s="47"/>
      <c r="R222" s="47"/>
      <c r="S222" s="47"/>
      <c r="T222" s="47"/>
      <c r="U222" s="47"/>
      <c r="V222" s="47"/>
      <c r="W222" s="47"/>
      <c r="X222" s="47"/>
      <c r="Y222" s="47"/>
      <c r="Z222" s="47"/>
      <c r="AA222" s="137"/>
      <c r="AB222" s="138"/>
      <c r="AC222" s="139"/>
      <c r="AD222" s="140"/>
      <c r="AE222" s="122"/>
      <c r="AF222" s="276"/>
      <c r="AG222" s="123"/>
      <c r="AH222" s="123"/>
      <c r="AI222" s="123"/>
      <c r="AJ222" s="123"/>
      <c r="AK222" s="123"/>
      <c r="AL222" s="123"/>
      <c r="AM222" s="123"/>
      <c r="AN222" s="123"/>
      <c r="AO222" s="123"/>
      <c r="AP222" s="33"/>
      <c r="AQ222" s="46"/>
      <c r="AR222" s="33"/>
    </row>
    <row r="223" spans="1:44">
      <c r="A223" s="277"/>
      <c r="B223" s="280"/>
      <c r="C223" s="279"/>
      <c r="D223" s="133"/>
      <c r="E223" s="788"/>
      <c r="F223" s="136"/>
      <c r="G223" s="47"/>
      <c r="H223" s="47"/>
      <c r="I223" s="47"/>
      <c r="J223" s="47"/>
      <c r="K223" s="47"/>
      <c r="L223" s="47"/>
      <c r="M223" s="47"/>
      <c r="N223" s="47"/>
      <c r="O223" s="47"/>
      <c r="P223" s="47"/>
      <c r="Q223" s="47"/>
      <c r="R223" s="47"/>
      <c r="S223" s="47"/>
      <c r="T223" s="47"/>
      <c r="U223" s="47"/>
      <c r="V223" s="47"/>
      <c r="W223" s="47"/>
      <c r="X223" s="47"/>
      <c r="Y223" s="47"/>
      <c r="Z223" s="47"/>
      <c r="AA223" s="137"/>
      <c r="AB223" s="138"/>
      <c r="AC223" s="139"/>
      <c r="AD223" s="140"/>
      <c r="AE223" s="122"/>
      <c r="AF223" s="276"/>
      <c r="AG223" s="123"/>
      <c r="AH223" s="123"/>
      <c r="AI223" s="123"/>
      <c r="AJ223" s="123"/>
      <c r="AK223" s="123"/>
      <c r="AL223" s="123"/>
      <c r="AM223" s="123"/>
      <c r="AN223" s="123"/>
      <c r="AO223" s="123"/>
      <c r="AP223" s="33"/>
      <c r="AQ223" s="46"/>
      <c r="AR223" s="33"/>
    </row>
    <row r="224" spans="1:44">
      <c r="A224" s="277"/>
      <c r="B224" s="280"/>
      <c r="C224" s="279"/>
      <c r="D224" s="133"/>
      <c r="E224" s="788"/>
      <c r="F224" s="136"/>
      <c r="G224" s="47"/>
      <c r="H224" s="47"/>
      <c r="I224" s="47"/>
      <c r="J224" s="47"/>
      <c r="K224" s="47"/>
      <c r="L224" s="47"/>
      <c r="M224" s="47"/>
      <c r="N224" s="47"/>
      <c r="O224" s="47"/>
      <c r="P224" s="47"/>
      <c r="Q224" s="47"/>
      <c r="R224" s="47"/>
      <c r="S224" s="47"/>
      <c r="T224" s="47"/>
      <c r="U224" s="47"/>
      <c r="V224" s="47"/>
      <c r="W224" s="47"/>
      <c r="X224" s="47"/>
      <c r="Y224" s="47"/>
      <c r="Z224" s="47"/>
      <c r="AA224" s="137"/>
      <c r="AB224" s="138"/>
      <c r="AC224" s="139"/>
      <c r="AD224" s="140"/>
      <c r="AE224" s="122"/>
      <c r="AF224" s="276"/>
      <c r="AG224" s="123"/>
      <c r="AH224" s="123"/>
      <c r="AI224" s="123"/>
      <c r="AJ224" s="123"/>
      <c r="AK224" s="123"/>
      <c r="AL224" s="123"/>
      <c r="AM224" s="123"/>
      <c r="AN224" s="123"/>
      <c r="AO224" s="123"/>
      <c r="AP224" s="33"/>
      <c r="AQ224" s="46"/>
      <c r="AR224" s="33"/>
    </row>
    <row r="225" spans="1:44">
      <c r="A225" s="277"/>
      <c r="B225" s="280"/>
      <c r="C225" s="279"/>
      <c r="D225" s="133"/>
      <c r="E225" s="788"/>
      <c r="F225" s="136"/>
      <c r="G225" s="47"/>
      <c r="H225" s="47"/>
      <c r="I225" s="47"/>
      <c r="J225" s="47"/>
      <c r="K225" s="47"/>
      <c r="L225" s="47"/>
      <c r="M225" s="47"/>
      <c r="N225" s="47"/>
      <c r="O225" s="47"/>
      <c r="P225" s="47"/>
      <c r="Q225" s="47"/>
      <c r="R225" s="47"/>
      <c r="S225" s="47"/>
      <c r="T225" s="47"/>
      <c r="U225" s="47"/>
      <c r="V225" s="47"/>
      <c r="W225" s="47"/>
      <c r="X225" s="47"/>
      <c r="Y225" s="47"/>
      <c r="Z225" s="47"/>
      <c r="AA225" s="137"/>
      <c r="AB225" s="138"/>
      <c r="AC225" s="139"/>
      <c r="AD225" s="140"/>
      <c r="AE225" s="122"/>
      <c r="AF225" s="276"/>
      <c r="AG225" s="123"/>
      <c r="AH225" s="123"/>
      <c r="AI225" s="123"/>
      <c r="AJ225" s="123"/>
      <c r="AK225" s="123"/>
      <c r="AL225" s="123"/>
      <c r="AM225" s="123"/>
      <c r="AN225" s="123"/>
      <c r="AO225" s="123"/>
      <c r="AP225" s="33"/>
      <c r="AQ225" s="46"/>
      <c r="AR225" s="33"/>
    </row>
    <row r="226" spans="1:44">
      <c r="A226" s="277"/>
      <c r="B226" s="280"/>
      <c r="C226" s="279"/>
      <c r="D226" s="133"/>
      <c r="E226" s="788"/>
      <c r="F226" s="136"/>
      <c r="G226" s="47"/>
      <c r="H226" s="47"/>
      <c r="I226" s="47"/>
      <c r="J226" s="47"/>
      <c r="K226" s="47"/>
      <c r="L226" s="47"/>
      <c r="M226" s="47"/>
      <c r="N226" s="47"/>
      <c r="O226" s="47"/>
      <c r="P226" s="47"/>
      <c r="Q226" s="47"/>
      <c r="R226" s="47"/>
      <c r="S226" s="47"/>
      <c r="T226" s="47"/>
      <c r="U226" s="47"/>
      <c r="V226" s="47"/>
      <c r="W226" s="47"/>
      <c r="X226" s="47"/>
      <c r="Y226" s="47"/>
      <c r="Z226" s="47"/>
      <c r="AA226" s="137"/>
      <c r="AB226" s="138"/>
      <c r="AC226" s="139"/>
      <c r="AD226" s="140"/>
      <c r="AE226" s="122"/>
      <c r="AF226" s="276"/>
      <c r="AG226" s="123"/>
      <c r="AH226" s="123"/>
      <c r="AI226" s="123"/>
      <c r="AJ226" s="123"/>
      <c r="AK226" s="123"/>
      <c r="AL226" s="123"/>
      <c r="AM226" s="123"/>
      <c r="AN226" s="123"/>
      <c r="AO226" s="123"/>
      <c r="AP226" s="33"/>
      <c r="AQ226" s="46"/>
      <c r="AR226" s="33"/>
    </row>
    <row r="227" spans="1:44" ht="13.8" customHeight="1">
      <c r="A227" s="48"/>
      <c r="B227" s="280"/>
      <c r="C227" s="49"/>
      <c r="D227" s="133"/>
      <c r="E227" s="788"/>
      <c r="F227" s="136"/>
      <c r="G227" s="47"/>
      <c r="H227" s="47"/>
      <c r="I227" s="47"/>
      <c r="J227" s="47"/>
      <c r="K227" s="47"/>
      <c r="L227" s="47"/>
      <c r="M227" s="47"/>
      <c r="N227" s="47"/>
      <c r="O227" s="47"/>
      <c r="P227" s="47"/>
      <c r="Q227" s="47"/>
      <c r="R227" s="47"/>
      <c r="S227" s="47"/>
      <c r="T227" s="47"/>
      <c r="U227" s="47"/>
      <c r="V227" s="47"/>
      <c r="W227" s="47"/>
      <c r="X227" s="47"/>
      <c r="Y227" s="47"/>
      <c r="Z227" s="47"/>
      <c r="AA227" s="137"/>
      <c r="AB227" s="138"/>
      <c r="AC227" s="139"/>
      <c r="AD227" s="140"/>
      <c r="AE227" s="122"/>
      <c r="AF227" s="276"/>
      <c r="AG227" s="123"/>
      <c r="AH227" s="123"/>
      <c r="AI227" s="123"/>
      <c r="AJ227" s="123"/>
      <c r="AK227" s="123"/>
      <c r="AL227" s="123"/>
      <c r="AM227" s="123"/>
      <c r="AN227" s="123"/>
      <c r="AO227" s="123"/>
      <c r="AP227" s="33"/>
      <c r="AQ227" s="46"/>
      <c r="AR227" s="33"/>
    </row>
    <row r="228" spans="1:44" ht="13.8" customHeight="1">
      <c r="A228" s="48"/>
      <c r="B228" s="280"/>
      <c r="C228" s="49"/>
      <c r="D228" s="133"/>
      <c r="E228" s="788"/>
      <c r="F228" s="136"/>
      <c r="G228" s="47"/>
      <c r="H228" s="47"/>
      <c r="I228" s="47"/>
      <c r="J228" s="47"/>
      <c r="K228" s="47"/>
      <c r="L228" s="47"/>
      <c r="M228" s="47"/>
      <c r="N228" s="47"/>
      <c r="O228" s="47"/>
      <c r="P228" s="47"/>
      <c r="Q228" s="47"/>
      <c r="R228" s="47"/>
      <c r="S228" s="47"/>
      <c r="T228" s="47"/>
      <c r="U228" s="47"/>
      <c r="V228" s="47"/>
      <c r="W228" s="47"/>
      <c r="X228" s="47"/>
      <c r="Y228" s="47"/>
      <c r="Z228" s="47"/>
      <c r="AA228" s="137"/>
      <c r="AB228" s="138"/>
      <c r="AC228" s="139"/>
      <c r="AD228" s="140"/>
      <c r="AE228" s="122"/>
      <c r="AF228" s="276"/>
      <c r="AG228" s="123"/>
      <c r="AH228" s="123"/>
      <c r="AI228" s="123"/>
      <c r="AJ228" s="123"/>
      <c r="AK228" s="123"/>
      <c r="AL228" s="123"/>
      <c r="AM228" s="123"/>
      <c r="AN228" s="123"/>
      <c r="AO228" s="123"/>
      <c r="AP228" s="33"/>
      <c r="AQ228" s="46"/>
      <c r="AR228" s="33"/>
    </row>
    <row r="229" spans="1:44" ht="3.6" customHeight="1">
      <c r="A229" s="48"/>
      <c r="B229" s="280"/>
      <c r="C229" s="49"/>
      <c r="D229" s="133"/>
      <c r="E229" s="48"/>
      <c r="F229" s="136"/>
      <c r="G229" s="47"/>
      <c r="H229" s="47"/>
      <c r="I229" s="47"/>
      <c r="J229" s="47"/>
      <c r="K229" s="47"/>
      <c r="L229" s="47"/>
      <c r="M229" s="47"/>
      <c r="N229" s="47"/>
      <c r="O229" s="47"/>
      <c r="P229" s="47"/>
      <c r="Q229" s="47"/>
      <c r="R229" s="47"/>
      <c r="S229" s="47"/>
      <c r="T229" s="47"/>
      <c r="U229" s="47"/>
      <c r="V229" s="47"/>
      <c r="W229" s="47"/>
      <c r="X229" s="47"/>
      <c r="Y229" s="47"/>
      <c r="Z229" s="47"/>
      <c r="AA229" s="137"/>
      <c r="AB229" s="138"/>
      <c r="AC229" s="139"/>
      <c r="AD229" s="140"/>
      <c r="AE229" s="122"/>
      <c r="AF229" s="276"/>
      <c r="AG229" s="123"/>
      <c r="AH229" s="123"/>
      <c r="AI229" s="123"/>
      <c r="AJ229" s="123"/>
      <c r="AK229" s="123"/>
      <c r="AL229" s="123"/>
      <c r="AM229" s="123"/>
      <c r="AN229" s="123"/>
      <c r="AO229" s="123"/>
      <c r="AP229" s="33"/>
      <c r="AQ229" s="46"/>
      <c r="AR229" s="33"/>
    </row>
    <row r="230" spans="1:44" ht="3" customHeight="1">
      <c r="A230" s="48"/>
      <c r="B230" s="280"/>
      <c r="C230" s="49"/>
      <c r="D230" s="133"/>
      <c r="E230" s="48"/>
      <c r="F230" s="136"/>
      <c r="G230" s="47"/>
      <c r="H230" s="47"/>
      <c r="I230" s="47"/>
      <c r="J230" s="47"/>
      <c r="K230" s="47"/>
      <c r="L230" s="47"/>
      <c r="M230" s="47"/>
      <c r="N230" s="47"/>
      <c r="O230" s="47"/>
      <c r="P230" s="47"/>
      <c r="Q230" s="47"/>
      <c r="R230" s="47"/>
      <c r="S230" s="47"/>
      <c r="T230" s="47"/>
      <c r="U230" s="47"/>
      <c r="V230" s="47"/>
      <c r="W230" s="47"/>
      <c r="X230" s="47"/>
      <c r="Y230" s="47"/>
      <c r="Z230" s="47"/>
      <c r="AA230" s="137"/>
      <c r="AB230" s="138"/>
      <c r="AC230" s="139"/>
      <c r="AD230" s="140"/>
      <c r="AE230" s="122"/>
      <c r="AF230" s="276"/>
      <c r="AG230" s="123"/>
      <c r="AH230" s="123"/>
      <c r="AI230" s="123"/>
      <c r="AJ230" s="123"/>
      <c r="AK230" s="123"/>
      <c r="AL230" s="123"/>
      <c r="AM230" s="123"/>
      <c r="AN230" s="123"/>
      <c r="AO230" s="123"/>
      <c r="AP230" s="33"/>
      <c r="AQ230" s="46"/>
      <c r="AR230" s="33"/>
    </row>
    <row r="231" spans="1:44" ht="13.8" customHeight="1">
      <c r="A231" s="788" t="s">
        <v>679</v>
      </c>
      <c r="B231" s="935">
        <v>9</v>
      </c>
      <c r="C231" s="839" t="s">
        <v>1066</v>
      </c>
      <c r="D231" s="133" t="s">
        <v>364</v>
      </c>
      <c r="E231" s="824" t="s">
        <v>1067</v>
      </c>
      <c r="F231" s="136"/>
      <c r="G231" s="826" t="s">
        <v>66</v>
      </c>
      <c r="H231" s="826"/>
      <c r="I231" s="826"/>
      <c r="J231" s="826"/>
      <c r="K231" s="826"/>
      <c r="L231" s="826"/>
      <c r="M231" s="840"/>
      <c r="N231" s="1724" t="s">
        <v>105</v>
      </c>
      <c r="O231" s="1724"/>
      <c r="P231" s="1724"/>
      <c r="Q231" s="1724"/>
      <c r="R231" s="1724"/>
      <c r="S231" s="1724"/>
      <c r="T231" s="1724"/>
      <c r="U231" s="1724"/>
      <c r="V231" s="1724"/>
      <c r="W231" s="47"/>
      <c r="X231" s="47"/>
      <c r="Y231" s="47"/>
      <c r="Z231" s="47"/>
      <c r="AA231" s="137"/>
      <c r="AB231" s="851" t="s">
        <v>459</v>
      </c>
      <c r="AC231" s="852"/>
      <c r="AD231" s="853"/>
      <c r="AE231" s="122"/>
      <c r="AF231" s="276"/>
      <c r="AG231" s="123"/>
      <c r="AH231" s="123"/>
      <c r="AI231" s="123"/>
      <c r="AJ231" s="123"/>
      <c r="AK231" s="123"/>
      <c r="AL231" s="123"/>
      <c r="AM231" s="123"/>
      <c r="AN231" s="123"/>
      <c r="AO231" s="123"/>
      <c r="AP231" s="33"/>
      <c r="AQ231" s="46"/>
      <c r="AR231" s="33"/>
    </row>
    <row r="232" spans="1:44">
      <c r="A232" s="788"/>
      <c r="B232" s="935"/>
      <c r="C232" s="839"/>
      <c r="D232" s="133"/>
      <c r="E232" s="824"/>
      <c r="F232" s="136"/>
      <c r="G232" s="826"/>
      <c r="H232" s="826"/>
      <c r="I232" s="826"/>
      <c r="J232" s="826"/>
      <c r="K232" s="826"/>
      <c r="L232" s="826"/>
      <c r="M232" s="840"/>
      <c r="N232" s="1724"/>
      <c r="O232" s="1724"/>
      <c r="P232" s="1724"/>
      <c r="Q232" s="1724"/>
      <c r="R232" s="1724"/>
      <c r="S232" s="1724"/>
      <c r="T232" s="1724"/>
      <c r="U232" s="1724"/>
      <c r="V232" s="1724"/>
      <c r="W232" s="47"/>
      <c r="X232" s="47"/>
      <c r="Y232" s="47"/>
      <c r="Z232" s="47"/>
      <c r="AA232" s="137"/>
      <c r="AB232" s="851"/>
      <c r="AC232" s="852"/>
      <c r="AD232" s="853"/>
      <c r="AE232" s="122"/>
      <c r="AF232" s="276"/>
      <c r="AG232" s="123"/>
      <c r="AH232" s="123"/>
      <c r="AI232" s="123"/>
      <c r="AJ232" s="123"/>
      <c r="AK232" s="123"/>
      <c r="AL232" s="123"/>
      <c r="AM232" s="123"/>
      <c r="AN232" s="123"/>
      <c r="AO232" s="123"/>
      <c r="AP232" s="33"/>
      <c r="AQ232" s="46"/>
      <c r="AR232" s="33"/>
    </row>
    <row r="233" spans="1:44">
      <c r="A233" s="788"/>
      <c r="B233" s="280"/>
      <c r="C233" s="839"/>
      <c r="D233" s="133"/>
      <c r="E233" s="824"/>
      <c r="F233" s="136"/>
      <c r="G233" s="47"/>
      <c r="H233" s="47"/>
      <c r="I233" s="47"/>
      <c r="J233" s="47"/>
      <c r="K233" s="47"/>
      <c r="L233" s="47"/>
      <c r="M233" s="47"/>
      <c r="N233" s="47"/>
      <c r="O233" s="47"/>
      <c r="P233" s="47"/>
      <c r="Q233" s="47"/>
      <c r="R233" s="47"/>
      <c r="S233" s="47"/>
      <c r="T233" s="47"/>
      <c r="U233" s="47"/>
      <c r="V233" s="47"/>
      <c r="W233" s="47"/>
      <c r="X233" s="47"/>
      <c r="Y233" s="47"/>
      <c r="Z233" s="47"/>
      <c r="AA233" s="137"/>
      <c r="AB233" s="851"/>
      <c r="AC233" s="852"/>
      <c r="AD233" s="853"/>
      <c r="AE233" s="122"/>
      <c r="AF233" s="276"/>
      <c r="AG233" s="123"/>
      <c r="AH233" s="123"/>
      <c r="AI233" s="123"/>
      <c r="AJ233" s="123"/>
      <c r="AK233" s="123"/>
      <c r="AL233" s="123"/>
      <c r="AM233" s="123"/>
      <c r="AN233" s="123"/>
      <c r="AO233" s="123"/>
      <c r="AP233" s="33"/>
      <c r="AQ233" s="46"/>
      <c r="AR233" s="33"/>
    </row>
    <row r="234" spans="1:44" ht="12" customHeight="1">
      <c r="A234" s="788"/>
      <c r="B234" s="280"/>
      <c r="C234" s="279"/>
      <c r="D234" s="133"/>
      <c r="E234" s="133"/>
      <c r="F234" s="136"/>
      <c r="G234" s="47"/>
      <c r="H234" s="47"/>
      <c r="I234" s="47"/>
      <c r="J234" s="47"/>
      <c r="K234" s="47"/>
      <c r="L234" s="47"/>
      <c r="M234" s="47"/>
      <c r="N234" s="47"/>
      <c r="O234" s="47"/>
      <c r="P234" s="47"/>
      <c r="Q234" s="47"/>
      <c r="R234" s="47"/>
      <c r="S234" s="47"/>
      <c r="T234" s="47"/>
      <c r="U234" s="47"/>
      <c r="V234" s="47"/>
      <c r="W234" s="47"/>
      <c r="X234" s="47"/>
      <c r="Y234" s="47"/>
      <c r="Z234" s="47"/>
      <c r="AA234" s="137"/>
      <c r="AB234" s="138"/>
      <c r="AC234" s="139"/>
      <c r="AD234" s="140"/>
      <c r="AE234" s="122"/>
      <c r="AF234" s="276"/>
      <c r="AG234" s="123"/>
      <c r="AH234" s="123"/>
      <c r="AI234" s="123"/>
      <c r="AJ234" s="123"/>
      <c r="AK234" s="123"/>
      <c r="AL234" s="123"/>
      <c r="AM234" s="123"/>
      <c r="AN234" s="123"/>
      <c r="AO234" s="123"/>
      <c r="AP234" s="33"/>
      <c r="AQ234" s="46"/>
      <c r="AR234" s="33"/>
    </row>
    <row r="235" spans="1:44" ht="13.5" customHeight="1">
      <c r="A235" s="788"/>
      <c r="B235" s="935">
        <v>10</v>
      </c>
      <c r="C235" s="790" t="s">
        <v>1064</v>
      </c>
      <c r="D235" s="133" t="s">
        <v>223</v>
      </c>
      <c r="E235" s="788" t="s">
        <v>680</v>
      </c>
      <c r="F235" s="136"/>
      <c r="G235" s="826" t="s">
        <v>66</v>
      </c>
      <c r="H235" s="826"/>
      <c r="I235" s="826"/>
      <c r="J235" s="826"/>
      <c r="K235" s="826"/>
      <c r="L235" s="826"/>
      <c r="M235" s="840"/>
      <c r="N235" s="1724" t="s">
        <v>105</v>
      </c>
      <c r="O235" s="1724"/>
      <c r="P235" s="1724"/>
      <c r="Q235" s="1724"/>
      <c r="R235" s="1724"/>
      <c r="S235" s="1724"/>
      <c r="T235" s="1724"/>
      <c r="U235" s="1724"/>
      <c r="V235" s="1724"/>
      <c r="W235" s="33"/>
      <c r="X235" s="33"/>
      <c r="Y235" s="33"/>
      <c r="Z235" s="47"/>
      <c r="AA235" s="137"/>
      <c r="AB235" s="851" t="s">
        <v>459</v>
      </c>
      <c r="AC235" s="852"/>
      <c r="AD235" s="853"/>
      <c r="AE235" s="122"/>
      <c r="AF235" s="276"/>
      <c r="AG235" s="123"/>
      <c r="AH235" s="123"/>
      <c r="AI235" s="123"/>
      <c r="AJ235" s="123"/>
      <c r="AK235" s="123"/>
      <c r="AL235" s="123"/>
      <c r="AM235" s="123"/>
      <c r="AN235" s="123"/>
      <c r="AO235" s="123"/>
      <c r="AP235" s="33"/>
      <c r="AQ235" s="46"/>
      <c r="AR235" s="33"/>
    </row>
    <row r="236" spans="1:44">
      <c r="A236" s="788"/>
      <c r="B236" s="935"/>
      <c r="C236" s="790"/>
      <c r="D236" s="133"/>
      <c r="E236" s="788"/>
      <c r="F236" s="136"/>
      <c r="G236" s="826"/>
      <c r="H236" s="826"/>
      <c r="I236" s="826"/>
      <c r="J236" s="826"/>
      <c r="K236" s="826"/>
      <c r="L236" s="826"/>
      <c r="M236" s="840"/>
      <c r="N236" s="1724"/>
      <c r="O236" s="1724"/>
      <c r="P236" s="1724"/>
      <c r="Q236" s="1724"/>
      <c r="R236" s="1724"/>
      <c r="S236" s="1724"/>
      <c r="T236" s="1724"/>
      <c r="U236" s="1724"/>
      <c r="V236" s="1724"/>
      <c r="W236" s="33"/>
      <c r="X236" s="33"/>
      <c r="Y236" s="33"/>
      <c r="Z236" s="47"/>
      <c r="AA236" s="137"/>
      <c r="AB236" s="851"/>
      <c r="AC236" s="852"/>
      <c r="AD236" s="853"/>
      <c r="AE236" s="122"/>
      <c r="AF236" s="276"/>
      <c r="AG236" s="123"/>
      <c r="AH236" s="123"/>
      <c r="AI236" s="123"/>
      <c r="AJ236" s="123"/>
      <c r="AK236" s="123"/>
      <c r="AL236" s="123"/>
      <c r="AM236" s="123"/>
      <c r="AN236" s="123"/>
      <c r="AO236" s="123"/>
      <c r="AP236" s="33"/>
      <c r="AQ236" s="46"/>
      <c r="AR236" s="33"/>
    </row>
    <row r="237" spans="1:44" ht="3" customHeight="1">
      <c r="A237" s="788"/>
      <c r="B237" s="566"/>
      <c r="C237" s="790"/>
      <c r="D237" s="133"/>
      <c r="E237" s="788"/>
      <c r="F237" s="136"/>
      <c r="G237" s="334"/>
      <c r="H237" s="334"/>
      <c r="I237" s="334"/>
      <c r="J237" s="334"/>
      <c r="K237" s="334"/>
      <c r="L237" s="334"/>
      <c r="M237" s="334"/>
      <c r="N237" s="47"/>
      <c r="O237" s="47"/>
      <c r="P237" s="47"/>
      <c r="Q237" s="47"/>
      <c r="R237" s="47"/>
      <c r="S237" s="47"/>
      <c r="T237" s="47"/>
      <c r="U237" s="47"/>
      <c r="V237" s="47"/>
      <c r="W237" s="33"/>
      <c r="X237" s="33"/>
      <c r="Y237" s="33"/>
      <c r="Z237" s="47"/>
      <c r="AA237" s="137"/>
      <c r="AB237" s="851"/>
      <c r="AC237" s="852"/>
      <c r="AD237" s="853"/>
      <c r="AE237" s="122"/>
      <c r="AF237" s="276"/>
      <c r="AG237" s="123"/>
      <c r="AH237" s="123"/>
      <c r="AI237" s="123"/>
      <c r="AJ237" s="123"/>
      <c r="AK237" s="123"/>
      <c r="AL237" s="123"/>
      <c r="AM237" s="123"/>
      <c r="AN237" s="123"/>
      <c r="AO237" s="123"/>
      <c r="AP237" s="33"/>
      <c r="AQ237" s="46"/>
      <c r="AR237" s="33"/>
    </row>
    <row r="238" spans="1:44">
      <c r="A238" s="788"/>
      <c r="B238" s="280"/>
      <c r="C238" s="790"/>
      <c r="D238" s="133"/>
      <c r="E238" s="788"/>
      <c r="F238" s="136"/>
      <c r="G238" s="866" t="s">
        <v>72</v>
      </c>
      <c r="H238" s="866"/>
      <c r="I238" s="866"/>
      <c r="J238" s="866"/>
      <c r="K238" s="866"/>
      <c r="L238" s="866"/>
      <c r="M238" s="866"/>
      <c r="N238" s="866"/>
      <c r="O238" s="866"/>
      <c r="P238" s="866"/>
      <c r="Q238" s="866"/>
      <c r="R238" s="866"/>
      <c r="S238" s="866"/>
      <c r="T238" s="866"/>
      <c r="U238" s="866"/>
      <c r="V238" s="866"/>
      <c r="W238" s="33"/>
      <c r="X238" s="33"/>
      <c r="Y238" s="33"/>
      <c r="Z238" s="47"/>
      <c r="AA238" s="137"/>
      <c r="AB238" s="138"/>
      <c r="AC238" s="139"/>
      <c r="AD238" s="140"/>
      <c r="AE238" s="122"/>
      <c r="AF238" s="276"/>
      <c r="AG238" s="123"/>
      <c r="AH238" s="123"/>
      <c r="AI238" s="123"/>
      <c r="AJ238" s="123"/>
      <c r="AK238" s="123"/>
      <c r="AL238" s="123"/>
      <c r="AM238" s="123"/>
      <c r="AN238" s="123"/>
      <c r="AO238" s="123"/>
      <c r="AP238" s="33"/>
      <c r="AQ238" s="46"/>
      <c r="AR238" s="33"/>
    </row>
    <row r="239" spans="1:44" ht="1.8" customHeight="1">
      <c r="A239" s="788"/>
      <c r="B239" s="280"/>
      <c r="C239" s="279"/>
      <c r="D239" s="133"/>
      <c r="E239" s="788"/>
      <c r="F239" s="136"/>
      <c r="G239" s="33"/>
      <c r="H239" s="33"/>
      <c r="I239" s="33"/>
      <c r="J239" s="33"/>
      <c r="K239" s="33"/>
      <c r="L239" s="33"/>
      <c r="M239" s="33"/>
      <c r="N239" s="33"/>
      <c r="O239" s="33"/>
      <c r="P239" s="33"/>
      <c r="Q239" s="33"/>
      <c r="R239" s="33"/>
      <c r="S239" s="33"/>
      <c r="T239" s="33"/>
      <c r="U239" s="33"/>
      <c r="V239" s="33"/>
      <c r="W239" s="33"/>
      <c r="X239" s="33"/>
      <c r="Y239" s="33"/>
      <c r="Z239" s="47"/>
      <c r="AA239" s="137"/>
      <c r="AB239" s="138"/>
      <c r="AC239" s="139"/>
      <c r="AD239" s="140"/>
      <c r="AE239" s="122"/>
      <c r="AF239" s="276"/>
      <c r="AG239" s="123"/>
      <c r="AH239" s="123"/>
      <c r="AI239" s="123"/>
      <c r="AJ239" s="123"/>
      <c r="AK239" s="123"/>
      <c r="AL239" s="123"/>
      <c r="AM239" s="123"/>
      <c r="AN239" s="123"/>
      <c r="AO239" s="123"/>
      <c r="AP239" s="33"/>
      <c r="AQ239" s="46"/>
      <c r="AR239" s="33"/>
    </row>
    <row r="240" spans="1:44">
      <c r="A240" s="277"/>
      <c r="B240" s="280"/>
      <c r="C240" s="279"/>
      <c r="D240" s="133"/>
      <c r="E240" s="788"/>
      <c r="F240" s="136"/>
      <c r="G240" s="1751"/>
      <c r="H240" s="1752"/>
      <c r="I240" s="1752"/>
      <c r="J240" s="1752"/>
      <c r="K240" s="1753"/>
      <c r="L240" s="1773" t="s">
        <v>73</v>
      </c>
      <c r="M240" s="1774"/>
      <c r="N240" s="1774"/>
      <c r="O240" s="1775"/>
      <c r="P240" s="1773" t="s">
        <v>74</v>
      </c>
      <c r="Q240" s="1774"/>
      <c r="R240" s="1774"/>
      <c r="S240" s="1774"/>
      <c r="T240" s="1774"/>
      <c r="U240" s="1774"/>
      <c r="V240" s="1774"/>
      <c r="W240" s="1774"/>
      <c r="X240" s="1774"/>
      <c r="Y240" s="1775"/>
      <c r="Z240" s="47"/>
      <c r="AA240" s="137"/>
      <c r="AB240" s="138"/>
      <c r="AC240" s="139"/>
      <c r="AD240" s="140"/>
      <c r="AE240" s="122"/>
      <c r="AF240" s="276"/>
      <c r="AG240" s="123"/>
      <c r="AH240" s="123"/>
      <c r="AI240" s="123"/>
      <c r="AJ240" s="123"/>
      <c r="AK240" s="123"/>
      <c r="AL240" s="123"/>
      <c r="AM240" s="123"/>
      <c r="AN240" s="123"/>
      <c r="AO240" s="123"/>
      <c r="AP240" s="33"/>
      <c r="AQ240" s="46"/>
      <c r="AR240" s="33"/>
    </row>
    <row r="241" spans="1:44">
      <c r="A241" s="277"/>
      <c r="B241" s="280"/>
      <c r="C241" s="279"/>
      <c r="D241" s="133"/>
      <c r="E241" s="133"/>
      <c r="F241" s="136"/>
      <c r="G241" s="1773" t="s">
        <v>4</v>
      </c>
      <c r="H241" s="1774"/>
      <c r="I241" s="1774"/>
      <c r="J241" s="1774"/>
      <c r="K241" s="1775"/>
      <c r="L241" s="1749"/>
      <c r="M241" s="1750"/>
      <c r="N241" s="1750"/>
      <c r="O241" s="633" t="s">
        <v>36</v>
      </c>
      <c r="P241" s="1782"/>
      <c r="Q241" s="1783"/>
      <c r="R241" s="1783"/>
      <c r="S241" s="1783"/>
      <c r="T241" s="1783"/>
      <c r="U241" s="1783"/>
      <c r="V241" s="1783"/>
      <c r="W241" s="1783"/>
      <c r="X241" s="1783"/>
      <c r="Y241" s="1784"/>
      <c r="Z241" s="47"/>
      <c r="AA241" s="137"/>
      <c r="AB241" s="138"/>
      <c r="AC241" s="139"/>
      <c r="AD241" s="140"/>
      <c r="AE241" s="122"/>
      <c r="AF241" s="276"/>
      <c r="AG241" s="123"/>
      <c r="AH241" s="123"/>
      <c r="AI241" s="123"/>
      <c r="AJ241" s="123"/>
      <c r="AK241" s="123"/>
      <c r="AL241" s="123"/>
      <c r="AM241" s="123"/>
      <c r="AN241" s="123"/>
      <c r="AO241" s="123"/>
      <c r="AP241" s="33"/>
      <c r="AQ241" s="46"/>
      <c r="AR241" s="33"/>
    </row>
    <row r="242" spans="1:44">
      <c r="A242" s="277"/>
      <c r="B242" s="280"/>
      <c r="C242" s="279"/>
      <c r="D242" s="133"/>
      <c r="E242" s="133"/>
      <c r="F242" s="136"/>
      <c r="G242" s="1773" t="s">
        <v>5</v>
      </c>
      <c r="H242" s="1774"/>
      <c r="I242" s="1774"/>
      <c r="J242" s="1774"/>
      <c r="K242" s="1775"/>
      <c r="L242" s="1749"/>
      <c r="M242" s="1750"/>
      <c r="N242" s="1750"/>
      <c r="O242" s="633" t="s">
        <v>36</v>
      </c>
      <c r="P242" s="1788"/>
      <c r="Q242" s="1789"/>
      <c r="R242" s="1789"/>
      <c r="S242" s="1789"/>
      <c r="T242" s="1789"/>
      <c r="U242" s="1789"/>
      <c r="V242" s="1789"/>
      <c r="W242" s="1789"/>
      <c r="X242" s="1789"/>
      <c r="Y242" s="1790"/>
      <c r="Z242" s="47"/>
      <c r="AA242" s="137"/>
      <c r="AB242" s="138"/>
      <c r="AC242" s="139"/>
      <c r="AD242" s="140"/>
      <c r="AE242" s="122"/>
      <c r="AF242" s="276"/>
      <c r="AG242" s="123"/>
      <c r="AH242" s="123"/>
      <c r="AI242" s="123"/>
      <c r="AJ242" s="123"/>
      <c r="AK242" s="123"/>
      <c r="AL242" s="123"/>
      <c r="AM242" s="123"/>
      <c r="AN242" s="123"/>
      <c r="AO242" s="123"/>
      <c r="AP242" s="33"/>
      <c r="AQ242" s="46"/>
      <c r="AR242" s="33"/>
    </row>
    <row r="243" spans="1:44" ht="11.4" customHeight="1">
      <c r="A243" s="277"/>
      <c r="B243" s="280"/>
      <c r="C243" s="279"/>
      <c r="D243" s="133"/>
      <c r="E243" s="133"/>
      <c r="F243" s="136"/>
      <c r="G243" s="47"/>
      <c r="H243" s="47"/>
      <c r="I243" s="47"/>
      <c r="J243" s="47"/>
      <c r="K243" s="47"/>
      <c r="L243" s="47"/>
      <c r="M243" s="47"/>
      <c r="N243" s="47"/>
      <c r="O243" s="47"/>
      <c r="P243" s="47"/>
      <c r="Q243" s="47"/>
      <c r="R243" s="47"/>
      <c r="S243" s="47"/>
      <c r="T243" s="47"/>
      <c r="U243" s="47"/>
      <c r="V243" s="47"/>
      <c r="W243" s="47"/>
      <c r="X243" s="47"/>
      <c r="Y243" s="47"/>
      <c r="Z243" s="47"/>
      <c r="AA243" s="137"/>
      <c r="AB243" s="138"/>
      <c r="AC243" s="139"/>
      <c r="AD243" s="140"/>
      <c r="AE243" s="122"/>
      <c r="AF243" s="276"/>
      <c r="AG243" s="123"/>
      <c r="AH243" s="123"/>
      <c r="AI243" s="123"/>
      <c r="AJ243" s="123"/>
      <c r="AK243" s="123"/>
      <c r="AL243" s="123"/>
      <c r="AM243" s="123"/>
      <c r="AN243" s="123"/>
      <c r="AO243" s="123"/>
      <c r="AP243" s="33"/>
      <c r="AQ243" s="46"/>
      <c r="AR243" s="33"/>
    </row>
    <row r="244" spans="1:44" ht="1.8" customHeight="1">
      <c r="A244" s="277"/>
      <c r="B244" s="280"/>
      <c r="C244" s="279"/>
      <c r="D244" s="133"/>
      <c r="E244" s="133"/>
      <c r="F244" s="136"/>
      <c r="G244" s="47"/>
      <c r="H244" s="47"/>
      <c r="I244" s="47"/>
      <c r="J244" s="47"/>
      <c r="K244" s="47"/>
      <c r="L244" s="47"/>
      <c r="M244" s="47"/>
      <c r="N244" s="47"/>
      <c r="O244" s="47"/>
      <c r="P244" s="47"/>
      <c r="Q244" s="47"/>
      <c r="R244" s="47"/>
      <c r="S244" s="47"/>
      <c r="T244" s="47"/>
      <c r="U244" s="47"/>
      <c r="V244" s="47"/>
      <c r="W244" s="47"/>
      <c r="X244" s="47"/>
      <c r="Y244" s="47"/>
      <c r="Z244" s="47"/>
      <c r="AA244" s="137"/>
      <c r="AB244" s="138"/>
      <c r="AC244" s="139"/>
      <c r="AD244" s="140"/>
      <c r="AE244" s="122"/>
      <c r="AF244" s="276"/>
      <c r="AG244" s="123"/>
      <c r="AH244" s="123"/>
      <c r="AI244" s="123"/>
      <c r="AJ244" s="123"/>
      <c r="AK244" s="123"/>
      <c r="AL244" s="123"/>
      <c r="AM244" s="123"/>
      <c r="AN244" s="123"/>
      <c r="AO244" s="123"/>
      <c r="AP244" s="33"/>
      <c r="AQ244" s="46"/>
      <c r="AR244" s="33"/>
    </row>
    <row r="245" spans="1:44" ht="13.5" customHeight="1">
      <c r="A245" s="277"/>
      <c r="B245" s="280">
        <v>11</v>
      </c>
      <c r="C245" s="279" t="s">
        <v>1065</v>
      </c>
      <c r="D245" s="133" t="s">
        <v>273</v>
      </c>
      <c r="E245" s="788" t="s">
        <v>681</v>
      </c>
      <c r="F245" s="136"/>
      <c r="G245" s="826" t="s">
        <v>66</v>
      </c>
      <c r="H245" s="826"/>
      <c r="I245" s="826"/>
      <c r="J245" s="826"/>
      <c r="K245" s="826"/>
      <c r="L245" s="826"/>
      <c r="M245" s="840"/>
      <c r="N245" s="1837" t="s">
        <v>105</v>
      </c>
      <c r="O245" s="1837"/>
      <c r="P245" s="1837"/>
      <c r="Q245" s="1837"/>
      <c r="R245" s="1837"/>
      <c r="S245" s="1837"/>
      <c r="T245" s="1837"/>
      <c r="U245" s="1837"/>
      <c r="V245" s="1837"/>
      <c r="W245" s="300"/>
      <c r="X245" s="300"/>
      <c r="Y245" s="300"/>
      <c r="Z245" s="33"/>
      <c r="AA245" s="137"/>
      <c r="AB245" s="851" t="s">
        <v>459</v>
      </c>
      <c r="AC245" s="852"/>
      <c r="AD245" s="853"/>
      <c r="AE245" s="122"/>
      <c r="AF245" s="276"/>
      <c r="AG245" s="123"/>
      <c r="AH245" s="123"/>
      <c r="AI245" s="123"/>
      <c r="AJ245" s="123"/>
      <c r="AK245" s="123"/>
      <c r="AL245" s="123"/>
      <c r="AM245" s="123"/>
      <c r="AN245" s="123"/>
      <c r="AO245" s="123"/>
      <c r="AP245" s="33"/>
      <c r="AQ245" s="46"/>
      <c r="AR245" s="33"/>
    </row>
    <row r="246" spans="1:44">
      <c r="A246" s="277"/>
      <c r="B246" s="280"/>
      <c r="C246" s="279"/>
      <c r="D246" s="133"/>
      <c r="E246" s="788"/>
      <c r="F246" s="136"/>
      <c r="G246" s="826"/>
      <c r="H246" s="826"/>
      <c r="I246" s="826"/>
      <c r="J246" s="826"/>
      <c r="K246" s="826"/>
      <c r="L246" s="826"/>
      <c r="M246" s="840"/>
      <c r="N246" s="1837"/>
      <c r="O246" s="1837"/>
      <c r="P246" s="1837"/>
      <c r="Q246" s="1837"/>
      <c r="R246" s="1837"/>
      <c r="S246" s="1837"/>
      <c r="T246" s="1837"/>
      <c r="U246" s="1837"/>
      <c r="V246" s="1837"/>
      <c r="W246" s="300"/>
      <c r="X246" s="300"/>
      <c r="Y246" s="300"/>
      <c r="Z246" s="33"/>
      <c r="AA246" s="137"/>
      <c r="AB246" s="851"/>
      <c r="AC246" s="852"/>
      <c r="AD246" s="853"/>
      <c r="AE246" s="122"/>
      <c r="AF246" s="276"/>
      <c r="AG246" s="123"/>
      <c r="AH246" s="123"/>
      <c r="AI246" s="123"/>
      <c r="AJ246" s="123"/>
      <c r="AK246" s="123"/>
      <c r="AL246" s="123"/>
      <c r="AM246" s="123"/>
      <c r="AN246" s="123"/>
      <c r="AO246" s="123"/>
      <c r="AP246" s="33"/>
      <c r="AQ246" s="46"/>
      <c r="AR246" s="33"/>
    </row>
    <row r="247" spans="1:44">
      <c r="A247" s="277"/>
      <c r="B247" s="280"/>
      <c r="C247" s="279"/>
      <c r="D247" s="133"/>
      <c r="E247" s="788"/>
      <c r="F247" s="136"/>
      <c r="G247" s="1839" t="s">
        <v>463</v>
      </c>
      <c r="H247" s="1839"/>
      <c r="I247" s="1839"/>
      <c r="J247" s="1839"/>
      <c r="K247" s="1839"/>
      <c r="L247" s="1839"/>
      <c r="M247" s="1839"/>
      <c r="N247" s="1839"/>
      <c r="O247" s="1839"/>
      <c r="P247" s="1839"/>
      <c r="Q247" s="1839"/>
      <c r="R247" s="1839"/>
      <c r="S247" s="1839"/>
      <c r="T247" s="1839"/>
      <c r="U247" s="1839"/>
      <c r="V247" s="1839"/>
      <c r="W247" s="1839"/>
      <c r="X247" s="1839"/>
      <c r="Y247" s="1839"/>
      <c r="Z247" s="1839"/>
      <c r="AA247" s="137"/>
      <c r="AB247" s="138"/>
      <c r="AC247" s="139"/>
      <c r="AD247" s="140"/>
      <c r="AE247" s="122"/>
      <c r="AF247" s="276"/>
      <c r="AG247" s="123"/>
      <c r="AH247" s="123"/>
      <c r="AI247" s="123"/>
      <c r="AJ247" s="123"/>
      <c r="AK247" s="123"/>
      <c r="AL247" s="123"/>
      <c r="AM247" s="123"/>
      <c r="AN247" s="123"/>
      <c r="AO247" s="123"/>
      <c r="AP247" s="33"/>
      <c r="AQ247" s="46"/>
      <c r="AR247" s="33"/>
    </row>
    <row r="248" spans="1:44">
      <c r="A248" s="277"/>
      <c r="B248" s="280"/>
      <c r="C248" s="279"/>
      <c r="D248" s="133"/>
      <c r="E248" s="788"/>
      <c r="F248" s="136"/>
      <c r="G248" s="1840"/>
      <c r="H248" s="1841"/>
      <c r="I248" s="1841"/>
      <c r="J248" s="1841"/>
      <c r="K248" s="1841"/>
      <c r="L248" s="1841"/>
      <c r="M248" s="1841"/>
      <c r="N248" s="1841"/>
      <c r="O248" s="1841"/>
      <c r="P248" s="1841"/>
      <c r="Q248" s="1841"/>
      <c r="R248" s="1841"/>
      <c r="S248" s="1841"/>
      <c r="T248" s="1841"/>
      <c r="U248" s="1841"/>
      <c r="V248" s="1841"/>
      <c r="W248" s="1841"/>
      <c r="X248" s="1841"/>
      <c r="Y248" s="1841"/>
      <c r="Z248" s="1842"/>
      <c r="AA248" s="137"/>
      <c r="AB248" s="138"/>
      <c r="AC248" s="139"/>
      <c r="AD248" s="140"/>
      <c r="AE248" s="122"/>
      <c r="AF248" s="276"/>
      <c r="AG248" s="123"/>
      <c r="AH248" s="123"/>
      <c r="AI248" s="123"/>
      <c r="AJ248" s="123"/>
      <c r="AK248" s="123"/>
      <c r="AL248" s="123"/>
      <c r="AM248" s="123"/>
      <c r="AN248" s="123"/>
      <c r="AO248" s="123"/>
      <c r="AP248" s="33"/>
      <c r="AQ248" s="46"/>
      <c r="AR248" s="33"/>
    </row>
    <row r="249" spans="1:44">
      <c r="A249" s="277"/>
      <c r="B249" s="280"/>
      <c r="C249" s="279"/>
      <c r="D249" s="133"/>
      <c r="E249" s="788"/>
      <c r="F249" s="136"/>
      <c r="G249" s="1843"/>
      <c r="H249" s="1844"/>
      <c r="I249" s="1844"/>
      <c r="J249" s="1844"/>
      <c r="K249" s="1844"/>
      <c r="L249" s="1844"/>
      <c r="M249" s="1844"/>
      <c r="N249" s="1844"/>
      <c r="O249" s="1844"/>
      <c r="P249" s="1844"/>
      <c r="Q249" s="1844"/>
      <c r="R249" s="1844"/>
      <c r="S249" s="1844"/>
      <c r="T249" s="1844"/>
      <c r="U249" s="1844"/>
      <c r="V249" s="1844"/>
      <c r="W249" s="1844"/>
      <c r="X249" s="1844"/>
      <c r="Y249" s="1844"/>
      <c r="Z249" s="1845"/>
      <c r="AA249" s="137"/>
      <c r="AB249" s="138"/>
      <c r="AC249" s="139"/>
      <c r="AD249" s="140"/>
      <c r="AE249" s="122"/>
      <c r="AF249" s="276"/>
      <c r="AG249" s="123"/>
      <c r="AH249" s="123"/>
      <c r="AI249" s="123"/>
      <c r="AJ249" s="123"/>
      <c r="AK249" s="123"/>
      <c r="AL249" s="123"/>
      <c r="AM249" s="123"/>
      <c r="AN249" s="123"/>
      <c r="AO249" s="123"/>
      <c r="AP249" s="33"/>
      <c r="AQ249" s="46"/>
      <c r="AR249" s="33"/>
    </row>
    <row r="250" spans="1:44">
      <c r="A250" s="277"/>
      <c r="B250" s="280"/>
      <c r="C250" s="279"/>
      <c r="D250" s="133"/>
      <c r="E250" s="788"/>
      <c r="F250" s="136"/>
      <c r="G250" s="1843"/>
      <c r="H250" s="1844"/>
      <c r="I250" s="1844"/>
      <c r="J250" s="1844"/>
      <c r="K250" s="1844"/>
      <c r="L250" s="1844"/>
      <c r="M250" s="1844"/>
      <c r="N250" s="1844"/>
      <c r="O250" s="1844"/>
      <c r="P250" s="1844"/>
      <c r="Q250" s="1844"/>
      <c r="R250" s="1844"/>
      <c r="S250" s="1844"/>
      <c r="T250" s="1844"/>
      <c r="U250" s="1844"/>
      <c r="V250" s="1844"/>
      <c r="W250" s="1844"/>
      <c r="X250" s="1844"/>
      <c r="Y250" s="1844"/>
      <c r="Z250" s="1845"/>
      <c r="AA250" s="137"/>
      <c r="AB250" s="138"/>
      <c r="AC250" s="139"/>
      <c r="AD250" s="140"/>
      <c r="AE250" s="122"/>
      <c r="AF250" s="276"/>
      <c r="AG250" s="123"/>
      <c r="AH250" s="123"/>
      <c r="AI250" s="123"/>
      <c r="AJ250" s="123"/>
      <c r="AK250" s="123"/>
      <c r="AL250" s="123"/>
      <c r="AM250" s="123"/>
      <c r="AN250" s="123"/>
      <c r="AO250" s="123"/>
      <c r="AP250" s="33"/>
      <c r="AQ250" s="46"/>
      <c r="AR250" s="33"/>
    </row>
    <row r="251" spans="1:44">
      <c r="A251" s="277"/>
      <c r="B251" s="280"/>
      <c r="C251" s="279"/>
      <c r="D251" s="133"/>
      <c r="E251" s="133"/>
      <c r="F251" s="136"/>
      <c r="G251" s="1846"/>
      <c r="H251" s="1847"/>
      <c r="I251" s="1847"/>
      <c r="J251" s="1847"/>
      <c r="K251" s="1847"/>
      <c r="L251" s="1847"/>
      <c r="M251" s="1847"/>
      <c r="N251" s="1847"/>
      <c r="O251" s="1847"/>
      <c r="P251" s="1847"/>
      <c r="Q251" s="1847"/>
      <c r="R251" s="1847"/>
      <c r="S251" s="1847"/>
      <c r="T251" s="1847"/>
      <c r="U251" s="1847"/>
      <c r="V251" s="1847"/>
      <c r="W251" s="1847"/>
      <c r="X251" s="1847"/>
      <c r="Y251" s="1847"/>
      <c r="Z251" s="1848"/>
      <c r="AA251" s="137"/>
      <c r="AB251" s="138"/>
      <c r="AC251" s="139"/>
      <c r="AD251" s="140"/>
      <c r="AE251" s="122"/>
      <c r="AF251" s="276"/>
      <c r="AG251" s="123"/>
      <c r="AH251" s="123"/>
      <c r="AI251" s="123"/>
      <c r="AJ251" s="123"/>
      <c r="AK251" s="123"/>
      <c r="AL251" s="123"/>
      <c r="AM251" s="123"/>
      <c r="AN251" s="123"/>
      <c r="AO251" s="123"/>
      <c r="AP251" s="33"/>
      <c r="AQ251" s="46"/>
      <c r="AR251" s="33"/>
    </row>
    <row r="252" spans="1:44" ht="6" customHeight="1">
      <c r="A252" s="281"/>
      <c r="B252" s="282"/>
      <c r="C252" s="283"/>
      <c r="D252" s="284"/>
      <c r="E252" s="284"/>
      <c r="F252" s="332"/>
      <c r="G252" s="660"/>
      <c r="H252" s="660"/>
      <c r="I252" s="660"/>
      <c r="J252" s="660"/>
      <c r="K252" s="660"/>
      <c r="L252" s="660"/>
      <c r="M252" s="660"/>
      <c r="N252" s="660"/>
      <c r="O252" s="660"/>
      <c r="P252" s="660"/>
      <c r="Q252" s="660"/>
      <c r="R252" s="660"/>
      <c r="S252" s="660"/>
      <c r="T252" s="660"/>
      <c r="U252" s="660"/>
      <c r="V252" s="660"/>
      <c r="W252" s="660"/>
      <c r="X252" s="660"/>
      <c r="Y252" s="660"/>
      <c r="Z252" s="660"/>
      <c r="AA252" s="333"/>
      <c r="AB252" s="285"/>
      <c r="AC252" s="286"/>
      <c r="AD252" s="287"/>
      <c r="AE252" s="122"/>
      <c r="AF252" s="276"/>
      <c r="AG252" s="123"/>
      <c r="AH252" s="123"/>
      <c r="AI252" s="123"/>
      <c r="AJ252" s="123"/>
      <c r="AK252" s="123"/>
      <c r="AL252" s="123"/>
      <c r="AM252" s="123"/>
      <c r="AN252" s="123"/>
      <c r="AO252" s="123"/>
      <c r="AP252" s="33"/>
      <c r="AQ252" s="46"/>
      <c r="AR252" s="33"/>
    </row>
    <row r="253" spans="1:44" ht="4.2" customHeight="1">
      <c r="A253" s="277"/>
      <c r="B253" s="280"/>
      <c r="C253" s="279"/>
      <c r="D253" s="133"/>
      <c r="E253" s="133"/>
      <c r="F253" s="136"/>
      <c r="G253" s="563"/>
      <c r="H253" s="563"/>
      <c r="I253" s="563"/>
      <c r="J253" s="563"/>
      <c r="K253" s="563"/>
      <c r="L253" s="563"/>
      <c r="M253" s="563"/>
      <c r="N253" s="563"/>
      <c r="O253" s="563"/>
      <c r="P253" s="563"/>
      <c r="Q253" s="563"/>
      <c r="R253" s="563"/>
      <c r="S253" s="563"/>
      <c r="T253" s="563"/>
      <c r="U253" s="563"/>
      <c r="V253" s="563"/>
      <c r="W253" s="563"/>
      <c r="X253" s="563"/>
      <c r="Y253" s="563"/>
      <c r="Z253" s="563"/>
      <c r="AA253" s="137"/>
      <c r="AB253" s="138"/>
      <c r="AC253" s="139"/>
      <c r="AD253" s="140"/>
      <c r="AE253" s="122"/>
      <c r="AF253" s="276"/>
      <c r="AG253" s="123"/>
      <c r="AH253" s="123"/>
      <c r="AI253" s="123"/>
      <c r="AJ253" s="123"/>
      <c r="AK253" s="123"/>
      <c r="AL253" s="123"/>
      <c r="AM253" s="123"/>
      <c r="AN253" s="123"/>
      <c r="AO253" s="123"/>
      <c r="AP253" s="33"/>
      <c r="AQ253" s="46"/>
      <c r="AR253" s="33"/>
    </row>
    <row r="254" spans="1:44">
      <c r="A254" s="788" t="s">
        <v>1159</v>
      </c>
      <c r="B254" s="950">
        <v>12</v>
      </c>
      <c r="C254" s="839" t="s">
        <v>476</v>
      </c>
      <c r="D254" s="59" t="s">
        <v>475</v>
      </c>
      <c r="E254" s="824" t="s">
        <v>994</v>
      </c>
      <c r="F254" s="34"/>
      <c r="G254" s="826" t="s">
        <v>66</v>
      </c>
      <c r="H254" s="826"/>
      <c r="I254" s="826"/>
      <c r="J254" s="826"/>
      <c r="K254" s="826"/>
      <c r="L254" s="826"/>
      <c r="M254" s="840"/>
      <c r="N254" s="1654" t="s">
        <v>105</v>
      </c>
      <c r="O254" s="1654"/>
      <c r="P254" s="1654"/>
      <c r="Q254" s="1654"/>
      <c r="R254" s="1654"/>
      <c r="S254" s="1654"/>
      <c r="T254" s="1654"/>
      <c r="U254" s="1654"/>
      <c r="V254" s="1654"/>
      <c r="W254" s="33"/>
      <c r="X254" s="33"/>
      <c r="Y254" s="33"/>
      <c r="Z254" s="33"/>
      <c r="AA254" s="46"/>
      <c r="AB254" s="851" t="s">
        <v>459</v>
      </c>
      <c r="AC254" s="852"/>
      <c r="AD254" s="853"/>
      <c r="AE254" s="122"/>
      <c r="AF254" s="276"/>
      <c r="AG254" s="123"/>
      <c r="AH254" s="123"/>
      <c r="AI254" s="123"/>
      <c r="AJ254" s="123"/>
      <c r="AK254" s="123"/>
      <c r="AL254" s="123"/>
      <c r="AM254" s="123"/>
      <c r="AN254" s="123"/>
      <c r="AO254" s="123"/>
      <c r="AP254" s="33"/>
      <c r="AQ254" s="46"/>
      <c r="AR254" s="33"/>
    </row>
    <row r="255" spans="1:44">
      <c r="A255" s="788"/>
      <c r="B255" s="950"/>
      <c r="C255" s="839"/>
      <c r="D255" s="48"/>
      <c r="E255" s="824"/>
      <c r="F255" s="34"/>
      <c r="G255" s="826"/>
      <c r="H255" s="826"/>
      <c r="I255" s="826"/>
      <c r="J255" s="826"/>
      <c r="K255" s="826"/>
      <c r="L255" s="826"/>
      <c r="M255" s="840"/>
      <c r="N255" s="1654"/>
      <c r="O255" s="1654"/>
      <c r="P255" s="1654"/>
      <c r="Q255" s="1654"/>
      <c r="R255" s="1654"/>
      <c r="S255" s="1654"/>
      <c r="T255" s="1654"/>
      <c r="U255" s="1654"/>
      <c r="V255" s="1654"/>
      <c r="W255" s="33"/>
      <c r="X255" s="33"/>
      <c r="Y255" s="33"/>
      <c r="Z255" s="33"/>
      <c r="AA255" s="46"/>
      <c r="AB255" s="851"/>
      <c r="AC255" s="852"/>
      <c r="AD255" s="853"/>
      <c r="AE255" s="122"/>
      <c r="AF255" s="276"/>
      <c r="AG255" s="123"/>
      <c r="AH255" s="123"/>
      <c r="AI255" s="123"/>
      <c r="AJ255" s="123"/>
      <c r="AK255" s="123"/>
      <c r="AL255" s="123"/>
      <c r="AM255" s="123"/>
      <c r="AN255" s="123"/>
      <c r="AO255" s="123"/>
      <c r="AP255" s="33"/>
      <c r="AQ255" s="46"/>
      <c r="AR255" s="33"/>
    </row>
    <row r="256" spans="1:44">
      <c r="A256" s="788"/>
      <c r="B256" s="950"/>
      <c r="C256" s="839"/>
      <c r="D256" s="48"/>
      <c r="E256" s="824"/>
      <c r="F256" s="34"/>
      <c r="G256" s="296"/>
      <c r="H256" s="1665"/>
      <c r="I256" s="1665"/>
      <c r="J256" s="1665"/>
      <c r="K256" s="1665"/>
      <c r="L256" s="1665"/>
      <c r="M256" s="1665"/>
      <c r="N256" s="1665"/>
      <c r="O256" s="1665"/>
      <c r="P256" s="1665"/>
      <c r="Q256" s="1665"/>
      <c r="R256" s="1665"/>
      <c r="S256" s="1665"/>
      <c r="T256" s="1665"/>
      <c r="U256" s="1665"/>
      <c r="V256" s="1665"/>
      <c r="W256" s="1665"/>
      <c r="X256" s="1665"/>
      <c r="Y256" s="1665"/>
      <c r="Z256" s="1665"/>
      <c r="AA256" s="46"/>
      <c r="AB256" s="851"/>
      <c r="AC256" s="852"/>
      <c r="AD256" s="853"/>
      <c r="AE256" s="122"/>
      <c r="AF256" s="276"/>
      <c r="AG256" s="123"/>
      <c r="AH256" s="123"/>
      <c r="AI256" s="123"/>
      <c r="AJ256" s="123"/>
      <c r="AK256" s="123"/>
      <c r="AL256" s="123"/>
      <c r="AM256" s="123"/>
      <c r="AN256" s="123"/>
      <c r="AO256" s="123"/>
      <c r="AP256" s="33"/>
      <c r="AQ256" s="46"/>
      <c r="AR256" s="33"/>
    </row>
    <row r="257" spans="1:44">
      <c r="A257" s="788"/>
      <c r="B257" s="950"/>
      <c r="C257" s="839"/>
      <c r="D257" s="48"/>
      <c r="E257" s="824"/>
      <c r="F257" s="34"/>
      <c r="G257" s="33"/>
      <c r="H257" s="1665"/>
      <c r="I257" s="1665"/>
      <c r="J257" s="1665"/>
      <c r="K257" s="1665"/>
      <c r="L257" s="1665"/>
      <c r="M257" s="1665"/>
      <c r="N257" s="1665"/>
      <c r="O257" s="1665"/>
      <c r="P257" s="1665"/>
      <c r="Q257" s="1665"/>
      <c r="R257" s="1665"/>
      <c r="S257" s="1665"/>
      <c r="T257" s="1665"/>
      <c r="U257" s="1665"/>
      <c r="V257" s="1665"/>
      <c r="W257" s="1665"/>
      <c r="X257" s="1665"/>
      <c r="Y257" s="1665"/>
      <c r="Z257" s="1665"/>
      <c r="AA257" s="46"/>
      <c r="AB257" s="138"/>
      <c r="AC257" s="139"/>
      <c r="AD257" s="140"/>
      <c r="AE257" s="122"/>
      <c r="AF257" s="276"/>
      <c r="AG257" s="123"/>
      <c r="AH257" s="123"/>
      <c r="AI257" s="123"/>
      <c r="AJ257" s="123"/>
      <c r="AK257" s="123"/>
      <c r="AL257" s="123"/>
      <c r="AM257" s="123"/>
      <c r="AN257" s="123"/>
      <c r="AO257" s="123"/>
      <c r="AP257" s="33"/>
      <c r="AQ257" s="46"/>
      <c r="AR257" s="33"/>
    </row>
    <row r="258" spans="1:44" ht="13.5" customHeight="1">
      <c r="A258" s="788" t="s">
        <v>993</v>
      </c>
      <c r="B258" s="935">
        <v>13</v>
      </c>
      <c r="C258" s="839" t="s">
        <v>477</v>
      </c>
      <c r="D258" s="59" t="s">
        <v>475</v>
      </c>
      <c r="E258" s="788" t="s">
        <v>1091</v>
      </c>
      <c r="F258" s="34"/>
      <c r="G258" s="826" t="s">
        <v>66</v>
      </c>
      <c r="H258" s="826"/>
      <c r="I258" s="826"/>
      <c r="J258" s="826"/>
      <c r="K258" s="826"/>
      <c r="L258" s="826"/>
      <c r="M258" s="840"/>
      <c r="N258" s="1724" t="s">
        <v>105</v>
      </c>
      <c r="O258" s="1724"/>
      <c r="P258" s="1724"/>
      <c r="Q258" s="1724"/>
      <c r="R258" s="1724"/>
      <c r="S258" s="1724"/>
      <c r="T258" s="1724"/>
      <c r="U258" s="1724"/>
      <c r="V258" s="1724"/>
      <c r="W258" s="33"/>
      <c r="X258" s="33"/>
      <c r="Y258" s="33"/>
      <c r="Z258" s="33"/>
      <c r="AA258" s="46"/>
      <c r="AB258" s="851" t="s">
        <v>459</v>
      </c>
      <c r="AC258" s="852"/>
      <c r="AD258" s="853"/>
      <c r="AE258" s="122"/>
      <c r="AF258" s="276"/>
      <c r="AG258" s="123"/>
      <c r="AH258" s="123"/>
      <c r="AI258" s="123"/>
      <c r="AJ258" s="123"/>
      <c r="AK258" s="123"/>
      <c r="AL258" s="123"/>
      <c r="AM258" s="123"/>
      <c r="AN258" s="123"/>
      <c r="AO258" s="123"/>
      <c r="AP258" s="33"/>
      <c r="AQ258" s="46"/>
      <c r="AR258" s="33"/>
    </row>
    <row r="259" spans="1:44">
      <c r="A259" s="788"/>
      <c r="B259" s="935"/>
      <c r="C259" s="839"/>
      <c r="D259" s="48"/>
      <c r="E259" s="788"/>
      <c r="F259" s="34"/>
      <c r="G259" s="826"/>
      <c r="H259" s="826"/>
      <c r="I259" s="826"/>
      <c r="J259" s="826"/>
      <c r="K259" s="826"/>
      <c r="L259" s="826"/>
      <c r="M259" s="840"/>
      <c r="N259" s="1724"/>
      <c r="O259" s="1724"/>
      <c r="P259" s="1724"/>
      <c r="Q259" s="1724"/>
      <c r="R259" s="1724"/>
      <c r="S259" s="1724"/>
      <c r="T259" s="1724"/>
      <c r="U259" s="1724"/>
      <c r="V259" s="1724"/>
      <c r="W259" s="33"/>
      <c r="X259" s="33"/>
      <c r="Y259" s="33"/>
      <c r="Z259" s="33"/>
      <c r="AA259" s="46"/>
      <c r="AB259" s="851"/>
      <c r="AC259" s="852"/>
      <c r="AD259" s="853"/>
      <c r="AE259" s="122"/>
      <c r="AF259" s="276"/>
      <c r="AG259" s="123"/>
      <c r="AH259" s="123"/>
      <c r="AI259" s="123"/>
      <c r="AJ259" s="123"/>
      <c r="AK259" s="123"/>
      <c r="AL259" s="123"/>
      <c r="AM259" s="123"/>
      <c r="AN259" s="123"/>
      <c r="AO259" s="123"/>
      <c r="AP259" s="33"/>
      <c r="AQ259" s="46"/>
      <c r="AR259" s="33"/>
    </row>
    <row r="260" spans="1:44" ht="2.4" customHeight="1">
      <c r="A260" s="788"/>
      <c r="B260" s="620"/>
      <c r="C260" s="49"/>
      <c r="D260" s="48"/>
      <c r="E260" s="788"/>
      <c r="F260" s="34"/>
      <c r="G260" s="334"/>
      <c r="H260" s="334"/>
      <c r="I260" s="334"/>
      <c r="J260" s="334"/>
      <c r="K260" s="334"/>
      <c r="L260" s="334"/>
      <c r="M260" s="334"/>
      <c r="N260" s="33"/>
      <c r="O260" s="33"/>
      <c r="P260" s="33"/>
      <c r="Q260" s="33"/>
      <c r="R260" s="33"/>
      <c r="S260" s="33"/>
      <c r="T260" s="33"/>
      <c r="U260" s="33"/>
      <c r="V260" s="33"/>
      <c r="W260" s="33"/>
      <c r="X260" s="33"/>
      <c r="Y260" s="33"/>
      <c r="Z260" s="33"/>
      <c r="AA260" s="46"/>
      <c r="AB260" s="194"/>
      <c r="AC260" s="195"/>
      <c r="AD260" s="196"/>
      <c r="AE260" s="122"/>
      <c r="AF260" s="276"/>
      <c r="AG260" s="123"/>
      <c r="AH260" s="123"/>
      <c r="AI260" s="123"/>
      <c r="AJ260" s="123"/>
      <c r="AK260" s="123"/>
      <c r="AL260" s="123"/>
      <c r="AM260" s="123"/>
      <c r="AN260" s="123"/>
      <c r="AO260" s="123"/>
      <c r="AP260" s="33"/>
      <c r="AQ260" s="46"/>
      <c r="AR260" s="33"/>
    </row>
    <row r="261" spans="1:44">
      <c r="A261" s="48"/>
      <c r="B261" s="58"/>
      <c r="C261" s="49"/>
      <c r="D261" s="48"/>
      <c r="E261" s="788"/>
      <c r="F261" s="34"/>
      <c r="G261" s="700" t="s">
        <v>707</v>
      </c>
      <c r="H261" s="700"/>
      <c r="I261" s="700"/>
      <c r="J261" s="700"/>
      <c r="K261" s="700"/>
      <c r="L261" s="700"/>
      <c r="M261" s="700"/>
      <c r="N261" s="700"/>
      <c r="O261" s="700"/>
      <c r="P261" s="700"/>
      <c r="Q261" s="700"/>
      <c r="R261" s="700"/>
      <c r="S261" s="700"/>
      <c r="T261" s="700"/>
      <c r="U261" s="700"/>
      <c r="V261" s="700"/>
      <c r="W261" s="700"/>
      <c r="X261" s="700"/>
      <c r="Y261" s="700"/>
      <c r="Z261" s="700"/>
      <c r="AA261" s="46"/>
      <c r="AB261" s="194"/>
      <c r="AC261" s="195"/>
      <c r="AD261" s="196"/>
      <c r="AE261" s="122"/>
      <c r="AF261" s="276"/>
      <c r="AG261" s="123"/>
      <c r="AH261" s="123"/>
      <c r="AI261" s="123"/>
      <c r="AJ261" s="123"/>
      <c r="AK261" s="123"/>
      <c r="AL261" s="123"/>
      <c r="AM261" s="123"/>
      <c r="AN261" s="123"/>
      <c r="AO261" s="123"/>
      <c r="AP261" s="33"/>
      <c r="AQ261" s="46"/>
      <c r="AR261" s="33"/>
    </row>
    <row r="262" spans="1:44" ht="6.6" customHeight="1">
      <c r="A262" s="48"/>
      <c r="B262" s="58"/>
      <c r="C262" s="49"/>
      <c r="D262" s="48"/>
      <c r="E262" s="788"/>
      <c r="F262" s="34"/>
      <c r="G262" s="40"/>
      <c r="H262" s="40"/>
      <c r="I262" s="40"/>
      <c r="J262" s="40"/>
      <c r="K262" s="40"/>
      <c r="L262" s="40"/>
      <c r="M262" s="40"/>
      <c r="N262" s="40"/>
      <c r="O262" s="40"/>
      <c r="P262" s="40"/>
      <c r="Q262" s="40"/>
      <c r="R262" s="40"/>
      <c r="S262" s="40"/>
      <c r="T262" s="40"/>
      <c r="U262" s="40"/>
      <c r="V262" s="40"/>
      <c r="W262" s="40"/>
      <c r="X262" s="40"/>
      <c r="Y262" s="40"/>
      <c r="Z262" s="40"/>
      <c r="AA262" s="46"/>
      <c r="AB262" s="194"/>
      <c r="AC262" s="195"/>
      <c r="AD262" s="196"/>
      <c r="AE262" s="122"/>
      <c r="AF262" s="276"/>
      <c r="AG262" s="123"/>
      <c r="AH262" s="123"/>
      <c r="AI262" s="123"/>
      <c r="AJ262" s="123"/>
      <c r="AK262" s="123"/>
      <c r="AL262" s="123"/>
      <c r="AM262" s="123"/>
      <c r="AN262" s="123"/>
      <c r="AO262" s="123"/>
      <c r="AP262" s="33"/>
      <c r="AQ262" s="46"/>
      <c r="AR262" s="33"/>
    </row>
    <row r="263" spans="1:44">
      <c r="A263" s="48"/>
      <c r="B263" s="58"/>
      <c r="C263" s="49"/>
      <c r="D263" s="48"/>
      <c r="E263" s="788"/>
      <c r="F263" s="34"/>
      <c r="G263" s="1751"/>
      <c r="H263" s="1752"/>
      <c r="I263" s="1752"/>
      <c r="J263" s="1752"/>
      <c r="K263" s="1753"/>
      <c r="L263" s="1751"/>
      <c r="M263" s="1752"/>
      <c r="N263" s="1752"/>
      <c r="O263" s="1752"/>
      <c r="P263" s="1753"/>
      <c r="Q263" s="1754" t="s">
        <v>708</v>
      </c>
      <c r="R263" s="1754"/>
      <c r="S263" s="1754"/>
      <c r="T263" s="1754"/>
      <c r="U263" s="1754" t="s">
        <v>709</v>
      </c>
      <c r="V263" s="1754"/>
      <c r="W263" s="1754"/>
      <c r="X263" s="1754"/>
      <c r="Y263" s="33"/>
      <c r="Z263" s="33"/>
      <c r="AA263" s="46"/>
      <c r="AB263" s="194"/>
      <c r="AC263" s="195"/>
      <c r="AD263" s="196"/>
      <c r="AE263" s="122"/>
      <c r="AF263" s="276"/>
      <c r="AG263" s="123"/>
      <c r="AH263" s="123"/>
      <c r="AI263" s="123"/>
      <c r="AJ263" s="123"/>
      <c r="AK263" s="123"/>
      <c r="AL263" s="123"/>
      <c r="AM263" s="123"/>
      <c r="AN263" s="123"/>
      <c r="AO263" s="123"/>
      <c r="AP263" s="33"/>
      <c r="AQ263" s="46"/>
      <c r="AR263" s="33"/>
    </row>
    <row r="264" spans="1:44">
      <c r="A264" s="48"/>
      <c r="B264" s="58"/>
      <c r="C264" s="49"/>
      <c r="D264" s="48"/>
      <c r="E264" s="788"/>
      <c r="F264" s="34"/>
      <c r="G264" s="1743" t="s">
        <v>710</v>
      </c>
      <c r="H264" s="1744"/>
      <c r="I264" s="1744"/>
      <c r="J264" s="1744"/>
      <c r="K264" s="1745"/>
      <c r="L264" s="1734" t="s">
        <v>711</v>
      </c>
      <c r="M264" s="1734"/>
      <c r="N264" s="1734"/>
      <c r="O264" s="1734"/>
      <c r="P264" s="1734"/>
      <c r="Q264" s="1732"/>
      <c r="R264" s="1732"/>
      <c r="S264" s="1733"/>
      <c r="T264" s="631" t="s">
        <v>274</v>
      </c>
      <c r="U264" s="1732"/>
      <c r="V264" s="1732"/>
      <c r="W264" s="1733"/>
      <c r="X264" s="632" t="s">
        <v>274</v>
      </c>
      <c r="Y264" s="33"/>
      <c r="Z264" s="33"/>
      <c r="AA264" s="46"/>
      <c r="AB264" s="194"/>
      <c r="AC264" s="195"/>
      <c r="AD264" s="196"/>
      <c r="AE264" s="122"/>
      <c r="AF264" s="276"/>
      <c r="AG264" s="123"/>
      <c r="AH264" s="123"/>
      <c r="AI264" s="123"/>
      <c r="AJ264" s="123"/>
      <c r="AK264" s="123"/>
      <c r="AL264" s="123"/>
      <c r="AM264" s="123"/>
      <c r="AN264" s="123"/>
      <c r="AO264" s="123"/>
      <c r="AP264" s="33"/>
      <c r="AQ264" s="46"/>
      <c r="AR264" s="33"/>
    </row>
    <row r="265" spans="1:44">
      <c r="A265" s="48"/>
      <c r="B265" s="58"/>
      <c r="C265" s="49"/>
      <c r="D265" s="48"/>
      <c r="E265" s="788"/>
      <c r="F265" s="34"/>
      <c r="G265" s="793"/>
      <c r="H265" s="963"/>
      <c r="I265" s="963"/>
      <c r="J265" s="963"/>
      <c r="K265" s="794"/>
      <c r="L265" s="1734" t="s">
        <v>712</v>
      </c>
      <c r="M265" s="1734"/>
      <c r="N265" s="1734"/>
      <c r="O265" s="1734"/>
      <c r="P265" s="1734"/>
      <c r="Q265" s="1732"/>
      <c r="R265" s="1732"/>
      <c r="S265" s="1733"/>
      <c r="T265" s="631" t="s">
        <v>274</v>
      </c>
      <c r="U265" s="1732"/>
      <c r="V265" s="1732"/>
      <c r="W265" s="1733"/>
      <c r="X265" s="632" t="s">
        <v>274</v>
      </c>
      <c r="Y265" s="33"/>
      <c r="Z265" s="33"/>
      <c r="AA265" s="46"/>
      <c r="AB265" s="194"/>
      <c r="AC265" s="195"/>
      <c r="AD265" s="196"/>
      <c r="AE265" s="122"/>
      <c r="AF265" s="276"/>
      <c r="AG265" s="123"/>
      <c r="AH265" s="123"/>
      <c r="AI265" s="123"/>
      <c r="AJ265" s="123"/>
      <c r="AK265" s="123"/>
      <c r="AL265" s="123"/>
      <c r="AM265" s="123"/>
      <c r="AN265" s="123"/>
      <c r="AO265" s="123"/>
      <c r="AP265" s="33"/>
      <c r="AQ265" s="46"/>
      <c r="AR265" s="33"/>
    </row>
    <row r="266" spans="1:44">
      <c r="A266" s="48"/>
      <c r="B266" s="58"/>
      <c r="C266" s="49"/>
      <c r="D266" s="48"/>
      <c r="E266" s="788"/>
      <c r="F266" s="34"/>
      <c r="G266" s="1743" t="s">
        <v>713</v>
      </c>
      <c r="H266" s="1744"/>
      <c r="I266" s="1744"/>
      <c r="J266" s="1744"/>
      <c r="K266" s="1745"/>
      <c r="L266" s="1734" t="s">
        <v>711</v>
      </c>
      <c r="M266" s="1734"/>
      <c r="N266" s="1734"/>
      <c r="O266" s="1734"/>
      <c r="P266" s="1734"/>
      <c r="Q266" s="1732"/>
      <c r="R266" s="1732"/>
      <c r="S266" s="1733"/>
      <c r="T266" s="631" t="s">
        <v>274</v>
      </c>
      <c r="U266" s="1732"/>
      <c r="V266" s="1732"/>
      <c r="W266" s="1733"/>
      <c r="X266" s="632" t="s">
        <v>274</v>
      </c>
      <c r="Y266" s="33"/>
      <c r="Z266" s="33"/>
      <c r="AA266" s="46"/>
      <c r="AB266" s="194"/>
      <c r="AC266" s="195"/>
      <c r="AD266" s="196"/>
      <c r="AE266" s="122"/>
      <c r="AF266" s="276"/>
      <c r="AG266" s="123"/>
      <c r="AH266" s="123"/>
      <c r="AI266" s="123"/>
      <c r="AJ266" s="123"/>
      <c r="AK266" s="123"/>
      <c r="AL266" s="123"/>
      <c r="AM266" s="123"/>
      <c r="AN266" s="123"/>
      <c r="AO266" s="123"/>
      <c r="AP266" s="33"/>
      <c r="AQ266" s="46"/>
      <c r="AR266" s="33"/>
    </row>
    <row r="267" spans="1:44">
      <c r="A267" s="48"/>
      <c r="B267" s="58"/>
      <c r="C267" s="49"/>
      <c r="D267" s="48"/>
      <c r="E267" s="788"/>
      <c r="F267" s="34"/>
      <c r="G267" s="793"/>
      <c r="H267" s="963"/>
      <c r="I267" s="963"/>
      <c r="J267" s="963"/>
      <c r="K267" s="794"/>
      <c r="L267" s="1734" t="s">
        <v>712</v>
      </c>
      <c r="M267" s="1734"/>
      <c r="N267" s="1734"/>
      <c r="O267" s="1734"/>
      <c r="P267" s="1734"/>
      <c r="Q267" s="1732"/>
      <c r="R267" s="1732"/>
      <c r="S267" s="1733"/>
      <c r="T267" s="631" t="s">
        <v>274</v>
      </c>
      <c r="U267" s="1732"/>
      <c r="V267" s="1732"/>
      <c r="W267" s="1733"/>
      <c r="X267" s="632" t="s">
        <v>274</v>
      </c>
      <c r="Y267" s="33"/>
      <c r="Z267" s="33"/>
      <c r="AA267" s="46"/>
      <c r="AB267" s="194"/>
      <c r="AC267" s="195"/>
      <c r="AD267" s="196"/>
      <c r="AE267" s="122"/>
      <c r="AF267" s="276"/>
      <c r="AG267" s="123"/>
      <c r="AH267" s="123"/>
      <c r="AI267" s="123"/>
      <c r="AJ267" s="123"/>
      <c r="AK267" s="123"/>
      <c r="AL267" s="123"/>
      <c r="AM267" s="123"/>
      <c r="AN267" s="123"/>
      <c r="AO267" s="123"/>
      <c r="AP267" s="33"/>
      <c r="AQ267" s="46"/>
      <c r="AR267" s="33"/>
    </row>
    <row r="268" spans="1:44" ht="2.4" customHeight="1">
      <c r="A268" s="48"/>
      <c r="B268" s="58"/>
      <c r="C268" s="49"/>
      <c r="D268" s="48"/>
      <c r="E268" s="788"/>
      <c r="F268" s="34"/>
      <c r="G268" s="33"/>
      <c r="H268" s="33"/>
      <c r="I268" s="33"/>
      <c r="J268" s="33"/>
      <c r="K268" s="33"/>
      <c r="L268" s="33"/>
      <c r="M268" s="33"/>
      <c r="N268" s="33"/>
      <c r="O268" s="33"/>
      <c r="P268" s="33"/>
      <c r="Q268" s="33"/>
      <c r="R268" s="33"/>
      <c r="S268" s="33"/>
      <c r="T268" s="33"/>
      <c r="U268" s="33"/>
      <c r="V268" s="33"/>
      <c r="W268" s="33"/>
      <c r="X268" s="33"/>
      <c r="Y268" s="33"/>
      <c r="Z268" s="33"/>
      <c r="AA268" s="46"/>
      <c r="AB268" s="194"/>
      <c r="AC268" s="195"/>
      <c r="AD268" s="196"/>
      <c r="AE268" s="122"/>
      <c r="AF268" s="276"/>
      <c r="AG268" s="123"/>
      <c r="AH268" s="123"/>
      <c r="AI268" s="123"/>
      <c r="AJ268" s="123"/>
      <c r="AK268" s="123"/>
      <c r="AL268" s="123"/>
      <c r="AM268" s="123"/>
      <c r="AN268" s="123"/>
      <c r="AO268" s="123"/>
      <c r="AP268" s="33"/>
      <c r="AQ268" s="46"/>
      <c r="AR268" s="33"/>
    </row>
    <row r="269" spans="1:44" ht="13.8" customHeight="1">
      <c r="A269" s="48"/>
      <c r="B269" s="58"/>
      <c r="C269" s="49"/>
      <c r="D269" s="48"/>
      <c r="E269" s="788"/>
      <c r="F269" s="34"/>
      <c r="G269" s="700" t="s">
        <v>714</v>
      </c>
      <c r="H269" s="700"/>
      <c r="I269" s="700"/>
      <c r="J269" s="700"/>
      <c r="K269" s="700"/>
      <c r="L269" s="700"/>
      <c r="M269" s="700"/>
      <c r="N269" s="700"/>
      <c r="O269" s="700"/>
      <c r="P269" s="700"/>
      <c r="Q269" s="700"/>
      <c r="R269" s="700"/>
      <c r="S269" s="700"/>
      <c r="T269" s="700"/>
      <c r="U269" s="700"/>
      <c r="V269" s="700"/>
      <c r="W269" s="700"/>
      <c r="X269" s="700"/>
      <c r="Y269" s="700"/>
      <c r="Z269" s="700"/>
      <c r="AA269" s="46"/>
      <c r="AB269" s="194"/>
      <c r="AC269" s="195"/>
      <c r="AD269" s="196"/>
      <c r="AE269" s="122"/>
      <c r="AF269" s="276"/>
      <c r="AG269" s="123"/>
      <c r="AH269" s="123"/>
      <c r="AI269" s="123"/>
      <c r="AJ269" s="123"/>
      <c r="AK269" s="123"/>
      <c r="AL269" s="123"/>
      <c r="AM269" s="123"/>
      <c r="AN269" s="123"/>
      <c r="AO269" s="123"/>
      <c r="AP269" s="33"/>
      <c r="AQ269" s="46"/>
      <c r="AR269" s="33"/>
    </row>
    <row r="270" spans="1:44" ht="4.5" customHeight="1">
      <c r="A270" s="48"/>
      <c r="B270" s="58"/>
      <c r="C270" s="49"/>
      <c r="D270" s="48"/>
      <c r="E270" s="788"/>
      <c r="F270" s="34"/>
      <c r="G270" s="40"/>
      <c r="H270" s="40"/>
      <c r="I270" s="40"/>
      <c r="J270" s="40"/>
      <c r="K270" s="40"/>
      <c r="L270" s="40"/>
      <c r="M270" s="40"/>
      <c r="N270" s="40"/>
      <c r="O270" s="40"/>
      <c r="P270" s="40"/>
      <c r="Q270" s="40"/>
      <c r="R270" s="40"/>
      <c r="S270" s="40"/>
      <c r="T270" s="40"/>
      <c r="U270" s="40"/>
      <c r="V270" s="40"/>
      <c r="W270" s="40"/>
      <c r="X270" s="40"/>
      <c r="Y270" s="40"/>
      <c r="Z270" s="40"/>
      <c r="AA270" s="46"/>
      <c r="AB270" s="194"/>
      <c r="AC270" s="195"/>
      <c r="AD270" s="196"/>
      <c r="AE270" s="122"/>
      <c r="AF270" s="276"/>
      <c r="AG270" s="123"/>
      <c r="AH270" s="123"/>
      <c r="AI270" s="123"/>
      <c r="AJ270" s="123"/>
      <c r="AK270" s="123"/>
      <c r="AL270" s="123"/>
      <c r="AM270" s="123"/>
      <c r="AN270" s="123"/>
      <c r="AO270" s="123"/>
      <c r="AP270" s="33"/>
      <c r="AQ270" s="46"/>
      <c r="AR270" s="33"/>
    </row>
    <row r="271" spans="1:44">
      <c r="A271" s="48"/>
      <c r="B271" s="58"/>
      <c r="C271" s="49"/>
      <c r="D271" s="48"/>
      <c r="E271" s="788"/>
      <c r="F271" s="34"/>
      <c r="G271" s="1751"/>
      <c r="H271" s="1752"/>
      <c r="I271" s="1752"/>
      <c r="J271" s="1752"/>
      <c r="K271" s="1753"/>
      <c r="L271" s="1751"/>
      <c r="M271" s="1752"/>
      <c r="N271" s="1752"/>
      <c r="O271" s="1752"/>
      <c r="P271" s="1753"/>
      <c r="Q271" s="1754" t="s">
        <v>708</v>
      </c>
      <c r="R271" s="1754"/>
      <c r="S271" s="1754"/>
      <c r="T271" s="1754"/>
      <c r="U271" s="1754" t="s">
        <v>709</v>
      </c>
      <c r="V271" s="1754"/>
      <c r="W271" s="1754"/>
      <c r="X271" s="1754"/>
      <c r="Y271" s="40"/>
      <c r="Z271" s="40"/>
      <c r="AA271" s="46"/>
      <c r="AB271" s="194"/>
      <c r="AC271" s="195"/>
      <c r="AD271" s="196"/>
      <c r="AE271" s="122"/>
      <c r="AF271" s="276"/>
      <c r="AG271" s="123"/>
      <c r="AH271" s="123"/>
      <c r="AI271" s="123"/>
      <c r="AJ271" s="123"/>
      <c r="AK271" s="123"/>
      <c r="AL271" s="123"/>
      <c r="AM271" s="123"/>
      <c r="AN271" s="123"/>
      <c r="AO271" s="123"/>
      <c r="AP271" s="33"/>
      <c r="AQ271" s="46"/>
      <c r="AR271" s="33"/>
    </row>
    <row r="272" spans="1:44">
      <c r="A272" s="48"/>
      <c r="B272" s="58"/>
      <c r="C272" s="49"/>
      <c r="D272" s="48"/>
      <c r="E272" s="788"/>
      <c r="F272" s="34"/>
      <c r="G272" s="1743" t="s">
        <v>710</v>
      </c>
      <c r="H272" s="1744"/>
      <c r="I272" s="1744"/>
      <c r="J272" s="1744"/>
      <c r="K272" s="1745"/>
      <c r="L272" s="1734" t="s">
        <v>711</v>
      </c>
      <c r="M272" s="1734"/>
      <c r="N272" s="1734"/>
      <c r="O272" s="1734"/>
      <c r="P272" s="1734"/>
      <c r="Q272" s="1732"/>
      <c r="R272" s="1732"/>
      <c r="S272" s="1733"/>
      <c r="T272" s="631" t="s">
        <v>274</v>
      </c>
      <c r="U272" s="1732"/>
      <c r="V272" s="1732"/>
      <c r="W272" s="1733"/>
      <c r="X272" s="632" t="s">
        <v>274</v>
      </c>
      <c r="Y272" s="33"/>
      <c r="Z272" s="33"/>
      <c r="AA272" s="46"/>
      <c r="AB272" s="194"/>
      <c r="AC272" s="195"/>
      <c r="AD272" s="196"/>
      <c r="AE272" s="122"/>
      <c r="AF272" s="276"/>
      <c r="AG272" s="123"/>
      <c r="AH272" s="123"/>
      <c r="AI272" s="123"/>
      <c r="AJ272" s="123"/>
      <c r="AK272" s="123"/>
      <c r="AL272" s="123"/>
      <c r="AM272" s="123"/>
      <c r="AN272" s="123"/>
      <c r="AO272" s="123"/>
      <c r="AP272" s="33"/>
      <c r="AQ272" s="46"/>
      <c r="AR272" s="33"/>
    </row>
    <row r="273" spans="1:44">
      <c r="A273" s="48"/>
      <c r="B273" s="58"/>
      <c r="C273" s="49"/>
      <c r="D273" s="48"/>
      <c r="E273" s="788"/>
      <c r="F273" s="34"/>
      <c r="G273" s="793"/>
      <c r="H273" s="963"/>
      <c r="I273" s="963"/>
      <c r="J273" s="963"/>
      <c r="K273" s="794"/>
      <c r="L273" s="1734" t="s">
        <v>712</v>
      </c>
      <c r="M273" s="1734"/>
      <c r="N273" s="1734"/>
      <c r="O273" s="1734"/>
      <c r="P273" s="1734"/>
      <c r="Q273" s="1732"/>
      <c r="R273" s="1732"/>
      <c r="S273" s="1733"/>
      <c r="T273" s="631" t="s">
        <v>274</v>
      </c>
      <c r="U273" s="1732"/>
      <c r="V273" s="1732"/>
      <c r="W273" s="1733"/>
      <c r="X273" s="632" t="s">
        <v>274</v>
      </c>
      <c r="Y273" s="33"/>
      <c r="Z273" s="33"/>
      <c r="AA273" s="46"/>
      <c r="AB273" s="194"/>
      <c r="AC273" s="195"/>
      <c r="AD273" s="196"/>
      <c r="AE273" s="122"/>
      <c r="AF273" s="276"/>
      <c r="AG273" s="123"/>
      <c r="AH273" s="123"/>
      <c r="AI273" s="123"/>
      <c r="AJ273" s="123"/>
      <c r="AK273" s="123"/>
      <c r="AL273" s="123"/>
      <c r="AM273" s="123"/>
      <c r="AN273" s="123"/>
      <c r="AO273" s="123"/>
      <c r="AP273" s="33"/>
      <c r="AQ273" s="46"/>
      <c r="AR273" s="33"/>
    </row>
    <row r="274" spans="1:44">
      <c r="A274" s="48"/>
      <c r="B274" s="58"/>
      <c r="C274" s="49"/>
      <c r="D274" s="48"/>
      <c r="E274" s="788"/>
      <c r="F274" s="34"/>
      <c r="G274" s="1743" t="s">
        <v>713</v>
      </c>
      <c r="H274" s="1744"/>
      <c r="I274" s="1744"/>
      <c r="J274" s="1744"/>
      <c r="K274" s="1745"/>
      <c r="L274" s="1734" t="s">
        <v>711</v>
      </c>
      <c r="M274" s="1734"/>
      <c r="N274" s="1734"/>
      <c r="O274" s="1734"/>
      <c r="P274" s="1734"/>
      <c r="Q274" s="1732"/>
      <c r="R274" s="1732"/>
      <c r="S274" s="1733"/>
      <c r="T274" s="631" t="s">
        <v>274</v>
      </c>
      <c r="U274" s="1732"/>
      <c r="V274" s="1732"/>
      <c r="W274" s="1733"/>
      <c r="X274" s="632" t="s">
        <v>274</v>
      </c>
      <c r="Y274" s="33"/>
      <c r="Z274" s="33"/>
      <c r="AA274" s="46"/>
      <c r="AB274" s="194"/>
      <c r="AC274" s="195"/>
      <c r="AD274" s="196"/>
      <c r="AE274" s="122"/>
      <c r="AF274" s="276"/>
      <c r="AG274" s="123"/>
      <c r="AH274" s="123"/>
      <c r="AI274" s="123"/>
      <c r="AJ274" s="123"/>
      <c r="AK274" s="123"/>
      <c r="AL274" s="123"/>
      <c r="AM274" s="123"/>
      <c r="AN274" s="123"/>
      <c r="AO274" s="123"/>
      <c r="AP274" s="33"/>
      <c r="AQ274" s="46"/>
      <c r="AR274" s="33"/>
    </row>
    <row r="275" spans="1:44">
      <c r="A275" s="48"/>
      <c r="B275" s="58"/>
      <c r="C275" s="49"/>
      <c r="D275" s="48"/>
      <c r="E275" s="788"/>
      <c r="F275" s="34"/>
      <c r="G275" s="793"/>
      <c r="H275" s="963"/>
      <c r="I275" s="963"/>
      <c r="J275" s="963"/>
      <c r="K275" s="794"/>
      <c r="L275" s="1734" t="s">
        <v>712</v>
      </c>
      <c r="M275" s="1734"/>
      <c r="N275" s="1734"/>
      <c r="O275" s="1734"/>
      <c r="P275" s="1734"/>
      <c r="Q275" s="1732"/>
      <c r="R275" s="1732"/>
      <c r="S275" s="1733"/>
      <c r="T275" s="631" t="s">
        <v>274</v>
      </c>
      <c r="U275" s="1732"/>
      <c r="V275" s="1732"/>
      <c r="W275" s="1733"/>
      <c r="X275" s="632" t="s">
        <v>274</v>
      </c>
      <c r="Y275" s="33"/>
      <c r="Z275" s="33"/>
      <c r="AA275" s="46"/>
      <c r="AB275" s="194"/>
      <c r="AC275" s="195"/>
      <c r="AD275" s="196"/>
      <c r="AE275" s="122"/>
      <c r="AF275" s="276"/>
      <c r="AG275" s="123"/>
      <c r="AH275" s="123"/>
      <c r="AI275" s="123"/>
      <c r="AJ275" s="123"/>
      <c r="AK275" s="123"/>
      <c r="AL275" s="123"/>
      <c r="AM275" s="123"/>
      <c r="AN275" s="123"/>
      <c r="AO275" s="123"/>
      <c r="AP275" s="33"/>
      <c r="AQ275" s="46"/>
      <c r="AR275" s="33"/>
    </row>
    <row r="276" spans="1:44" ht="1.8" customHeight="1">
      <c r="A276" s="48"/>
      <c r="B276" s="58"/>
      <c r="C276" s="49"/>
      <c r="D276" s="48"/>
      <c r="E276" s="788"/>
      <c r="F276" s="34"/>
      <c r="G276" s="630"/>
      <c r="H276" s="630"/>
      <c r="I276" s="630"/>
      <c r="J276" s="630"/>
      <c r="K276" s="630"/>
      <c r="L276" s="630"/>
      <c r="M276" s="630"/>
      <c r="N276" s="630"/>
      <c r="O276" s="630"/>
      <c r="P276" s="630"/>
      <c r="Q276" s="630"/>
      <c r="R276" s="630"/>
      <c r="S276" s="630"/>
      <c r="T276" s="630"/>
      <c r="U276" s="630"/>
      <c r="V276" s="630"/>
      <c r="W276" s="630"/>
      <c r="X276" s="630"/>
      <c r="Y276" s="33"/>
      <c r="Z276" s="33"/>
      <c r="AA276" s="46"/>
      <c r="AB276" s="194"/>
      <c r="AC276" s="195"/>
      <c r="AD276" s="196"/>
      <c r="AE276" s="122"/>
      <c r="AF276" s="276"/>
      <c r="AG276" s="123"/>
      <c r="AH276" s="123"/>
      <c r="AI276" s="123"/>
      <c r="AJ276" s="123"/>
      <c r="AK276" s="123"/>
      <c r="AL276" s="123"/>
      <c r="AM276" s="123"/>
      <c r="AN276" s="123"/>
      <c r="AO276" s="123"/>
      <c r="AP276" s="33"/>
      <c r="AQ276" s="46"/>
      <c r="AR276" s="33"/>
    </row>
    <row r="277" spans="1:44" ht="2.4" customHeight="1">
      <c r="A277" s="48"/>
      <c r="B277" s="58"/>
      <c r="C277" s="49"/>
      <c r="D277" s="48"/>
      <c r="E277" s="788"/>
      <c r="F277" s="34"/>
      <c r="G277" s="33"/>
      <c r="H277" s="33"/>
      <c r="I277" s="33"/>
      <c r="J277" s="33"/>
      <c r="K277" s="33"/>
      <c r="L277" s="33"/>
      <c r="M277" s="33"/>
      <c r="N277" s="33"/>
      <c r="O277" s="33"/>
      <c r="P277" s="33"/>
      <c r="Q277" s="33"/>
      <c r="R277" s="33"/>
      <c r="S277" s="33"/>
      <c r="T277" s="33"/>
      <c r="U277" s="33"/>
      <c r="V277" s="33"/>
      <c r="W277" s="33"/>
      <c r="X277" s="33"/>
      <c r="Y277" s="33"/>
      <c r="Z277" s="33"/>
      <c r="AA277" s="46"/>
      <c r="AB277" s="194"/>
      <c r="AC277" s="195"/>
      <c r="AD277" s="196"/>
      <c r="AE277" s="122"/>
      <c r="AF277" s="276"/>
      <c r="AG277" s="123"/>
      <c r="AH277" s="123"/>
      <c r="AI277" s="123"/>
      <c r="AJ277" s="123"/>
      <c r="AK277" s="123"/>
      <c r="AL277" s="123"/>
      <c r="AM277" s="123"/>
      <c r="AN277" s="123"/>
      <c r="AO277" s="123"/>
      <c r="AP277" s="33"/>
      <c r="AQ277" s="46"/>
      <c r="AR277" s="33"/>
    </row>
    <row r="278" spans="1:44">
      <c r="A278" s="48"/>
      <c r="B278" s="58"/>
      <c r="C278" s="49"/>
      <c r="D278" s="48"/>
      <c r="E278" s="788"/>
      <c r="F278" s="34"/>
      <c r="G278" s="1746" t="s">
        <v>124</v>
      </c>
      <c r="H278" s="1747"/>
      <c r="I278" s="1747"/>
      <c r="J278" s="1747"/>
      <c r="K278" s="1747"/>
      <c r="L278" s="1747"/>
      <c r="M278" s="1747"/>
      <c r="N278" s="1748"/>
      <c r="O278" s="1749"/>
      <c r="P278" s="1750"/>
      <c r="Q278" s="1750"/>
      <c r="R278" s="633" t="s">
        <v>110</v>
      </c>
      <c r="S278" s="494"/>
      <c r="T278" s="494"/>
      <c r="U278" s="494"/>
      <c r="V278" s="494"/>
      <c r="W278" s="494"/>
      <c r="X278" s="494"/>
      <c r="Y278" s="494"/>
      <c r="Z278" s="494"/>
      <c r="AA278" s="46"/>
      <c r="AB278" s="138"/>
      <c r="AC278" s="139"/>
      <c r="AD278" s="140"/>
      <c r="AE278" s="122"/>
      <c r="AF278" s="276"/>
      <c r="AG278" s="123"/>
      <c r="AH278" s="123"/>
      <c r="AI278" s="123"/>
      <c r="AJ278" s="123"/>
      <c r="AK278" s="123"/>
      <c r="AL278" s="123"/>
      <c r="AM278" s="123"/>
      <c r="AN278" s="123"/>
      <c r="AO278" s="123"/>
      <c r="AP278" s="33"/>
      <c r="AQ278" s="46"/>
      <c r="AR278" s="33"/>
    </row>
    <row r="279" spans="1:44" ht="3.6" customHeight="1">
      <c r="A279" s="48"/>
      <c r="B279" s="58"/>
      <c r="C279" s="49"/>
      <c r="D279" s="48"/>
      <c r="E279" s="788"/>
      <c r="F279" s="34"/>
      <c r="G279" s="634"/>
      <c r="H279" s="634"/>
      <c r="I279" s="634"/>
      <c r="J279" s="634"/>
      <c r="K279" s="634"/>
      <c r="L279" s="634"/>
      <c r="M279" s="634"/>
      <c r="N279" s="634"/>
      <c r="O279" s="634"/>
      <c r="P279" s="634"/>
      <c r="Q279" s="634"/>
      <c r="R279" s="634"/>
      <c r="S279" s="634"/>
      <c r="T279" s="494"/>
      <c r="U279" s="494"/>
      <c r="V279" s="494"/>
      <c r="W279" s="494"/>
      <c r="X279" s="494"/>
      <c r="Y279" s="494"/>
      <c r="Z279" s="494"/>
      <c r="AA279" s="46"/>
      <c r="AB279" s="138"/>
      <c r="AC279" s="139"/>
      <c r="AD279" s="140"/>
      <c r="AE279" s="122"/>
      <c r="AF279" s="276"/>
      <c r="AG279" s="123"/>
      <c r="AH279" s="123"/>
      <c r="AI279" s="123"/>
      <c r="AJ279" s="123"/>
      <c r="AK279" s="123"/>
      <c r="AL279" s="123"/>
      <c r="AM279" s="123"/>
      <c r="AN279" s="123"/>
      <c r="AO279" s="123"/>
      <c r="AP279" s="33"/>
      <c r="AQ279" s="46"/>
      <c r="AR279" s="33"/>
    </row>
    <row r="280" spans="1:44">
      <c r="A280" s="48"/>
      <c r="B280" s="58"/>
      <c r="C280" s="49"/>
      <c r="D280" s="48"/>
      <c r="E280" s="788"/>
      <c r="F280" s="34"/>
      <c r="G280" s="1348" t="s">
        <v>1082</v>
      </c>
      <c r="H280" s="1348"/>
      <c r="I280" s="1348"/>
      <c r="J280" s="1348"/>
      <c r="K280" s="1348"/>
      <c r="L280" s="1348"/>
      <c r="M280" s="1348"/>
      <c r="N280" s="1348"/>
      <c r="O280" s="1348"/>
      <c r="P280" s="1348"/>
      <c r="Q280" s="1348"/>
      <c r="R280" s="1348"/>
      <c r="S280" s="1348"/>
      <c r="T280" s="1348"/>
      <c r="U280" s="1348"/>
      <c r="V280" s="1348"/>
      <c r="W280" s="1348"/>
      <c r="X280" s="1348"/>
      <c r="Y280" s="1348"/>
      <c r="Z280" s="1348"/>
      <c r="AA280" s="1349"/>
      <c r="AB280" s="138"/>
      <c r="AC280" s="139"/>
      <c r="AD280" s="140"/>
      <c r="AE280" s="122"/>
      <c r="AF280" s="276"/>
      <c r="AG280" s="123"/>
      <c r="AH280" s="123"/>
      <c r="AI280" s="123"/>
      <c r="AJ280" s="123"/>
      <c r="AK280" s="123"/>
      <c r="AL280" s="123"/>
      <c r="AM280" s="123"/>
      <c r="AN280" s="123"/>
      <c r="AO280" s="123"/>
      <c r="AP280" s="33"/>
      <c r="AQ280" s="46"/>
      <c r="AR280" s="33"/>
    </row>
    <row r="281" spans="1:44">
      <c r="A281" s="48"/>
      <c r="B281" s="58"/>
      <c r="C281" s="49"/>
      <c r="D281" s="48"/>
      <c r="E281" s="788"/>
      <c r="F281" s="34"/>
      <c r="G281" s="1348"/>
      <c r="H281" s="1348"/>
      <c r="I281" s="1348"/>
      <c r="J281" s="1348"/>
      <c r="K281" s="1348"/>
      <c r="L281" s="1348"/>
      <c r="M281" s="1348"/>
      <c r="N281" s="1348"/>
      <c r="O281" s="1348"/>
      <c r="P281" s="1348"/>
      <c r="Q281" s="1348"/>
      <c r="R281" s="1348"/>
      <c r="S281" s="1348"/>
      <c r="T281" s="1348"/>
      <c r="U281" s="1348"/>
      <c r="V281" s="1348"/>
      <c r="W281" s="1348"/>
      <c r="X281" s="1348"/>
      <c r="Y281" s="1348"/>
      <c r="Z281" s="1348"/>
      <c r="AA281" s="1349"/>
      <c r="AB281" s="138"/>
      <c r="AC281" s="139"/>
      <c r="AD281" s="140"/>
      <c r="AE281" s="122"/>
      <c r="AF281" s="276"/>
      <c r="AG281" s="123"/>
      <c r="AH281" s="123"/>
      <c r="AI281" s="123"/>
      <c r="AJ281" s="123"/>
      <c r="AK281" s="123"/>
      <c r="AL281" s="123"/>
      <c r="AM281" s="123"/>
      <c r="AN281" s="123"/>
      <c r="AO281" s="123"/>
      <c r="AP281" s="33"/>
      <c r="AQ281" s="46"/>
      <c r="AR281" s="33"/>
    </row>
    <row r="282" spans="1:44">
      <c r="A282" s="48"/>
      <c r="B282" s="58"/>
      <c r="C282" s="49"/>
      <c r="D282" s="48"/>
      <c r="E282" s="48"/>
      <c r="F282" s="34"/>
      <c r="G282" s="1735"/>
      <c r="H282" s="1736"/>
      <c r="I282" s="1736"/>
      <c r="J282" s="1736"/>
      <c r="K282" s="1736"/>
      <c r="L282" s="1736"/>
      <c r="M282" s="1736"/>
      <c r="N282" s="1736"/>
      <c r="O282" s="1736"/>
      <c r="P282" s="1736"/>
      <c r="Q282" s="1736"/>
      <c r="R282" s="1736"/>
      <c r="S282" s="1736"/>
      <c r="T282" s="1736"/>
      <c r="U282" s="1736"/>
      <c r="V282" s="1736"/>
      <c r="W282" s="1736"/>
      <c r="X282" s="1736"/>
      <c r="Y282" s="1736"/>
      <c r="Z282" s="1737"/>
      <c r="AA282" s="288"/>
      <c r="AB282" s="138"/>
      <c r="AC282" s="139"/>
      <c r="AD282" s="140"/>
      <c r="AE282" s="122"/>
      <c r="AF282" s="276"/>
      <c r="AG282" s="123"/>
      <c r="AH282" s="123"/>
      <c r="AI282" s="123"/>
      <c r="AJ282" s="123"/>
      <c r="AK282" s="123"/>
      <c r="AL282" s="123"/>
      <c r="AM282" s="123"/>
      <c r="AN282" s="123"/>
      <c r="AO282" s="123"/>
      <c r="AP282" s="33"/>
      <c r="AQ282" s="46"/>
      <c r="AR282" s="33"/>
    </row>
    <row r="283" spans="1:44">
      <c r="A283" s="48"/>
      <c r="B283" s="58"/>
      <c r="C283" s="49"/>
      <c r="D283" s="48"/>
      <c r="E283" s="48"/>
      <c r="F283" s="34"/>
      <c r="G283" s="1250"/>
      <c r="H283" s="1251"/>
      <c r="I283" s="1251"/>
      <c r="J283" s="1251"/>
      <c r="K283" s="1251"/>
      <c r="L283" s="1251"/>
      <c r="M283" s="1251"/>
      <c r="N283" s="1251"/>
      <c r="O283" s="1251"/>
      <c r="P283" s="1251"/>
      <c r="Q283" s="1251"/>
      <c r="R283" s="1251"/>
      <c r="S283" s="1251"/>
      <c r="T283" s="1251"/>
      <c r="U283" s="1251"/>
      <c r="V283" s="1251"/>
      <c r="W283" s="1251"/>
      <c r="X283" s="1251"/>
      <c r="Y283" s="1251"/>
      <c r="Z283" s="1252"/>
      <c r="AA283" s="288"/>
      <c r="AB283" s="138"/>
      <c r="AC283" s="139"/>
      <c r="AD283" s="140"/>
      <c r="AE283" s="122"/>
      <c r="AF283" s="276"/>
      <c r="AG283" s="123"/>
      <c r="AH283" s="123"/>
      <c r="AI283" s="123"/>
      <c r="AJ283" s="123"/>
      <c r="AK283" s="123"/>
      <c r="AL283" s="123"/>
      <c r="AM283" s="123"/>
      <c r="AN283" s="123"/>
      <c r="AO283" s="123"/>
      <c r="AP283" s="33"/>
      <c r="AQ283" s="46"/>
      <c r="AR283" s="33"/>
    </row>
    <row r="284" spans="1:44">
      <c r="A284" s="48"/>
      <c r="B284" s="58"/>
      <c r="C284" s="49"/>
      <c r="D284" s="48"/>
      <c r="E284" s="48"/>
      <c r="F284" s="34"/>
      <c r="G284" s="1253"/>
      <c r="H284" s="1136"/>
      <c r="I284" s="1136"/>
      <c r="J284" s="1136"/>
      <c r="K284" s="1136"/>
      <c r="L284" s="1136"/>
      <c r="M284" s="1136"/>
      <c r="N284" s="1136"/>
      <c r="O284" s="1136"/>
      <c r="P284" s="1136"/>
      <c r="Q284" s="1136"/>
      <c r="R284" s="1136"/>
      <c r="S284" s="1136"/>
      <c r="T284" s="1136"/>
      <c r="U284" s="1136"/>
      <c r="V284" s="1136"/>
      <c r="W284" s="1136"/>
      <c r="X284" s="1136"/>
      <c r="Y284" s="1136"/>
      <c r="Z284" s="1254"/>
      <c r="AA284" s="288"/>
      <c r="AB284" s="138"/>
      <c r="AC284" s="139"/>
      <c r="AD284" s="140"/>
      <c r="AE284" s="122"/>
      <c r="AF284" s="276"/>
      <c r="AG284" s="123"/>
      <c r="AH284" s="123"/>
      <c r="AI284" s="123"/>
      <c r="AJ284" s="123"/>
      <c r="AK284" s="123"/>
      <c r="AL284" s="123"/>
      <c r="AM284" s="123"/>
      <c r="AN284" s="123"/>
      <c r="AO284" s="123"/>
      <c r="AP284" s="33"/>
      <c r="AQ284" s="46"/>
      <c r="AR284" s="33"/>
    </row>
    <row r="285" spans="1:44" ht="3.6" customHeight="1">
      <c r="A285" s="48"/>
      <c r="B285" s="58"/>
      <c r="C285" s="49"/>
      <c r="D285" s="48"/>
      <c r="E285" s="48"/>
      <c r="F285" s="34"/>
      <c r="G285" s="440"/>
      <c r="H285" s="440"/>
      <c r="I285" s="440"/>
      <c r="J285" s="440"/>
      <c r="K285" s="440"/>
      <c r="L285" s="440"/>
      <c r="M285" s="440"/>
      <c r="N285" s="440"/>
      <c r="O285" s="440"/>
      <c r="P285" s="440"/>
      <c r="Q285" s="440"/>
      <c r="R285" s="440"/>
      <c r="S285" s="440"/>
      <c r="T285" s="440"/>
      <c r="U285" s="440"/>
      <c r="V285" s="440"/>
      <c r="W285" s="440"/>
      <c r="X285" s="440"/>
      <c r="Y285" s="440"/>
      <c r="Z285" s="440"/>
      <c r="AA285" s="288"/>
      <c r="AB285" s="138"/>
      <c r="AC285" s="139"/>
      <c r="AD285" s="140"/>
      <c r="AE285" s="122"/>
      <c r="AF285" s="276"/>
      <c r="AG285" s="123"/>
      <c r="AH285" s="123"/>
      <c r="AI285" s="123"/>
      <c r="AJ285" s="123"/>
      <c r="AK285" s="123"/>
      <c r="AL285" s="123"/>
      <c r="AM285" s="123"/>
      <c r="AN285" s="123"/>
      <c r="AO285" s="123"/>
      <c r="AP285" s="33"/>
      <c r="AQ285" s="46"/>
      <c r="AR285" s="33"/>
    </row>
    <row r="286" spans="1:44">
      <c r="A286" s="48"/>
      <c r="B286" s="58"/>
      <c r="C286" s="49"/>
      <c r="D286" s="48"/>
      <c r="E286" s="48"/>
      <c r="F286" s="34"/>
      <c r="G286" s="1738" t="s">
        <v>125</v>
      </c>
      <c r="H286" s="1739"/>
      <c r="I286" s="1739"/>
      <c r="J286" s="1739"/>
      <c r="K286" s="1739"/>
      <c r="L286" s="1739"/>
      <c r="M286" s="1739"/>
      <c r="N286" s="1740"/>
      <c r="O286" s="1741"/>
      <c r="P286" s="1742"/>
      <c r="Q286" s="1742"/>
      <c r="R286" s="373" t="s">
        <v>110</v>
      </c>
      <c r="S286" s="42"/>
      <c r="T286" s="42"/>
      <c r="U286" s="42"/>
      <c r="V286" s="42"/>
      <c r="W286" s="42"/>
      <c r="X286" s="42"/>
      <c r="Y286" s="42"/>
      <c r="Z286" s="42"/>
      <c r="AA286" s="288"/>
      <c r="AB286" s="138"/>
      <c r="AC286" s="139"/>
      <c r="AD286" s="140"/>
      <c r="AE286" s="122"/>
      <c r="AF286" s="276"/>
      <c r="AG286" s="123"/>
      <c r="AH286" s="123"/>
      <c r="AI286" s="123"/>
      <c r="AJ286" s="123"/>
      <c r="AK286" s="123"/>
      <c r="AL286" s="123"/>
      <c r="AM286" s="123"/>
      <c r="AN286" s="123"/>
      <c r="AO286" s="123"/>
      <c r="AP286" s="33"/>
      <c r="AQ286" s="46"/>
      <c r="AR286" s="33"/>
    </row>
    <row r="287" spans="1:44">
      <c r="A287" s="48"/>
      <c r="B287" s="58"/>
      <c r="C287" s="49"/>
      <c r="D287" s="48"/>
      <c r="E287" s="48"/>
      <c r="F287" s="34"/>
      <c r="G287" s="798" t="s">
        <v>1083</v>
      </c>
      <c r="H287" s="798"/>
      <c r="I287" s="798"/>
      <c r="J287" s="798"/>
      <c r="K287" s="798"/>
      <c r="L287" s="798"/>
      <c r="M287" s="798"/>
      <c r="N287" s="798"/>
      <c r="O287" s="798"/>
      <c r="P287" s="798"/>
      <c r="Q287" s="798"/>
      <c r="R287" s="798"/>
      <c r="S287" s="798"/>
      <c r="T287" s="798"/>
      <c r="U287" s="798"/>
      <c r="V287" s="798"/>
      <c r="W287" s="798"/>
      <c r="X287" s="798"/>
      <c r="Y287" s="798"/>
      <c r="Z287" s="798"/>
      <c r="AA287" s="640"/>
      <c r="AB287" s="138"/>
      <c r="AC287" s="139"/>
      <c r="AD287" s="140"/>
      <c r="AE287" s="122"/>
      <c r="AF287" s="276"/>
      <c r="AG287" s="123"/>
      <c r="AH287" s="123"/>
      <c r="AI287" s="123"/>
      <c r="AJ287" s="123"/>
      <c r="AK287" s="123"/>
      <c r="AL287" s="123"/>
      <c r="AM287" s="123"/>
      <c r="AN287" s="123"/>
      <c r="AO287" s="123"/>
      <c r="AP287" s="33"/>
      <c r="AQ287" s="46"/>
      <c r="AR287" s="33"/>
    </row>
    <row r="288" spans="1:44">
      <c r="A288" s="48"/>
      <c r="B288" s="58"/>
      <c r="C288" s="49"/>
      <c r="D288" s="48"/>
      <c r="E288" s="48"/>
      <c r="F288" s="34"/>
      <c r="G288" s="798"/>
      <c r="H288" s="798"/>
      <c r="I288" s="798"/>
      <c r="J288" s="798"/>
      <c r="K288" s="798"/>
      <c r="L288" s="798"/>
      <c r="M288" s="798"/>
      <c r="N288" s="798"/>
      <c r="O288" s="798"/>
      <c r="P288" s="798"/>
      <c r="Q288" s="798"/>
      <c r="R288" s="798"/>
      <c r="S288" s="798"/>
      <c r="T288" s="798"/>
      <c r="U288" s="798"/>
      <c r="V288" s="798"/>
      <c r="W288" s="798"/>
      <c r="X288" s="798"/>
      <c r="Y288" s="798"/>
      <c r="Z288" s="798"/>
      <c r="AA288" s="640"/>
      <c r="AB288" s="138"/>
      <c r="AC288" s="139"/>
      <c r="AD288" s="140"/>
      <c r="AE288" s="122"/>
      <c r="AF288" s="276"/>
      <c r="AG288" s="123"/>
      <c r="AH288" s="123"/>
      <c r="AI288" s="123"/>
      <c r="AJ288" s="123"/>
      <c r="AK288" s="123"/>
      <c r="AL288" s="123"/>
      <c r="AM288" s="123"/>
      <c r="AN288" s="123"/>
      <c r="AO288" s="123"/>
      <c r="AP288" s="33"/>
      <c r="AQ288" s="46"/>
      <c r="AR288" s="33"/>
    </row>
    <row r="289" spans="1:44">
      <c r="A289" s="48"/>
      <c r="B289" s="58"/>
      <c r="C289" s="49"/>
      <c r="D289" s="48"/>
      <c r="E289" s="48"/>
      <c r="F289" s="34"/>
      <c r="G289" s="1678"/>
      <c r="H289" s="1678"/>
      <c r="I289" s="1678"/>
      <c r="J289" s="1678"/>
      <c r="K289" s="1678"/>
      <c r="L289" s="1678"/>
      <c r="M289" s="1678"/>
      <c r="N289" s="1678"/>
      <c r="O289" s="1678"/>
      <c r="P289" s="1678"/>
      <c r="Q289" s="1678"/>
      <c r="R289" s="1678"/>
      <c r="S289" s="1678"/>
      <c r="T289" s="1678"/>
      <c r="U289" s="1678"/>
      <c r="V289" s="1678"/>
      <c r="W289" s="1678"/>
      <c r="X289" s="1678"/>
      <c r="Y289" s="1678"/>
      <c r="Z289" s="1678"/>
      <c r="AA289" s="637"/>
      <c r="AB289" s="138"/>
      <c r="AC289" s="139"/>
      <c r="AD289" s="140"/>
      <c r="AE289" s="122"/>
      <c r="AF289" s="276"/>
      <c r="AG289" s="123"/>
      <c r="AH289" s="123"/>
      <c r="AI289" s="123"/>
      <c r="AJ289" s="123"/>
      <c r="AK289" s="123"/>
      <c r="AL289" s="123"/>
      <c r="AM289" s="123"/>
      <c r="AN289" s="123"/>
      <c r="AO289" s="123"/>
      <c r="AP289" s="33"/>
      <c r="AQ289" s="46"/>
      <c r="AR289" s="33"/>
    </row>
    <row r="290" spans="1:44">
      <c r="A290" s="48"/>
      <c r="B290" s="58"/>
      <c r="C290" s="49"/>
      <c r="D290" s="48"/>
      <c r="E290" s="48"/>
      <c r="F290" s="34"/>
      <c r="G290" s="1729"/>
      <c r="H290" s="1730"/>
      <c r="I290" s="1730"/>
      <c r="J290" s="1730"/>
      <c r="K290" s="1730"/>
      <c r="L290" s="1730"/>
      <c r="M290" s="1730"/>
      <c r="N290" s="1730"/>
      <c r="O290" s="1730"/>
      <c r="P290" s="1730"/>
      <c r="Q290" s="1730"/>
      <c r="R290" s="1730"/>
      <c r="S290" s="1730"/>
      <c r="T290" s="1730"/>
      <c r="U290" s="1730"/>
      <c r="V290" s="1730"/>
      <c r="W290" s="1730"/>
      <c r="X290" s="1730"/>
      <c r="Y290" s="1730"/>
      <c r="Z290" s="1731"/>
      <c r="AA290" s="288"/>
      <c r="AB290" s="138"/>
      <c r="AC290" s="139"/>
      <c r="AD290" s="140"/>
      <c r="AE290" s="122"/>
      <c r="AF290" s="276"/>
      <c r="AG290" s="123"/>
      <c r="AH290" s="123"/>
      <c r="AI290" s="123"/>
      <c r="AJ290" s="123"/>
      <c r="AK290" s="123"/>
      <c r="AL290" s="123"/>
      <c r="AM290" s="123"/>
      <c r="AN290" s="123"/>
      <c r="AO290" s="123"/>
      <c r="AP290" s="33"/>
      <c r="AQ290" s="46"/>
      <c r="AR290" s="33"/>
    </row>
    <row r="291" spans="1:44">
      <c r="A291" s="48"/>
      <c r="B291" s="58"/>
      <c r="C291" s="49"/>
      <c r="D291" s="48"/>
      <c r="E291" s="48"/>
      <c r="F291" s="34"/>
      <c r="G291" s="1250"/>
      <c r="H291" s="1251"/>
      <c r="I291" s="1251"/>
      <c r="J291" s="1251"/>
      <c r="K291" s="1251"/>
      <c r="L291" s="1251"/>
      <c r="M291" s="1251"/>
      <c r="N291" s="1251"/>
      <c r="O291" s="1251"/>
      <c r="P291" s="1251"/>
      <c r="Q291" s="1251"/>
      <c r="R291" s="1251"/>
      <c r="S291" s="1251"/>
      <c r="T291" s="1251"/>
      <c r="U291" s="1251"/>
      <c r="V291" s="1251"/>
      <c r="W291" s="1251"/>
      <c r="X291" s="1251"/>
      <c r="Y291" s="1251"/>
      <c r="Z291" s="1252"/>
      <c r="AA291" s="288"/>
      <c r="AB291" s="138"/>
      <c r="AC291" s="139"/>
      <c r="AD291" s="140"/>
      <c r="AE291" s="122"/>
      <c r="AF291" s="276"/>
      <c r="AG291" s="123"/>
      <c r="AH291" s="123"/>
      <c r="AI291" s="123"/>
      <c r="AJ291" s="123"/>
      <c r="AK291" s="123"/>
      <c r="AL291" s="123"/>
      <c r="AM291" s="123"/>
      <c r="AN291" s="123"/>
      <c r="AO291" s="123"/>
      <c r="AP291" s="33"/>
      <c r="AQ291" s="46"/>
      <c r="AR291" s="33"/>
    </row>
    <row r="292" spans="1:44">
      <c r="A292" s="48"/>
      <c r="B292" s="58"/>
      <c r="C292" s="49"/>
      <c r="D292" s="48"/>
      <c r="E292" s="48"/>
      <c r="F292" s="34"/>
      <c r="G292" s="1253"/>
      <c r="H292" s="1136"/>
      <c r="I292" s="1136"/>
      <c r="J292" s="1136"/>
      <c r="K292" s="1136"/>
      <c r="L292" s="1136"/>
      <c r="M292" s="1136"/>
      <c r="N292" s="1136"/>
      <c r="O292" s="1136"/>
      <c r="P292" s="1136"/>
      <c r="Q292" s="1136"/>
      <c r="R292" s="1136"/>
      <c r="S292" s="1136"/>
      <c r="T292" s="1136"/>
      <c r="U292" s="1136"/>
      <c r="V292" s="1136"/>
      <c r="W292" s="1136"/>
      <c r="X292" s="1136"/>
      <c r="Y292" s="1136"/>
      <c r="Z292" s="1254"/>
      <c r="AA292" s="288"/>
      <c r="AB292" s="138"/>
      <c r="AC292" s="139"/>
      <c r="AD292" s="140"/>
      <c r="AE292" s="122"/>
      <c r="AF292" s="276"/>
      <c r="AG292" s="123"/>
      <c r="AH292" s="123"/>
      <c r="AI292" s="123"/>
      <c r="AJ292" s="123"/>
      <c r="AK292" s="123"/>
      <c r="AL292" s="123"/>
      <c r="AM292" s="123"/>
      <c r="AN292" s="123"/>
      <c r="AO292" s="123"/>
      <c r="AP292" s="33"/>
      <c r="AQ292" s="46"/>
      <c r="AR292" s="33"/>
    </row>
    <row r="293" spans="1:44" ht="3" customHeight="1">
      <c r="A293" s="48"/>
      <c r="B293" s="58"/>
      <c r="C293" s="49"/>
      <c r="D293" s="48"/>
      <c r="E293" s="48"/>
      <c r="F293" s="34"/>
      <c r="G293" s="635"/>
      <c r="H293" s="635"/>
      <c r="I293" s="635"/>
      <c r="J293" s="635"/>
      <c r="K293" s="635"/>
      <c r="L293" s="635"/>
      <c r="M293" s="635"/>
      <c r="N293" s="635"/>
      <c r="O293" s="635"/>
      <c r="P293" s="635"/>
      <c r="Q293" s="635"/>
      <c r="R293" s="635"/>
      <c r="S293" s="635"/>
      <c r="T293" s="635"/>
      <c r="U293" s="635"/>
      <c r="V293" s="635"/>
      <c r="W293" s="635"/>
      <c r="X293" s="635"/>
      <c r="Y293" s="635"/>
      <c r="Z293" s="635"/>
      <c r="AA293" s="288"/>
      <c r="AB293" s="138"/>
      <c r="AC293" s="139"/>
      <c r="AD293" s="140"/>
      <c r="AE293" s="122"/>
      <c r="AF293" s="276"/>
      <c r="AG293" s="123"/>
      <c r="AH293" s="123"/>
      <c r="AI293" s="123"/>
      <c r="AJ293" s="123"/>
      <c r="AK293" s="123"/>
      <c r="AL293" s="123"/>
      <c r="AM293" s="123"/>
      <c r="AN293" s="123"/>
      <c r="AO293" s="123"/>
      <c r="AP293" s="33"/>
      <c r="AQ293" s="46"/>
      <c r="AR293" s="33"/>
    </row>
    <row r="294" spans="1:44" ht="13.2" customHeight="1">
      <c r="A294" s="48"/>
      <c r="B294" s="58"/>
      <c r="C294" s="49"/>
      <c r="D294" s="48"/>
      <c r="E294" s="48"/>
      <c r="F294" s="34"/>
      <c r="G294" s="1833" t="s">
        <v>1084</v>
      </c>
      <c r="H294" s="1833"/>
      <c r="I294" s="1833"/>
      <c r="J294" s="1833"/>
      <c r="K294" s="1833"/>
      <c r="L294" s="1833"/>
      <c r="M294" s="1833"/>
      <c r="N294" s="1833"/>
      <c r="O294" s="1833"/>
      <c r="P294" s="1833"/>
      <c r="Q294" s="1833"/>
      <c r="R294" s="1833"/>
      <c r="S294" s="1833"/>
      <c r="T294" s="1833"/>
      <c r="U294" s="1833"/>
      <c r="V294" s="1833"/>
      <c r="W294" s="1833"/>
      <c r="X294" s="1833"/>
      <c r="Y294" s="1833"/>
      <c r="Z294" s="1833"/>
      <c r="AA294" s="288"/>
      <c r="AB294" s="138"/>
      <c r="AC294" s="139"/>
      <c r="AD294" s="140"/>
      <c r="AE294" s="122"/>
      <c r="AF294" s="276"/>
      <c r="AG294" s="123"/>
      <c r="AH294" s="123"/>
      <c r="AI294" s="123"/>
      <c r="AJ294" s="123"/>
      <c r="AK294" s="123"/>
      <c r="AL294" s="123"/>
      <c r="AM294" s="123"/>
      <c r="AN294" s="123"/>
      <c r="AO294" s="123"/>
      <c r="AP294" s="33"/>
      <c r="AQ294" s="46"/>
      <c r="AR294" s="33"/>
    </row>
    <row r="295" spans="1:44">
      <c r="A295" s="48"/>
      <c r="B295" s="58"/>
      <c r="C295" s="49"/>
      <c r="D295" s="48"/>
      <c r="E295" s="48"/>
      <c r="F295" s="34"/>
      <c r="G295" s="1833"/>
      <c r="H295" s="1833"/>
      <c r="I295" s="1833"/>
      <c r="J295" s="1833"/>
      <c r="K295" s="1833"/>
      <c r="L295" s="1833"/>
      <c r="M295" s="1833"/>
      <c r="N295" s="1833"/>
      <c r="O295" s="1833"/>
      <c r="P295" s="1833"/>
      <c r="Q295" s="1833"/>
      <c r="R295" s="1833"/>
      <c r="S295" s="1833"/>
      <c r="T295" s="1833"/>
      <c r="U295" s="1833"/>
      <c r="V295" s="1833"/>
      <c r="W295" s="1833"/>
      <c r="X295" s="1833"/>
      <c r="Y295" s="1833"/>
      <c r="Z295" s="1833"/>
      <c r="AA295" s="288"/>
      <c r="AB295" s="138"/>
      <c r="AC295" s="139"/>
      <c r="AD295" s="140"/>
      <c r="AE295" s="122"/>
      <c r="AF295" s="276"/>
      <c r="AG295" s="123"/>
      <c r="AH295" s="123"/>
      <c r="AI295" s="123"/>
      <c r="AJ295" s="123"/>
      <c r="AK295" s="123"/>
      <c r="AL295" s="123"/>
      <c r="AM295" s="123"/>
      <c r="AN295" s="123"/>
      <c r="AO295" s="123"/>
      <c r="AP295" s="33"/>
      <c r="AQ295" s="46"/>
      <c r="AR295" s="33"/>
    </row>
    <row r="296" spans="1:44" ht="1.8" customHeight="1">
      <c r="A296" s="48"/>
      <c r="B296" s="58"/>
      <c r="C296" s="49"/>
      <c r="D296" s="48"/>
      <c r="E296" s="48"/>
      <c r="F296" s="34"/>
      <c r="G296" s="1953"/>
      <c r="H296" s="1953"/>
      <c r="I296" s="1953"/>
      <c r="J296" s="1953"/>
      <c r="K296" s="1953"/>
      <c r="L296" s="1953"/>
      <c r="M296" s="1953"/>
      <c r="N296" s="1953"/>
      <c r="O296" s="1953"/>
      <c r="P296" s="1953"/>
      <c r="Q296" s="1953"/>
      <c r="R296" s="1953"/>
      <c r="S296" s="1953"/>
      <c r="T296" s="1953"/>
      <c r="U296" s="1953"/>
      <c r="V296" s="1953"/>
      <c r="W296" s="1953"/>
      <c r="X296" s="1953"/>
      <c r="Y296" s="1953"/>
      <c r="Z296" s="1953"/>
      <c r="AA296" s="288"/>
      <c r="AB296" s="138"/>
      <c r="AC296" s="139"/>
      <c r="AD296" s="140"/>
      <c r="AE296" s="122"/>
      <c r="AF296" s="276"/>
      <c r="AG296" s="123"/>
      <c r="AH296" s="123"/>
      <c r="AI296" s="123"/>
      <c r="AJ296" s="123"/>
      <c r="AK296" s="123"/>
      <c r="AL296" s="123"/>
      <c r="AM296" s="123"/>
      <c r="AN296" s="123"/>
      <c r="AO296" s="123"/>
      <c r="AP296" s="33"/>
      <c r="AQ296" s="46"/>
      <c r="AR296" s="33"/>
    </row>
    <row r="297" spans="1:44">
      <c r="A297" s="48"/>
      <c r="B297" s="58"/>
      <c r="C297" s="49"/>
      <c r="D297" s="48"/>
      <c r="E297" s="48"/>
      <c r="F297" s="34"/>
      <c r="G297" s="1729"/>
      <c r="H297" s="1730"/>
      <c r="I297" s="1730"/>
      <c r="J297" s="1730"/>
      <c r="K297" s="1730"/>
      <c r="L297" s="1730"/>
      <c r="M297" s="1730"/>
      <c r="N297" s="1730"/>
      <c r="O297" s="1730"/>
      <c r="P297" s="1730"/>
      <c r="Q297" s="1730"/>
      <c r="R297" s="1730"/>
      <c r="S297" s="1730"/>
      <c r="T297" s="1730"/>
      <c r="U297" s="1730"/>
      <c r="V297" s="1730"/>
      <c r="W297" s="1730"/>
      <c r="X297" s="1730"/>
      <c r="Y297" s="1730"/>
      <c r="Z297" s="1731"/>
      <c r="AA297" s="288"/>
      <c r="AB297" s="138"/>
      <c r="AC297" s="139"/>
      <c r="AD297" s="140"/>
      <c r="AE297" s="122"/>
      <c r="AF297" s="276"/>
      <c r="AG297" s="123"/>
      <c r="AH297" s="123"/>
      <c r="AI297" s="123"/>
      <c r="AJ297" s="123"/>
      <c r="AK297" s="123"/>
      <c r="AL297" s="123"/>
      <c r="AM297" s="123"/>
      <c r="AN297" s="123"/>
      <c r="AO297" s="123"/>
      <c r="AP297" s="33"/>
      <c r="AQ297" s="46"/>
      <c r="AR297" s="33"/>
    </row>
    <row r="298" spans="1:44">
      <c r="A298" s="48"/>
      <c r="B298" s="58"/>
      <c r="C298" s="49"/>
      <c r="D298" s="48"/>
      <c r="E298" s="48"/>
      <c r="F298" s="34"/>
      <c r="G298" s="1250"/>
      <c r="H298" s="1251"/>
      <c r="I298" s="1251"/>
      <c r="J298" s="1251"/>
      <c r="K298" s="1251"/>
      <c r="L298" s="1251"/>
      <c r="M298" s="1251"/>
      <c r="N298" s="1251"/>
      <c r="O298" s="1251"/>
      <c r="P298" s="1251"/>
      <c r="Q298" s="1251"/>
      <c r="R298" s="1251"/>
      <c r="S298" s="1251"/>
      <c r="T298" s="1251"/>
      <c r="U298" s="1251"/>
      <c r="V298" s="1251"/>
      <c r="W298" s="1251"/>
      <c r="X298" s="1251"/>
      <c r="Y298" s="1251"/>
      <c r="Z298" s="1252"/>
      <c r="AA298" s="288"/>
      <c r="AB298" s="138"/>
      <c r="AC298" s="139"/>
      <c r="AD298" s="140"/>
      <c r="AE298" s="122"/>
      <c r="AF298" s="276"/>
      <c r="AG298" s="123"/>
      <c r="AH298" s="123"/>
      <c r="AI298" s="123"/>
      <c r="AJ298" s="123"/>
      <c r="AK298" s="123"/>
      <c r="AL298" s="123"/>
      <c r="AM298" s="123"/>
      <c r="AN298" s="123"/>
      <c r="AO298" s="123"/>
      <c r="AP298" s="33"/>
      <c r="AQ298" s="46"/>
      <c r="AR298" s="33"/>
    </row>
    <row r="299" spans="1:44">
      <c r="A299" s="48"/>
      <c r="B299" s="58"/>
      <c r="C299" s="49"/>
      <c r="D299" s="48"/>
      <c r="E299" s="48"/>
      <c r="F299" s="34"/>
      <c r="G299" s="1253"/>
      <c r="H299" s="1136"/>
      <c r="I299" s="1136"/>
      <c r="J299" s="1136"/>
      <c r="K299" s="1136"/>
      <c r="L299" s="1136"/>
      <c r="M299" s="1136"/>
      <c r="N299" s="1136"/>
      <c r="O299" s="1136"/>
      <c r="P299" s="1136"/>
      <c r="Q299" s="1136"/>
      <c r="R299" s="1136"/>
      <c r="S299" s="1136"/>
      <c r="T299" s="1136"/>
      <c r="U299" s="1136"/>
      <c r="V299" s="1136"/>
      <c r="W299" s="1136"/>
      <c r="X299" s="1136"/>
      <c r="Y299" s="1136"/>
      <c r="Z299" s="1254"/>
      <c r="AA299" s="288"/>
      <c r="AB299" s="138"/>
      <c r="AC299" s="139"/>
      <c r="AD299" s="140"/>
      <c r="AE299" s="122"/>
      <c r="AF299" s="276"/>
      <c r="AG299" s="123"/>
      <c r="AH299" s="123"/>
      <c r="AI299" s="123"/>
      <c r="AJ299" s="123"/>
      <c r="AK299" s="123"/>
      <c r="AL299" s="123"/>
      <c r="AM299" s="123"/>
      <c r="AN299" s="123"/>
      <c r="AO299" s="123"/>
      <c r="AP299" s="33"/>
      <c r="AQ299" s="46"/>
      <c r="AR299" s="33"/>
    </row>
    <row r="300" spans="1:44" ht="3.6" customHeight="1">
      <c r="A300" s="335"/>
      <c r="B300" s="343"/>
      <c r="C300" s="299"/>
      <c r="D300" s="335"/>
      <c r="E300" s="335"/>
      <c r="F300" s="60"/>
      <c r="G300" s="619"/>
      <c r="H300" s="619"/>
      <c r="I300" s="619"/>
      <c r="J300" s="619"/>
      <c r="K300" s="619"/>
      <c r="L300" s="619"/>
      <c r="M300" s="619"/>
      <c r="N300" s="619"/>
      <c r="O300" s="619"/>
      <c r="P300" s="619"/>
      <c r="Q300" s="619"/>
      <c r="R300" s="619"/>
      <c r="S300" s="619"/>
      <c r="T300" s="619"/>
      <c r="U300" s="619"/>
      <c r="V300" s="619"/>
      <c r="W300" s="619"/>
      <c r="X300" s="619"/>
      <c r="Y300" s="619"/>
      <c r="Z300" s="619"/>
      <c r="AA300" s="298"/>
      <c r="AB300" s="285"/>
      <c r="AC300" s="286"/>
      <c r="AD300" s="287"/>
      <c r="AE300" s="122"/>
      <c r="AF300" s="276"/>
      <c r="AG300" s="123"/>
      <c r="AH300" s="123"/>
      <c r="AI300" s="123"/>
      <c r="AJ300" s="123"/>
      <c r="AK300" s="123"/>
      <c r="AL300" s="123"/>
      <c r="AM300" s="123"/>
      <c r="AN300" s="123"/>
      <c r="AO300" s="123"/>
      <c r="AP300" s="33"/>
      <c r="AQ300" s="46"/>
      <c r="AR300" s="33"/>
    </row>
    <row r="301" spans="1:44" ht="1.8" customHeight="1">
      <c r="A301" s="48"/>
      <c r="B301" s="58"/>
      <c r="C301" s="49"/>
      <c r="D301" s="48"/>
      <c r="E301" s="48"/>
      <c r="F301" s="34"/>
      <c r="G301" s="33"/>
      <c r="H301" s="33"/>
      <c r="I301" s="33"/>
      <c r="J301" s="33"/>
      <c r="K301" s="33"/>
      <c r="L301" s="33"/>
      <c r="M301" s="47"/>
      <c r="N301" s="190"/>
      <c r="O301" s="190"/>
      <c r="P301" s="190"/>
      <c r="Q301" s="190"/>
      <c r="R301" s="190"/>
      <c r="S301" s="33"/>
      <c r="T301" s="190"/>
      <c r="U301" s="190"/>
      <c r="V301" s="190"/>
      <c r="W301" s="190"/>
      <c r="X301" s="190"/>
      <c r="Y301" s="33"/>
      <c r="Z301" s="33"/>
      <c r="AA301" s="46"/>
      <c r="AB301" s="138"/>
      <c r="AC301" s="139"/>
      <c r="AD301" s="140"/>
      <c r="AE301" s="122"/>
      <c r="AF301" s="276"/>
      <c r="AG301" s="123"/>
      <c r="AH301" s="123"/>
      <c r="AI301" s="123"/>
      <c r="AJ301" s="123"/>
      <c r="AK301" s="123"/>
      <c r="AL301" s="123"/>
      <c r="AM301" s="123"/>
      <c r="AN301" s="123"/>
      <c r="AO301" s="123"/>
      <c r="AP301" s="33"/>
      <c r="AQ301" s="46"/>
      <c r="AR301" s="33"/>
    </row>
    <row r="302" spans="1:44">
      <c r="A302" s="277"/>
      <c r="B302" s="280"/>
      <c r="C302" s="279"/>
      <c r="D302" s="59" t="s">
        <v>475</v>
      </c>
      <c r="E302" s="824" t="s">
        <v>1092</v>
      </c>
      <c r="F302" s="136"/>
      <c r="G302" s="826" t="s">
        <v>66</v>
      </c>
      <c r="H302" s="826"/>
      <c r="I302" s="826"/>
      <c r="J302" s="826"/>
      <c r="K302" s="826"/>
      <c r="L302" s="826"/>
      <c r="M302" s="826"/>
      <c r="N302" s="1654" t="s">
        <v>105</v>
      </c>
      <c r="O302" s="1654"/>
      <c r="P302" s="1654"/>
      <c r="Q302" s="1654"/>
      <c r="R302" s="1654"/>
      <c r="S302" s="1654"/>
      <c r="T302" s="1654"/>
      <c r="U302" s="1654"/>
      <c r="V302" s="1654"/>
      <c r="W302" s="33"/>
      <c r="X302" s="33"/>
      <c r="Y302" s="33"/>
      <c r="Z302" s="33"/>
      <c r="AA302" s="46"/>
      <c r="AB302" s="851" t="s">
        <v>459</v>
      </c>
      <c r="AC302" s="852"/>
      <c r="AD302" s="853"/>
      <c r="AE302" s="122"/>
      <c r="AF302" s="276"/>
      <c r="AG302" s="123"/>
      <c r="AH302" s="123"/>
      <c r="AI302" s="123"/>
      <c r="AJ302" s="123"/>
      <c r="AK302" s="123"/>
      <c r="AL302" s="123"/>
      <c r="AM302" s="123"/>
      <c r="AN302" s="123"/>
      <c r="AO302" s="123"/>
      <c r="AP302" s="33"/>
      <c r="AQ302" s="46"/>
      <c r="AR302" s="33"/>
    </row>
    <row r="303" spans="1:44">
      <c r="A303" s="277"/>
      <c r="B303" s="280"/>
      <c r="C303" s="279"/>
      <c r="D303" s="133"/>
      <c r="E303" s="824"/>
      <c r="F303" s="136"/>
      <c r="G303" s="826"/>
      <c r="H303" s="826"/>
      <c r="I303" s="826"/>
      <c r="J303" s="826"/>
      <c r="K303" s="826"/>
      <c r="L303" s="826"/>
      <c r="M303" s="826"/>
      <c r="N303" s="1654"/>
      <c r="O303" s="1654"/>
      <c r="P303" s="1654"/>
      <c r="Q303" s="1654"/>
      <c r="R303" s="1654"/>
      <c r="S303" s="1654"/>
      <c r="T303" s="1654"/>
      <c r="U303" s="1654"/>
      <c r="V303" s="1654"/>
      <c r="W303" s="33"/>
      <c r="X303" s="33"/>
      <c r="Y303" s="33"/>
      <c r="Z303" s="33"/>
      <c r="AA303" s="46"/>
      <c r="AB303" s="851"/>
      <c r="AC303" s="852"/>
      <c r="AD303" s="853"/>
      <c r="AE303" s="122"/>
      <c r="AF303" s="276"/>
      <c r="AG303" s="123"/>
      <c r="AH303" s="123"/>
      <c r="AI303" s="123"/>
      <c r="AJ303" s="123"/>
      <c r="AK303" s="123"/>
      <c r="AL303" s="123"/>
      <c r="AM303" s="123"/>
      <c r="AN303" s="123"/>
      <c r="AO303" s="123"/>
      <c r="AP303" s="33"/>
      <c r="AQ303" s="46"/>
      <c r="AR303" s="33"/>
    </row>
    <row r="304" spans="1:44" ht="3.6" customHeight="1">
      <c r="A304" s="277"/>
      <c r="B304" s="280"/>
      <c r="C304" s="279"/>
      <c r="D304" s="133"/>
      <c r="E304" s="824"/>
      <c r="F304" s="136"/>
      <c r="G304" s="122"/>
      <c r="H304" s="33"/>
      <c r="I304" s="33"/>
      <c r="J304" s="33"/>
      <c r="K304" s="33"/>
      <c r="L304" s="33"/>
      <c r="M304" s="33"/>
      <c r="N304" s="33"/>
      <c r="O304" s="33"/>
      <c r="P304" s="33"/>
      <c r="Q304" s="33"/>
      <c r="R304" s="33"/>
      <c r="S304" s="33"/>
      <c r="T304" s="33"/>
      <c r="U304" s="33"/>
      <c r="V304" s="33"/>
      <c r="W304" s="33"/>
      <c r="X304" s="33"/>
      <c r="Y304" s="33"/>
      <c r="Z304" s="33"/>
      <c r="AA304" s="46"/>
      <c r="AB304" s="851"/>
      <c r="AC304" s="852"/>
      <c r="AD304" s="853"/>
      <c r="AE304" s="122"/>
      <c r="AF304" s="276"/>
      <c r="AG304" s="123"/>
      <c r="AH304" s="123"/>
      <c r="AI304" s="123"/>
      <c r="AJ304" s="123"/>
      <c r="AK304" s="123"/>
      <c r="AL304" s="123"/>
      <c r="AM304" s="123"/>
      <c r="AN304" s="123"/>
      <c r="AO304" s="123"/>
      <c r="AP304" s="33"/>
      <c r="AQ304" s="46"/>
      <c r="AR304" s="33"/>
    </row>
    <row r="305" spans="1:44">
      <c r="A305" s="277"/>
      <c r="B305" s="280"/>
      <c r="C305" s="279"/>
      <c r="D305" s="133"/>
      <c r="E305" s="824"/>
      <c r="F305" s="136"/>
      <c r="G305" s="1780" t="s">
        <v>464</v>
      </c>
      <c r="H305" s="1780"/>
      <c r="I305" s="1780"/>
      <c r="J305" s="1780"/>
      <c r="K305" s="1780"/>
      <c r="L305" s="1780"/>
      <c r="M305" s="1780"/>
      <c r="N305" s="1780"/>
      <c r="O305" s="1780"/>
      <c r="P305" s="1780"/>
      <c r="Q305" s="1780"/>
      <c r="R305" s="1780"/>
      <c r="S305" s="1780"/>
      <c r="T305" s="1780"/>
      <c r="U305" s="1780"/>
      <c r="V305" s="1781"/>
      <c r="W305" s="1666" t="s">
        <v>94</v>
      </c>
      <c r="X305" s="1849"/>
      <c r="Y305" s="1849"/>
      <c r="Z305" s="1667"/>
      <c r="AA305" s="46"/>
      <c r="AB305" s="138"/>
      <c r="AC305" s="139"/>
      <c r="AD305" s="140"/>
      <c r="AE305" s="122"/>
      <c r="AF305" s="276"/>
      <c r="AG305" s="123"/>
      <c r="AH305" s="123"/>
      <c r="AI305" s="123"/>
      <c r="AJ305" s="123"/>
      <c r="AK305" s="123"/>
      <c r="AL305" s="123"/>
      <c r="AM305" s="123"/>
      <c r="AN305" s="123"/>
      <c r="AO305" s="123"/>
      <c r="AP305" s="33"/>
      <c r="AQ305" s="46"/>
      <c r="AR305" s="33"/>
    </row>
    <row r="306" spans="1:44" ht="4.2" customHeight="1">
      <c r="A306" s="277"/>
      <c r="B306" s="280"/>
      <c r="C306" s="279"/>
      <c r="D306" s="133"/>
      <c r="E306" s="824"/>
      <c r="F306" s="136"/>
      <c r="G306" s="33"/>
      <c r="H306" s="33"/>
      <c r="I306" s="33"/>
      <c r="J306" s="33"/>
      <c r="K306" s="33"/>
      <c r="L306" s="33"/>
      <c r="M306" s="33"/>
      <c r="N306" s="33"/>
      <c r="O306" s="33"/>
      <c r="P306" s="33"/>
      <c r="Q306" s="33"/>
      <c r="R306" s="33"/>
      <c r="S306" s="33"/>
      <c r="T306" s="33"/>
      <c r="U306" s="33"/>
      <c r="V306" s="33"/>
      <c r="W306" s="33"/>
      <c r="X306" s="33"/>
      <c r="Y306" s="33"/>
      <c r="Z306" s="33"/>
      <c r="AA306" s="46"/>
      <c r="AB306" s="138"/>
      <c r="AC306" s="139"/>
      <c r="AD306" s="140"/>
      <c r="AE306" s="122"/>
      <c r="AF306" s="276"/>
      <c r="AG306" s="123"/>
      <c r="AH306" s="123"/>
      <c r="AI306" s="123"/>
      <c r="AJ306" s="123"/>
      <c r="AK306" s="123"/>
      <c r="AL306" s="123"/>
      <c r="AM306" s="123"/>
      <c r="AN306" s="123"/>
      <c r="AO306" s="123"/>
      <c r="AP306" s="33"/>
      <c r="AQ306" s="46"/>
      <c r="AR306" s="33"/>
    </row>
    <row r="307" spans="1:44">
      <c r="A307" s="277"/>
      <c r="B307" s="280"/>
      <c r="C307" s="279"/>
      <c r="D307" s="133"/>
      <c r="E307" s="824"/>
      <c r="F307" s="136"/>
      <c r="G307" s="303" t="s">
        <v>465</v>
      </c>
      <c r="AA307" s="46"/>
      <c r="AB307" s="138"/>
      <c r="AC307" s="139"/>
      <c r="AD307" s="140"/>
      <c r="AE307" s="122"/>
      <c r="AF307" s="276"/>
      <c r="AG307" s="123"/>
      <c r="AH307" s="123"/>
      <c r="AI307" s="123"/>
      <c r="AJ307" s="123"/>
      <c r="AK307" s="123"/>
      <c r="AL307" s="123"/>
      <c r="AM307" s="123"/>
      <c r="AN307" s="123"/>
      <c r="AO307" s="123"/>
      <c r="AP307" s="33"/>
      <c r="AQ307" s="46"/>
      <c r="AR307" s="33"/>
    </row>
    <row r="308" spans="1:44">
      <c r="A308" s="277"/>
      <c r="B308" s="280"/>
      <c r="C308" s="279"/>
      <c r="D308" s="133"/>
      <c r="E308" s="824"/>
      <c r="F308" s="136"/>
      <c r="G308" s="95" t="s">
        <v>715</v>
      </c>
      <c r="H308" s="95"/>
      <c r="I308" s="95"/>
      <c r="J308" s="95"/>
      <c r="K308" s="95"/>
      <c r="L308" s="95"/>
      <c r="M308" s="95"/>
      <c r="N308" s="95"/>
      <c r="O308" s="95"/>
      <c r="P308" s="95"/>
      <c r="Q308" s="95"/>
      <c r="R308" s="95"/>
      <c r="S308" s="95"/>
      <c r="T308" s="95"/>
      <c r="U308" s="95"/>
      <c r="V308" s="95"/>
      <c r="W308" s="95"/>
      <c r="X308" s="95"/>
      <c r="Y308" s="95"/>
      <c r="Z308" s="95"/>
      <c r="AA308" s="46"/>
      <c r="AB308" s="138"/>
      <c r="AC308" s="139"/>
      <c r="AD308" s="140"/>
      <c r="AE308" s="122"/>
      <c r="AF308" s="276"/>
      <c r="AG308" s="123"/>
      <c r="AH308" s="123"/>
      <c r="AI308" s="123"/>
      <c r="AJ308" s="123"/>
      <c r="AK308" s="123"/>
      <c r="AL308" s="123"/>
      <c r="AM308" s="123"/>
      <c r="AN308" s="123"/>
      <c r="AO308" s="123"/>
      <c r="AP308" s="33"/>
      <c r="AQ308" s="46"/>
      <c r="AR308" s="33"/>
    </row>
    <row r="309" spans="1:44">
      <c r="A309" s="277"/>
      <c r="B309" s="280"/>
      <c r="C309" s="279"/>
      <c r="D309" s="133"/>
      <c r="E309" s="824"/>
      <c r="F309" s="136"/>
      <c r="G309" s="1725" t="s">
        <v>466</v>
      </c>
      <c r="H309" s="1726"/>
      <c r="I309" s="1726"/>
      <c r="J309" s="1726"/>
      <c r="K309" s="1726"/>
      <c r="L309" s="1726"/>
      <c r="M309" s="1726"/>
      <c r="N309" s="1726"/>
      <c r="O309" s="1726"/>
      <c r="P309" s="1726"/>
      <c r="Q309" s="1727" t="s">
        <v>467</v>
      </c>
      <c r="R309" s="1726"/>
      <c r="S309" s="1726"/>
      <c r="T309" s="1726"/>
      <c r="U309" s="1726"/>
      <c r="V309" s="1726"/>
      <c r="W309" s="1726"/>
      <c r="X309" s="1726"/>
      <c r="Y309" s="1726"/>
      <c r="Z309" s="1728"/>
      <c r="AA309" s="46"/>
      <c r="AB309" s="138"/>
      <c r="AC309" s="139"/>
      <c r="AD309" s="140"/>
      <c r="AE309" s="122"/>
      <c r="AF309" s="276"/>
      <c r="AG309" s="123"/>
      <c r="AH309" s="123"/>
      <c r="AI309" s="123"/>
      <c r="AJ309" s="123"/>
      <c r="AK309" s="123"/>
      <c r="AL309" s="123"/>
      <c r="AM309" s="123"/>
      <c r="AN309" s="123"/>
      <c r="AO309" s="123"/>
      <c r="AP309" s="33"/>
      <c r="AQ309" s="46"/>
      <c r="AR309" s="33"/>
    </row>
    <row r="310" spans="1:44">
      <c r="A310" s="277"/>
      <c r="B310" s="280"/>
      <c r="C310" s="279"/>
      <c r="D310" s="133"/>
      <c r="E310" s="824"/>
      <c r="F310" s="136"/>
      <c r="G310" s="1725" t="s">
        <v>4</v>
      </c>
      <c r="H310" s="1726"/>
      <c r="I310" s="1726"/>
      <c r="J310" s="1726"/>
      <c r="K310" s="1726"/>
      <c r="L310" s="1725" t="s">
        <v>5</v>
      </c>
      <c r="M310" s="1726"/>
      <c r="N310" s="1726"/>
      <c r="O310" s="1726"/>
      <c r="P310" s="1726"/>
      <c r="Q310" s="1727" t="s">
        <v>4</v>
      </c>
      <c r="R310" s="1726"/>
      <c r="S310" s="1726"/>
      <c r="T310" s="1726"/>
      <c r="U310" s="1726"/>
      <c r="V310" s="1725" t="s">
        <v>5</v>
      </c>
      <c r="W310" s="1726"/>
      <c r="X310" s="1726"/>
      <c r="Y310" s="1726"/>
      <c r="Z310" s="1728"/>
      <c r="AA310" s="46"/>
      <c r="AB310" s="138"/>
      <c r="AC310" s="139"/>
      <c r="AD310" s="140"/>
      <c r="AE310" s="122"/>
      <c r="AF310" s="276"/>
      <c r="AG310" s="123"/>
      <c r="AH310" s="123"/>
      <c r="AI310" s="123"/>
      <c r="AJ310" s="123"/>
      <c r="AK310" s="123"/>
      <c r="AL310" s="123"/>
      <c r="AM310" s="123"/>
      <c r="AN310" s="123"/>
      <c r="AO310" s="123"/>
      <c r="AP310" s="33"/>
      <c r="AQ310" s="46"/>
      <c r="AR310" s="33"/>
    </row>
    <row r="311" spans="1:44">
      <c r="A311" s="277"/>
      <c r="B311" s="280"/>
      <c r="C311" s="279"/>
      <c r="D311" s="133"/>
      <c r="E311" s="824"/>
      <c r="F311" s="136"/>
      <c r="G311" s="1725" t="s">
        <v>468</v>
      </c>
      <c r="H311" s="1726"/>
      <c r="I311" s="1726"/>
      <c r="J311" s="1726"/>
      <c r="K311" s="1728"/>
      <c r="L311" s="1725" t="s">
        <v>468</v>
      </c>
      <c r="M311" s="1726"/>
      <c r="N311" s="1726"/>
      <c r="O311" s="1726"/>
      <c r="P311" s="1726"/>
      <c r="Q311" s="1727" t="s">
        <v>468</v>
      </c>
      <c r="R311" s="1726"/>
      <c r="S311" s="1726"/>
      <c r="T311" s="1726"/>
      <c r="U311" s="1728"/>
      <c r="V311" s="1725" t="s">
        <v>468</v>
      </c>
      <c r="W311" s="1726"/>
      <c r="X311" s="1726"/>
      <c r="Y311" s="1726"/>
      <c r="Z311" s="1728"/>
      <c r="AA311" s="46"/>
      <c r="AB311" s="138"/>
      <c r="AC311" s="139"/>
      <c r="AD311" s="140"/>
      <c r="AE311" s="122"/>
      <c r="AF311" s="276"/>
      <c r="AG311" s="123"/>
      <c r="AH311" s="123"/>
      <c r="AI311" s="123"/>
      <c r="AJ311" s="123"/>
      <c r="AK311" s="123"/>
      <c r="AL311" s="123"/>
      <c r="AM311" s="123"/>
      <c r="AN311" s="123"/>
      <c r="AO311" s="123"/>
      <c r="AP311" s="33"/>
      <c r="AQ311" s="46"/>
      <c r="AR311" s="33"/>
    </row>
    <row r="312" spans="1:44">
      <c r="A312" s="277"/>
      <c r="B312" s="280"/>
      <c r="C312" s="279"/>
      <c r="D312" s="133"/>
      <c r="E312" s="133"/>
      <c r="F312" s="136"/>
      <c r="G312" s="1719"/>
      <c r="H312" s="1717"/>
      <c r="I312" s="1717"/>
      <c r="J312" s="1717"/>
      <c r="K312" s="1718"/>
      <c r="L312" s="1719" t="s">
        <v>700</v>
      </c>
      <c r="M312" s="1717"/>
      <c r="N312" s="1717"/>
      <c r="O312" s="1717"/>
      <c r="P312" s="1717"/>
      <c r="Q312" s="1716"/>
      <c r="R312" s="1717"/>
      <c r="S312" s="1717"/>
      <c r="T312" s="1717"/>
      <c r="U312" s="1718"/>
      <c r="V312" s="1719"/>
      <c r="W312" s="1717"/>
      <c r="X312" s="1717"/>
      <c r="Y312" s="1717"/>
      <c r="Z312" s="1718"/>
      <c r="AA312" s="46"/>
      <c r="AB312" s="138"/>
      <c r="AC312" s="139"/>
      <c r="AD312" s="140"/>
      <c r="AE312" s="122"/>
      <c r="AF312" s="276"/>
      <c r="AG312" s="123"/>
      <c r="AH312" s="123"/>
      <c r="AI312" s="123"/>
      <c r="AJ312" s="123"/>
      <c r="AK312" s="123"/>
      <c r="AL312" s="123"/>
      <c r="AM312" s="123"/>
      <c r="AN312" s="123"/>
      <c r="AO312" s="123"/>
      <c r="AP312" s="33"/>
      <c r="AQ312" s="46"/>
      <c r="AR312" s="33"/>
    </row>
    <row r="313" spans="1:44">
      <c r="A313" s="277"/>
      <c r="B313" s="280"/>
      <c r="C313" s="279"/>
      <c r="D313" s="133"/>
      <c r="E313" s="133"/>
      <c r="F313" s="136"/>
      <c r="G313" s="1712"/>
      <c r="H313" s="1713"/>
      <c r="I313" s="1713"/>
      <c r="J313" s="1713"/>
      <c r="K313" s="1714"/>
      <c r="L313" s="1712"/>
      <c r="M313" s="1713"/>
      <c r="N313" s="1713"/>
      <c r="O313" s="1713"/>
      <c r="P313" s="1713"/>
      <c r="Q313" s="1715"/>
      <c r="R313" s="1713"/>
      <c r="S313" s="1713"/>
      <c r="T313" s="1713"/>
      <c r="U313" s="1714"/>
      <c r="V313" s="1712"/>
      <c r="W313" s="1713"/>
      <c r="X313" s="1713"/>
      <c r="Y313" s="1713"/>
      <c r="Z313" s="1714"/>
      <c r="AA313" s="46"/>
      <c r="AB313" s="138"/>
      <c r="AC313" s="139"/>
      <c r="AD313" s="140"/>
      <c r="AE313" s="122"/>
      <c r="AF313" s="276"/>
      <c r="AG313" s="123"/>
      <c r="AH313" s="123"/>
      <c r="AI313" s="123"/>
      <c r="AJ313" s="123"/>
      <c r="AK313" s="123"/>
      <c r="AL313" s="123"/>
      <c r="AM313" s="123"/>
      <c r="AN313" s="123"/>
      <c r="AO313" s="123"/>
      <c r="AP313" s="33"/>
      <c r="AQ313" s="46"/>
      <c r="AR313" s="33"/>
    </row>
    <row r="314" spans="1:44">
      <c r="A314" s="277"/>
      <c r="B314" s="280"/>
      <c r="C314" s="279"/>
      <c r="D314" s="133"/>
      <c r="E314" s="133"/>
      <c r="F314" s="136"/>
      <c r="G314" s="1712"/>
      <c r="H314" s="1713"/>
      <c r="I314" s="1713"/>
      <c r="J314" s="1713"/>
      <c r="K314" s="1714"/>
      <c r="L314" s="1712"/>
      <c r="M314" s="1713"/>
      <c r="N314" s="1713"/>
      <c r="O314" s="1713"/>
      <c r="P314" s="1713"/>
      <c r="Q314" s="1715"/>
      <c r="R314" s="1713"/>
      <c r="S314" s="1713"/>
      <c r="T314" s="1713"/>
      <c r="U314" s="1714"/>
      <c r="V314" s="1712"/>
      <c r="W314" s="1713"/>
      <c r="X314" s="1713"/>
      <c r="Y314" s="1713"/>
      <c r="Z314" s="1714"/>
      <c r="AA314" s="46"/>
      <c r="AB314" s="138"/>
      <c r="AC314" s="139"/>
      <c r="AD314" s="140"/>
      <c r="AE314" s="122"/>
      <c r="AF314" s="276"/>
      <c r="AG314" s="123"/>
      <c r="AH314" s="123"/>
      <c r="AI314" s="123"/>
      <c r="AJ314" s="123"/>
      <c r="AK314" s="123"/>
      <c r="AL314" s="123"/>
      <c r="AM314" s="123"/>
      <c r="AN314" s="123"/>
      <c r="AO314" s="123"/>
      <c r="AP314" s="33"/>
      <c r="AQ314" s="46"/>
      <c r="AR314" s="33"/>
    </row>
    <row r="315" spans="1:44">
      <c r="A315" s="277"/>
      <c r="B315" s="280"/>
      <c r="C315" s="279"/>
      <c r="D315" s="133"/>
      <c r="E315" s="133"/>
      <c r="F315" s="136"/>
      <c r="G315" s="1712"/>
      <c r="H315" s="1713"/>
      <c r="I315" s="1713"/>
      <c r="J315" s="1713"/>
      <c r="K315" s="1714"/>
      <c r="L315" s="1712"/>
      <c r="M315" s="1713"/>
      <c r="N315" s="1713"/>
      <c r="O315" s="1713"/>
      <c r="P315" s="1713"/>
      <c r="Q315" s="1715"/>
      <c r="R315" s="1713"/>
      <c r="S315" s="1713"/>
      <c r="T315" s="1713"/>
      <c r="U315" s="1714"/>
      <c r="V315" s="1712"/>
      <c r="W315" s="1713"/>
      <c r="X315" s="1713"/>
      <c r="Y315" s="1713"/>
      <c r="Z315" s="1714"/>
      <c r="AA315" s="46"/>
      <c r="AB315" s="138"/>
      <c r="AC315" s="139"/>
      <c r="AD315" s="140"/>
      <c r="AE315" s="122"/>
      <c r="AF315" s="276"/>
      <c r="AG315" s="123"/>
      <c r="AH315" s="123"/>
      <c r="AI315" s="123"/>
      <c r="AJ315" s="123"/>
      <c r="AK315" s="123"/>
      <c r="AL315" s="123"/>
      <c r="AM315" s="123"/>
      <c r="AN315" s="123"/>
      <c r="AO315" s="123"/>
      <c r="AP315" s="33"/>
      <c r="AQ315" s="46"/>
      <c r="AR315" s="33"/>
    </row>
    <row r="316" spans="1:44">
      <c r="A316" s="277"/>
      <c r="B316" s="280"/>
      <c r="C316" s="279"/>
      <c r="D316" s="133"/>
      <c r="E316" s="133"/>
      <c r="F316" s="136"/>
      <c r="G316" s="1712"/>
      <c r="H316" s="1713"/>
      <c r="I316" s="1713"/>
      <c r="J316" s="1713"/>
      <c r="K316" s="1714"/>
      <c r="L316" s="1712"/>
      <c r="M316" s="1713"/>
      <c r="N316" s="1713"/>
      <c r="O316" s="1713"/>
      <c r="P316" s="1713"/>
      <c r="Q316" s="1715"/>
      <c r="R316" s="1713"/>
      <c r="S316" s="1713"/>
      <c r="T316" s="1713"/>
      <c r="U316" s="1714"/>
      <c r="V316" s="1712"/>
      <c r="W316" s="1713"/>
      <c r="X316" s="1713"/>
      <c r="Y316" s="1713"/>
      <c r="Z316" s="1714"/>
      <c r="AA316" s="46"/>
      <c r="AB316" s="138"/>
      <c r="AC316" s="139"/>
      <c r="AD316" s="140"/>
      <c r="AE316" s="122"/>
      <c r="AF316" s="276"/>
      <c r="AG316" s="123"/>
      <c r="AH316" s="123"/>
      <c r="AI316" s="123"/>
      <c r="AJ316" s="123"/>
      <c r="AK316" s="123"/>
      <c r="AL316" s="123"/>
      <c r="AM316" s="123"/>
      <c r="AN316" s="123"/>
      <c r="AO316" s="123"/>
      <c r="AP316" s="33"/>
      <c r="AQ316" s="46"/>
      <c r="AR316" s="33"/>
    </row>
    <row r="317" spans="1:44">
      <c r="A317" s="277"/>
      <c r="B317" s="280"/>
      <c r="C317" s="279"/>
      <c r="D317" s="133"/>
      <c r="E317" s="133"/>
      <c r="F317" s="136"/>
      <c r="G317" s="1712"/>
      <c r="H317" s="1713"/>
      <c r="I317" s="1713"/>
      <c r="J317" s="1713"/>
      <c r="K317" s="1714"/>
      <c r="L317" s="1712"/>
      <c r="M317" s="1713"/>
      <c r="N317" s="1713"/>
      <c r="O317" s="1713"/>
      <c r="P317" s="1713"/>
      <c r="Q317" s="1715"/>
      <c r="R317" s="1713"/>
      <c r="S317" s="1713"/>
      <c r="T317" s="1713"/>
      <c r="U317" s="1714"/>
      <c r="V317" s="1712"/>
      <c r="W317" s="1713"/>
      <c r="X317" s="1713"/>
      <c r="Y317" s="1713"/>
      <c r="Z317" s="1714"/>
      <c r="AA317" s="46"/>
      <c r="AB317" s="138"/>
      <c r="AC317" s="139"/>
      <c r="AD317" s="140"/>
      <c r="AE317" s="122"/>
      <c r="AF317" s="276"/>
      <c r="AG317" s="123"/>
      <c r="AH317" s="123"/>
      <c r="AI317" s="123"/>
      <c r="AJ317" s="123"/>
      <c r="AK317" s="123"/>
      <c r="AL317" s="123"/>
      <c r="AM317" s="123"/>
      <c r="AN317" s="123"/>
      <c r="AO317" s="123"/>
      <c r="AP317" s="33"/>
      <c r="AQ317" s="46"/>
      <c r="AR317" s="33"/>
    </row>
    <row r="318" spans="1:44">
      <c r="A318" s="277"/>
      <c r="B318" s="280"/>
      <c r="C318" s="279"/>
      <c r="D318" s="133"/>
      <c r="E318" s="133"/>
      <c r="F318" s="136"/>
      <c r="G318" s="1712"/>
      <c r="H318" s="1713"/>
      <c r="I318" s="1713"/>
      <c r="J318" s="1713"/>
      <c r="K318" s="1714"/>
      <c r="L318" s="1712"/>
      <c r="M318" s="1713"/>
      <c r="N318" s="1713"/>
      <c r="O318" s="1713"/>
      <c r="P318" s="1713"/>
      <c r="Q318" s="1715"/>
      <c r="R318" s="1713"/>
      <c r="S318" s="1713"/>
      <c r="T318" s="1713"/>
      <c r="U318" s="1714"/>
      <c r="V318" s="1712"/>
      <c r="W318" s="1713"/>
      <c r="X318" s="1713"/>
      <c r="Y318" s="1713"/>
      <c r="Z318" s="1714"/>
      <c r="AA318" s="46"/>
      <c r="AB318" s="138"/>
      <c r="AC318" s="139"/>
      <c r="AD318" s="140"/>
      <c r="AE318" s="122"/>
      <c r="AF318" s="276"/>
      <c r="AG318" s="123"/>
      <c r="AH318" s="123"/>
      <c r="AI318" s="123"/>
      <c r="AJ318" s="123"/>
      <c r="AK318" s="123"/>
      <c r="AL318" s="123"/>
      <c r="AM318" s="123"/>
      <c r="AN318" s="123"/>
      <c r="AO318" s="123"/>
      <c r="AP318" s="33"/>
      <c r="AQ318" s="46"/>
      <c r="AR318" s="33"/>
    </row>
    <row r="319" spans="1:44">
      <c r="A319" s="277"/>
      <c r="B319" s="280"/>
      <c r="C319" s="279"/>
      <c r="D319" s="133"/>
      <c r="E319" s="133"/>
      <c r="F319" s="136"/>
      <c r="G319" s="1712"/>
      <c r="H319" s="1713"/>
      <c r="I319" s="1713"/>
      <c r="J319" s="1713"/>
      <c r="K319" s="1714"/>
      <c r="L319" s="1712"/>
      <c r="M319" s="1713"/>
      <c r="N319" s="1713"/>
      <c r="O319" s="1713"/>
      <c r="P319" s="1713"/>
      <c r="Q319" s="1715"/>
      <c r="R319" s="1713"/>
      <c r="S319" s="1713"/>
      <c r="T319" s="1713"/>
      <c r="U319" s="1714"/>
      <c r="V319" s="1712"/>
      <c r="W319" s="1713"/>
      <c r="X319" s="1713"/>
      <c r="Y319" s="1713"/>
      <c r="Z319" s="1714"/>
      <c r="AA319" s="46"/>
      <c r="AB319" s="138"/>
      <c r="AC319" s="139"/>
      <c r="AD319" s="140"/>
      <c r="AE319" s="122"/>
      <c r="AF319" s="276"/>
      <c r="AG319" s="123"/>
      <c r="AH319" s="123"/>
      <c r="AI319" s="123"/>
      <c r="AJ319" s="123"/>
      <c r="AK319" s="123"/>
      <c r="AL319" s="123"/>
      <c r="AM319" s="123"/>
      <c r="AN319" s="123"/>
      <c r="AO319" s="123"/>
      <c r="AP319" s="33"/>
      <c r="AQ319" s="46"/>
      <c r="AR319" s="33"/>
    </row>
    <row r="320" spans="1:44">
      <c r="A320" s="277"/>
      <c r="B320" s="280"/>
      <c r="C320" s="279"/>
      <c r="D320" s="133"/>
      <c r="E320" s="133"/>
      <c r="F320" s="136"/>
      <c r="G320" s="1712"/>
      <c r="H320" s="1713"/>
      <c r="I320" s="1713"/>
      <c r="J320" s="1713"/>
      <c r="K320" s="1714"/>
      <c r="L320" s="1712"/>
      <c r="M320" s="1713"/>
      <c r="N320" s="1713"/>
      <c r="O320" s="1713"/>
      <c r="P320" s="1713"/>
      <c r="Q320" s="1715"/>
      <c r="R320" s="1713"/>
      <c r="S320" s="1713"/>
      <c r="T320" s="1713"/>
      <c r="U320" s="1714"/>
      <c r="V320" s="1712"/>
      <c r="W320" s="1713"/>
      <c r="X320" s="1713"/>
      <c r="Y320" s="1713"/>
      <c r="Z320" s="1714"/>
      <c r="AA320" s="46"/>
      <c r="AB320" s="138"/>
      <c r="AC320" s="139"/>
      <c r="AD320" s="140"/>
      <c r="AE320" s="122"/>
      <c r="AF320" s="276"/>
      <c r="AG320" s="123"/>
      <c r="AH320" s="123"/>
      <c r="AI320" s="123"/>
      <c r="AJ320" s="123"/>
      <c r="AK320" s="123"/>
      <c r="AL320" s="123"/>
      <c r="AM320" s="123"/>
      <c r="AN320" s="123"/>
      <c r="AO320" s="123"/>
      <c r="AP320" s="33"/>
      <c r="AQ320" s="46"/>
      <c r="AR320" s="33"/>
    </row>
    <row r="321" spans="1:44">
      <c r="A321" s="277"/>
      <c r="B321" s="280"/>
      <c r="C321" s="279"/>
      <c r="D321" s="133"/>
      <c r="E321" s="133"/>
      <c r="F321" s="136"/>
      <c r="G321" s="1712"/>
      <c r="H321" s="1713"/>
      <c r="I321" s="1713"/>
      <c r="J321" s="1713"/>
      <c r="K321" s="1714"/>
      <c r="L321" s="1712"/>
      <c r="M321" s="1713"/>
      <c r="N321" s="1713"/>
      <c r="O321" s="1713"/>
      <c r="P321" s="1713"/>
      <c r="Q321" s="1715"/>
      <c r="R321" s="1713"/>
      <c r="S321" s="1713"/>
      <c r="T321" s="1713"/>
      <c r="U321" s="1714"/>
      <c r="V321" s="1712"/>
      <c r="W321" s="1713"/>
      <c r="X321" s="1713"/>
      <c r="Y321" s="1713"/>
      <c r="Z321" s="1714"/>
      <c r="AA321" s="46"/>
      <c r="AB321" s="138"/>
      <c r="AC321" s="139"/>
      <c r="AD321" s="140"/>
      <c r="AE321" s="122"/>
      <c r="AF321" s="276"/>
      <c r="AG321" s="123"/>
      <c r="AH321" s="123"/>
      <c r="AI321" s="123"/>
      <c r="AJ321" s="123"/>
      <c r="AK321" s="123"/>
      <c r="AL321" s="123"/>
      <c r="AM321" s="123"/>
      <c r="AN321" s="123"/>
      <c r="AO321" s="123"/>
      <c r="AP321" s="33"/>
      <c r="AQ321" s="46"/>
      <c r="AR321" s="33"/>
    </row>
    <row r="322" spans="1:44">
      <c r="A322" s="277"/>
      <c r="B322" s="280"/>
      <c r="C322" s="279"/>
      <c r="D322" s="133"/>
      <c r="E322" s="133"/>
      <c r="F322" s="136"/>
      <c r="G322" s="1712"/>
      <c r="H322" s="1713"/>
      <c r="I322" s="1713"/>
      <c r="J322" s="1713"/>
      <c r="K322" s="1714"/>
      <c r="L322" s="1712"/>
      <c r="M322" s="1713"/>
      <c r="N322" s="1713"/>
      <c r="O322" s="1713"/>
      <c r="P322" s="1713"/>
      <c r="Q322" s="1715"/>
      <c r="R322" s="1713"/>
      <c r="S322" s="1713"/>
      <c r="T322" s="1713"/>
      <c r="U322" s="1714"/>
      <c r="V322" s="1712"/>
      <c r="W322" s="1713"/>
      <c r="X322" s="1713"/>
      <c r="Y322" s="1713"/>
      <c r="Z322" s="1714"/>
      <c r="AA322" s="46"/>
      <c r="AB322" s="138"/>
      <c r="AC322" s="139"/>
      <c r="AD322" s="140"/>
      <c r="AE322" s="122"/>
      <c r="AF322" s="276"/>
      <c r="AG322" s="123"/>
      <c r="AH322" s="123"/>
      <c r="AI322" s="123"/>
      <c r="AJ322" s="123"/>
      <c r="AK322" s="123"/>
      <c r="AL322" s="123"/>
      <c r="AM322" s="123"/>
      <c r="AN322" s="123"/>
      <c r="AO322" s="123"/>
      <c r="AP322" s="33"/>
      <c r="AQ322" s="46"/>
      <c r="AR322" s="33"/>
    </row>
    <row r="323" spans="1:44">
      <c r="A323" s="277"/>
      <c r="B323" s="280"/>
      <c r="C323" s="279"/>
      <c r="D323" s="133"/>
      <c r="E323" s="133"/>
      <c r="F323" s="136"/>
      <c r="G323" s="1712"/>
      <c r="H323" s="1713"/>
      <c r="I323" s="1713"/>
      <c r="J323" s="1713"/>
      <c r="K323" s="1714"/>
      <c r="L323" s="1712"/>
      <c r="M323" s="1713"/>
      <c r="N323" s="1713"/>
      <c r="O323" s="1713"/>
      <c r="P323" s="1713"/>
      <c r="Q323" s="1715"/>
      <c r="R323" s="1713"/>
      <c r="S323" s="1713"/>
      <c r="T323" s="1713"/>
      <c r="U323" s="1714"/>
      <c r="V323" s="1712"/>
      <c r="W323" s="1713"/>
      <c r="X323" s="1713"/>
      <c r="Y323" s="1713"/>
      <c r="Z323" s="1714"/>
      <c r="AA323" s="46"/>
      <c r="AB323" s="138"/>
      <c r="AC323" s="139"/>
      <c r="AD323" s="140"/>
      <c r="AE323" s="122"/>
      <c r="AF323" s="276"/>
      <c r="AG323" s="123"/>
      <c r="AH323" s="123"/>
      <c r="AI323" s="123"/>
      <c r="AJ323" s="123"/>
      <c r="AK323" s="123"/>
      <c r="AL323" s="123"/>
      <c r="AM323" s="123"/>
      <c r="AN323" s="123"/>
      <c r="AO323" s="123"/>
      <c r="AP323" s="33"/>
      <c r="AQ323" s="46"/>
      <c r="AR323" s="33"/>
    </row>
    <row r="324" spans="1:44">
      <c r="A324" s="277"/>
      <c r="B324" s="280"/>
      <c r="C324" s="279"/>
      <c r="D324" s="133"/>
      <c r="E324" s="133"/>
      <c r="F324" s="136"/>
      <c r="G324" s="1712"/>
      <c r="H324" s="1713"/>
      <c r="I324" s="1713"/>
      <c r="J324" s="1713"/>
      <c r="K324" s="1714"/>
      <c r="L324" s="1712"/>
      <c r="M324" s="1713"/>
      <c r="N324" s="1713"/>
      <c r="O324" s="1713"/>
      <c r="P324" s="1713"/>
      <c r="Q324" s="1715"/>
      <c r="R324" s="1713"/>
      <c r="S324" s="1713"/>
      <c r="T324" s="1713"/>
      <c r="U324" s="1714"/>
      <c r="V324" s="1712"/>
      <c r="W324" s="1713"/>
      <c r="X324" s="1713"/>
      <c r="Y324" s="1713"/>
      <c r="Z324" s="1714"/>
      <c r="AA324" s="46"/>
      <c r="AB324" s="138"/>
      <c r="AC324" s="139"/>
      <c r="AD324" s="140"/>
      <c r="AE324" s="122"/>
      <c r="AF324" s="276"/>
      <c r="AG324" s="123"/>
      <c r="AH324" s="123"/>
      <c r="AI324" s="123"/>
      <c r="AJ324" s="123"/>
      <c r="AK324" s="123"/>
      <c r="AL324" s="123"/>
      <c r="AM324" s="123"/>
      <c r="AN324" s="123"/>
      <c r="AO324" s="123"/>
      <c r="AP324" s="33"/>
      <c r="AQ324" s="46"/>
      <c r="AR324" s="33"/>
    </row>
    <row r="325" spans="1:44">
      <c r="A325" s="277"/>
      <c r="B325" s="280"/>
      <c r="C325" s="279"/>
      <c r="D325" s="133"/>
      <c r="E325" s="133"/>
      <c r="F325" s="136"/>
      <c r="G325" s="1712"/>
      <c r="H325" s="1713"/>
      <c r="I325" s="1713"/>
      <c r="J325" s="1713"/>
      <c r="K325" s="1714"/>
      <c r="L325" s="1712"/>
      <c r="M325" s="1713"/>
      <c r="N325" s="1713"/>
      <c r="O325" s="1713"/>
      <c r="P325" s="1713"/>
      <c r="Q325" s="1715"/>
      <c r="R325" s="1713"/>
      <c r="S325" s="1713"/>
      <c r="T325" s="1713"/>
      <c r="U325" s="1714"/>
      <c r="V325" s="1712"/>
      <c r="W325" s="1713"/>
      <c r="X325" s="1713"/>
      <c r="Y325" s="1713"/>
      <c r="Z325" s="1714"/>
      <c r="AA325" s="46"/>
      <c r="AB325" s="138"/>
      <c r="AC325" s="139"/>
      <c r="AD325" s="140"/>
      <c r="AE325" s="122"/>
      <c r="AF325" s="276"/>
      <c r="AG325" s="123"/>
      <c r="AH325" s="123"/>
      <c r="AI325" s="123"/>
      <c r="AJ325" s="123"/>
      <c r="AK325" s="123"/>
      <c r="AL325" s="123"/>
      <c r="AM325" s="123"/>
      <c r="AN325" s="123"/>
      <c r="AO325" s="123"/>
      <c r="AP325" s="33"/>
      <c r="AQ325" s="46"/>
      <c r="AR325" s="33"/>
    </row>
    <row r="326" spans="1:44">
      <c r="A326" s="277"/>
      <c r="B326" s="280"/>
      <c r="C326" s="279"/>
      <c r="D326" s="133"/>
      <c r="E326" s="133"/>
      <c r="F326" s="136"/>
      <c r="G326" s="1855"/>
      <c r="H326" s="1856"/>
      <c r="I326" s="1856"/>
      <c r="J326" s="1856"/>
      <c r="K326" s="1857"/>
      <c r="L326" s="1855"/>
      <c r="M326" s="1856"/>
      <c r="N326" s="1856"/>
      <c r="O326" s="1856"/>
      <c r="P326" s="1856"/>
      <c r="Q326" s="1858"/>
      <c r="R326" s="1856"/>
      <c r="S326" s="1856"/>
      <c r="T326" s="1856"/>
      <c r="U326" s="1857"/>
      <c r="V326" s="1855"/>
      <c r="W326" s="1856"/>
      <c r="X326" s="1856"/>
      <c r="Y326" s="1856"/>
      <c r="Z326" s="1857"/>
      <c r="AA326" s="46"/>
      <c r="AB326" s="138"/>
      <c r="AC326" s="139"/>
      <c r="AD326" s="140"/>
      <c r="AE326" s="122"/>
      <c r="AF326" s="276"/>
      <c r="AG326" s="123"/>
      <c r="AH326" s="123"/>
      <c r="AI326" s="123"/>
      <c r="AJ326" s="123"/>
      <c r="AK326" s="123"/>
      <c r="AL326" s="123"/>
      <c r="AM326" s="123"/>
      <c r="AN326" s="123"/>
      <c r="AO326" s="123"/>
      <c r="AP326" s="33"/>
      <c r="AQ326" s="46"/>
      <c r="AR326" s="33"/>
    </row>
    <row r="327" spans="1:44" ht="4.5" customHeight="1">
      <c r="A327" s="277"/>
      <c r="B327" s="280"/>
      <c r="C327" s="279"/>
      <c r="D327" s="133"/>
      <c r="E327" s="133"/>
      <c r="F327" s="136"/>
      <c r="G327" s="33"/>
      <c r="H327" s="33"/>
      <c r="I327" s="33"/>
      <c r="J327" s="33"/>
      <c r="K327" s="33"/>
      <c r="L327" s="33"/>
      <c r="M327" s="33"/>
      <c r="N327" s="33"/>
      <c r="O327" s="33"/>
      <c r="P327" s="33"/>
      <c r="Q327" s="33"/>
      <c r="R327" s="33"/>
      <c r="S327" s="33"/>
      <c r="T327" s="33"/>
      <c r="U327" s="33"/>
      <c r="V327" s="33"/>
      <c r="W327" s="33"/>
      <c r="X327" s="33"/>
      <c r="Y327" s="33"/>
      <c r="Z327" s="33"/>
      <c r="AA327" s="46"/>
      <c r="AB327" s="138"/>
      <c r="AC327" s="139"/>
      <c r="AD327" s="140"/>
      <c r="AE327" s="122"/>
      <c r="AF327" s="276"/>
      <c r="AG327" s="123"/>
      <c r="AH327" s="123"/>
      <c r="AI327" s="123"/>
      <c r="AJ327" s="123"/>
      <c r="AK327" s="123"/>
      <c r="AL327" s="123"/>
      <c r="AM327" s="123"/>
      <c r="AN327" s="123"/>
      <c r="AO327" s="123"/>
      <c r="AP327" s="33"/>
      <c r="AQ327" s="46"/>
      <c r="AR327" s="33"/>
    </row>
    <row r="328" spans="1:44" ht="2.4" customHeight="1">
      <c r="A328" s="277"/>
      <c r="B328" s="280"/>
      <c r="C328" s="279"/>
      <c r="D328" s="133"/>
      <c r="E328" s="133"/>
      <c r="F328" s="136"/>
      <c r="G328" s="33"/>
      <c r="H328" s="33"/>
      <c r="I328" s="33"/>
      <c r="J328" s="33"/>
      <c r="K328" s="33"/>
      <c r="L328" s="33"/>
      <c r="M328" s="33"/>
      <c r="N328" s="33"/>
      <c r="O328" s="33"/>
      <c r="P328" s="33"/>
      <c r="Q328" s="33"/>
      <c r="R328" s="33"/>
      <c r="S328" s="33"/>
      <c r="T328" s="33"/>
      <c r="U328" s="33"/>
      <c r="V328" s="47"/>
      <c r="W328" s="47"/>
      <c r="X328" s="47"/>
      <c r="Y328" s="47"/>
      <c r="Z328" s="47"/>
      <c r="AA328" s="46"/>
      <c r="AB328" s="138"/>
      <c r="AC328" s="139"/>
      <c r="AD328" s="140"/>
      <c r="AE328" s="122"/>
      <c r="AF328" s="276"/>
      <c r="AG328" s="123"/>
      <c r="AH328" s="123"/>
      <c r="AI328" s="123"/>
      <c r="AJ328" s="123"/>
      <c r="AK328" s="123"/>
      <c r="AL328" s="123"/>
      <c r="AM328" s="123"/>
      <c r="AN328" s="123"/>
      <c r="AO328" s="123"/>
      <c r="AP328" s="33"/>
      <c r="AQ328" s="46"/>
      <c r="AR328" s="33"/>
    </row>
    <row r="329" spans="1:44">
      <c r="A329" s="277"/>
      <c r="B329" s="280"/>
      <c r="C329" s="279"/>
      <c r="D329" s="133"/>
      <c r="E329" s="133"/>
      <c r="F329" s="136"/>
      <c r="G329" s="1780" t="s">
        <v>114</v>
      </c>
      <c r="H329" s="1780"/>
      <c r="I329" s="1780"/>
      <c r="J329" s="1780"/>
      <c r="K329" s="1780"/>
      <c r="L329" s="1780"/>
      <c r="M329" s="1780"/>
      <c r="N329" s="1780"/>
      <c r="O329" s="1780"/>
      <c r="P329" s="1780"/>
      <c r="Q329" s="1780"/>
      <c r="R329" s="1780"/>
      <c r="S329" s="1780"/>
      <c r="T329" s="1780"/>
      <c r="U329" s="1780"/>
      <c r="V329" s="1781"/>
      <c r="W329" s="1666" t="s">
        <v>94</v>
      </c>
      <c r="X329" s="1849"/>
      <c r="Y329" s="1849"/>
      <c r="Z329" s="1667"/>
      <c r="AA329" s="46"/>
      <c r="AB329" s="138"/>
      <c r="AC329" s="139"/>
      <c r="AD329" s="140"/>
      <c r="AE329" s="122"/>
      <c r="AF329" s="276"/>
      <c r="AG329" s="123"/>
      <c r="AH329" s="123"/>
      <c r="AI329" s="123"/>
      <c r="AJ329" s="123"/>
      <c r="AK329" s="123"/>
      <c r="AL329" s="123"/>
      <c r="AM329" s="123"/>
      <c r="AN329" s="123"/>
      <c r="AO329" s="123"/>
      <c r="AP329" s="33"/>
      <c r="AQ329" s="46"/>
      <c r="AR329" s="33"/>
    </row>
    <row r="330" spans="1:44">
      <c r="A330" s="277"/>
      <c r="B330" s="280"/>
      <c r="C330" s="279"/>
      <c r="D330" s="133"/>
      <c r="E330" s="133"/>
      <c r="F330" s="136"/>
      <c r="G330" s="142"/>
      <c r="H330" s="33" t="s">
        <v>115</v>
      </c>
      <c r="I330" s="33"/>
      <c r="J330" s="33"/>
      <c r="K330" s="33"/>
      <c r="L330" s="33"/>
      <c r="M330" s="33"/>
      <c r="N330" s="33"/>
      <c r="O330" s="33"/>
      <c r="P330" s="33"/>
      <c r="Q330" s="33"/>
      <c r="R330" s="33"/>
      <c r="S330" s="33"/>
      <c r="T330" s="33"/>
      <c r="U330" s="33"/>
      <c r="V330" s="33"/>
      <c r="W330" s="33"/>
      <c r="X330" s="33"/>
      <c r="Y330" s="33"/>
      <c r="Z330" s="33"/>
      <c r="AA330" s="46"/>
      <c r="AB330" s="138"/>
      <c r="AC330" s="139"/>
      <c r="AD330" s="140"/>
      <c r="AE330" s="122"/>
      <c r="AF330" s="276"/>
      <c r="AG330" s="123"/>
      <c r="AH330" s="123"/>
      <c r="AI330" s="123"/>
      <c r="AJ330" s="123"/>
      <c r="AK330" s="123"/>
      <c r="AL330" s="123"/>
      <c r="AM330" s="123"/>
      <c r="AN330" s="123"/>
      <c r="AO330" s="123"/>
      <c r="AP330" s="33"/>
      <c r="AQ330" s="46"/>
      <c r="AR330" s="33"/>
    </row>
    <row r="331" spans="1:44" ht="3" customHeight="1">
      <c r="A331" s="277"/>
      <c r="B331" s="280"/>
      <c r="C331" s="279"/>
      <c r="D331" s="133"/>
      <c r="E331" s="133"/>
      <c r="F331" s="136"/>
      <c r="G331" s="33"/>
      <c r="H331" s="33"/>
      <c r="I331" s="33"/>
      <c r="J331" s="33"/>
      <c r="K331" s="33"/>
      <c r="L331" s="33"/>
      <c r="M331" s="33"/>
      <c r="N331" s="33"/>
      <c r="O331" s="33"/>
      <c r="P331" s="33"/>
      <c r="Q331" s="33"/>
      <c r="R331" s="33"/>
      <c r="S331" s="33"/>
      <c r="T331" s="33"/>
      <c r="U331" s="33"/>
      <c r="V331" s="33"/>
      <c r="W331" s="33"/>
      <c r="X331" s="33"/>
      <c r="Y331" s="33"/>
      <c r="Z331" s="33"/>
      <c r="AA331" s="46"/>
      <c r="AB331" s="138"/>
      <c r="AC331" s="139"/>
      <c r="AD331" s="140"/>
      <c r="AE331" s="122"/>
      <c r="AF331" s="276"/>
      <c r="AG331" s="123"/>
      <c r="AH331" s="123"/>
      <c r="AI331" s="123"/>
      <c r="AJ331" s="123"/>
      <c r="AK331" s="123"/>
      <c r="AL331" s="123"/>
      <c r="AM331" s="123"/>
      <c r="AN331" s="123"/>
      <c r="AO331" s="123"/>
      <c r="AP331" s="33"/>
      <c r="AQ331" s="46"/>
      <c r="AR331" s="33"/>
    </row>
    <row r="332" spans="1:44">
      <c r="A332" s="277"/>
      <c r="B332" s="280"/>
      <c r="C332" s="279"/>
      <c r="D332" s="133"/>
      <c r="E332" s="133"/>
      <c r="F332" s="136"/>
      <c r="G332" s="1850" t="s">
        <v>469</v>
      </c>
      <c r="H332" s="1850"/>
      <c r="I332" s="1850"/>
      <c r="J332" s="1850"/>
      <c r="K332" s="1850"/>
      <c r="L332" s="1850"/>
      <c r="M332" s="1850"/>
      <c r="N332" s="1850"/>
      <c r="O332" s="1850"/>
      <c r="P332" s="1850"/>
      <c r="Q332" s="1850"/>
      <c r="R332" s="1850"/>
      <c r="S332" s="1850"/>
      <c r="T332" s="1850"/>
      <c r="U332" s="1850"/>
      <c r="V332" s="1850"/>
      <c r="W332" s="1850"/>
      <c r="X332" s="1850"/>
      <c r="Y332" s="1850"/>
      <c r="Z332" s="1850"/>
      <c r="AA332" s="1851"/>
      <c r="AB332" s="138"/>
      <c r="AC332" s="139"/>
      <c r="AD332" s="140"/>
      <c r="AE332" s="122"/>
      <c r="AF332" s="276"/>
      <c r="AG332" s="123"/>
      <c r="AH332" s="123"/>
      <c r="AI332" s="123"/>
      <c r="AJ332" s="123"/>
      <c r="AK332" s="123"/>
      <c r="AL332" s="123"/>
      <c r="AM332" s="123"/>
      <c r="AN332" s="123"/>
      <c r="AO332" s="123"/>
      <c r="AP332" s="33"/>
      <c r="AQ332" s="46"/>
      <c r="AR332" s="33"/>
    </row>
    <row r="333" spans="1:44">
      <c r="A333" s="277"/>
      <c r="B333" s="280"/>
      <c r="C333" s="279"/>
      <c r="D333" s="133"/>
      <c r="E333" s="133"/>
      <c r="F333" s="136"/>
      <c r="G333" s="1659"/>
      <c r="H333" s="1660"/>
      <c r="I333" s="1660"/>
      <c r="J333" s="1660"/>
      <c r="K333" s="1660"/>
      <c r="L333" s="1660"/>
      <c r="M333" s="1660"/>
      <c r="N333" s="1660"/>
      <c r="O333" s="1660"/>
      <c r="P333" s="1660"/>
      <c r="Q333" s="1660"/>
      <c r="R333" s="1660"/>
      <c r="S333" s="1660"/>
      <c r="T333" s="1660"/>
      <c r="U333" s="1660"/>
      <c r="V333" s="1660"/>
      <c r="W333" s="1660"/>
      <c r="X333" s="1660"/>
      <c r="Y333" s="1660"/>
      <c r="Z333" s="1661"/>
      <c r="AA333" s="46"/>
      <c r="AB333" s="138"/>
      <c r="AC333" s="139"/>
      <c r="AD333" s="140"/>
      <c r="AE333" s="122"/>
      <c r="AF333" s="276"/>
      <c r="AG333" s="123"/>
      <c r="AH333" s="123"/>
      <c r="AI333" s="123"/>
      <c r="AJ333" s="123"/>
      <c r="AK333" s="123"/>
      <c r="AL333" s="123"/>
      <c r="AM333" s="123"/>
      <c r="AN333" s="123"/>
      <c r="AO333" s="123"/>
      <c r="AP333" s="33"/>
      <c r="AQ333" s="46"/>
      <c r="AR333" s="33"/>
    </row>
    <row r="334" spans="1:44">
      <c r="A334" s="277"/>
      <c r="B334" s="280"/>
      <c r="C334" s="279"/>
      <c r="D334" s="133"/>
      <c r="E334" s="133"/>
      <c r="F334" s="136"/>
      <c r="G334" s="899"/>
      <c r="H334" s="900"/>
      <c r="I334" s="900"/>
      <c r="J334" s="900"/>
      <c r="K334" s="900"/>
      <c r="L334" s="900"/>
      <c r="M334" s="900"/>
      <c r="N334" s="900"/>
      <c r="O334" s="900"/>
      <c r="P334" s="900"/>
      <c r="Q334" s="900"/>
      <c r="R334" s="900"/>
      <c r="S334" s="900"/>
      <c r="T334" s="900"/>
      <c r="U334" s="900"/>
      <c r="V334" s="900"/>
      <c r="W334" s="900"/>
      <c r="X334" s="900"/>
      <c r="Y334" s="900"/>
      <c r="Z334" s="901"/>
      <c r="AA334" s="46"/>
      <c r="AB334" s="138"/>
      <c r="AC334" s="139"/>
      <c r="AD334" s="140"/>
      <c r="AE334" s="122"/>
      <c r="AF334" s="276"/>
      <c r="AG334" s="123"/>
      <c r="AH334" s="123"/>
      <c r="AI334" s="123"/>
      <c r="AJ334" s="123"/>
      <c r="AK334" s="123"/>
      <c r="AL334" s="123"/>
      <c r="AM334" s="123"/>
      <c r="AN334" s="123"/>
      <c r="AO334" s="123"/>
      <c r="AP334" s="33"/>
      <c r="AQ334" s="46"/>
      <c r="AR334" s="33"/>
    </row>
    <row r="335" spans="1:44">
      <c r="A335" s="277"/>
      <c r="B335" s="280"/>
      <c r="C335" s="279"/>
      <c r="D335" s="133"/>
      <c r="E335" s="133"/>
      <c r="F335" s="136"/>
      <c r="G335" s="902"/>
      <c r="H335" s="903"/>
      <c r="I335" s="903"/>
      <c r="J335" s="903"/>
      <c r="K335" s="903"/>
      <c r="L335" s="903"/>
      <c r="M335" s="903"/>
      <c r="N335" s="903"/>
      <c r="O335" s="903"/>
      <c r="P335" s="903"/>
      <c r="Q335" s="903"/>
      <c r="R335" s="903"/>
      <c r="S335" s="903"/>
      <c r="T335" s="903"/>
      <c r="U335" s="903"/>
      <c r="V335" s="903"/>
      <c r="W335" s="903"/>
      <c r="X335" s="903"/>
      <c r="Y335" s="903"/>
      <c r="Z335" s="904"/>
      <c r="AA335" s="46"/>
      <c r="AB335" s="138"/>
      <c r="AC335" s="139"/>
      <c r="AD335" s="140"/>
      <c r="AE335" s="122"/>
      <c r="AF335" s="276"/>
      <c r="AG335" s="123"/>
      <c r="AH335" s="123"/>
      <c r="AI335" s="123"/>
      <c r="AJ335" s="123"/>
      <c r="AK335" s="123"/>
      <c r="AL335" s="123"/>
      <c r="AM335" s="123"/>
      <c r="AN335" s="123"/>
      <c r="AO335" s="123"/>
      <c r="AP335" s="33"/>
      <c r="AQ335" s="46"/>
      <c r="AR335" s="33"/>
    </row>
    <row r="336" spans="1:44">
      <c r="A336" s="277"/>
      <c r="B336" s="280"/>
      <c r="C336" s="279"/>
      <c r="D336" s="133"/>
      <c r="E336" s="133"/>
      <c r="F336" s="136"/>
      <c r="G336" s="1850" t="s">
        <v>470</v>
      </c>
      <c r="H336" s="1850"/>
      <c r="I336" s="1850"/>
      <c r="J336" s="1850"/>
      <c r="K336" s="1850"/>
      <c r="L336" s="1850"/>
      <c r="M336" s="1850"/>
      <c r="N336" s="1850"/>
      <c r="O336" s="1850"/>
      <c r="P336" s="1850"/>
      <c r="Q336" s="1850"/>
      <c r="R336" s="1850"/>
      <c r="S336" s="1850"/>
      <c r="T336" s="1850"/>
      <c r="U336" s="1850"/>
      <c r="V336" s="1850"/>
      <c r="W336" s="1850"/>
      <c r="X336" s="1850"/>
      <c r="Y336" s="1850"/>
      <c r="Z336" s="1850"/>
      <c r="AA336" s="1851"/>
      <c r="AB336" s="138"/>
      <c r="AC336" s="139"/>
      <c r="AD336" s="140"/>
      <c r="AE336" s="122"/>
      <c r="AF336" s="276"/>
      <c r="AG336" s="123"/>
      <c r="AH336" s="123"/>
      <c r="AI336" s="123"/>
      <c r="AJ336" s="123"/>
      <c r="AK336" s="123"/>
      <c r="AL336" s="123"/>
      <c r="AM336" s="123"/>
      <c r="AN336" s="123"/>
      <c r="AO336" s="123"/>
      <c r="AP336" s="33"/>
      <c r="AQ336" s="46"/>
      <c r="AR336" s="33"/>
    </row>
    <row r="337" spans="1:44">
      <c r="A337" s="277"/>
      <c r="B337" s="280"/>
      <c r="C337" s="279"/>
      <c r="D337" s="133"/>
      <c r="E337" s="133"/>
      <c r="F337" s="136"/>
      <c r="G337" s="1852"/>
      <c r="H337" s="1853"/>
      <c r="I337" s="1853"/>
      <c r="J337" s="1853"/>
      <c r="K337" s="1853"/>
      <c r="L337" s="1853"/>
      <c r="M337" s="1853"/>
      <c r="N337" s="1853"/>
      <c r="O337" s="1853"/>
      <c r="P337" s="1853"/>
      <c r="Q337" s="1853"/>
      <c r="R337" s="1853"/>
      <c r="S337" s="1853"/>
      <c r="T337" s="1853"/>
      <c r="U337" s="1853"/>
      <c r="V337" s="1853"/>
      <c r="W337" s="1853"/>
      <c r="X337" s="1853"/>
      <c r="Y337" s="1853"/>
      <c r="Z337" s="1854"/>
      <c r="AA337" s="46"/>
      <c r="AB337" s="138"/>
      <c r="AC337" s="139"/>
      <c r="AD337" s="140"/>
      <c r="AE337" s="122"/>
      <c r="AF337" s="276"/>
      <c r="AG337" s="123"/>
      <c r="AH337" s="123"/>
      <c r="AI337" s="123"/>
      <c r="AJ337" s="123"/>
      <c r="AK337" s="123"/>
      <c r="AL337" s="123"/>
      <c r="AM337" s="123"/>
      <c r="AN337" s="123"/>
      <c r="AO337" s="123"/>
      <c r="AP337" s="33"/>
      <c r="AQ337" s="46"/>
      <c r="AR337" s="33"/>
    </row>
    <row r="338" spans="1:44">
      <c r="A338" s="277"/>
      <c r="B338" s="280"/>
      <c r="C338" s="279"/>
      <c r="D338" s="133"/>
      <c r="E338" s="133"/>
      <c r="F338" s="136"/>
      <c r="G338" s="899"/>
      <c r="H338" s="900"/>
      <c r="I338" s="900"/>
      <c r="J338" s="900"/>
      <c r="K338" s="900"/>
      <c r="L338" s="900"/>
      <c r="M338" s="900"/>
      <c r="N338" s="900"/>
      <c r="O338" s="900"/>
      <c r="P338" s="900"/>
      <c r="Q338" s="900"/>
      <c r="R338" s="900"/>
      <c r="S338" s="900"/>
      <c r="T338" s="900"/>
      <c r="U338" s="900"/>
      <c r="V338" s="900"/>
      <c r="W338" s="900"/>
      <c r="X338" s="900"/>
      <c r="Y338" s="900"/>
      <c r="Z338" s="901"/>
      <c r="AA338" s="46"/>
      <c r="AB338" s="138"/>
      <c r="AC338" s="139"/>
      <c r="AD338" s="140"/>
      <c r="AE338" s="122"/>
      <c r="AF338" s="276"/>
      <c r="AG338" s="123"/>
      <c r="AH338" s="123"/>
      <c r="AI338" s="123"/>
      <c r="AJ338" s="123"/>
      <c r="AK338" s="123"/>
      <c r="AL338" s="123"/>
      <c r="AM338" s="123"/>
      <c r="AN338" s="123"/>
      <c r="AO338" s="123"/>
      <c r="AP338" s="33"/>
      <c r="AQ338" s="46"/>
      <c r="AR338" s="33"/>
    </row>
    <row r="339" spans="1:44">
      <c r="A339" s="277"/>
      <c r="B339" s="280"/>
      <c r="C339" s="279"/>
      <c r="D339" s="133"/>
      <c r="E339" s="133"/>
      <c r="F339" s="136"/>
      <c r="G339" s="902"/>
      <c r="H339" s="903"/>
      <c r="I339" s="903"/>
      <c r="J339" s="903"/>
      <c r="K339" s="903"/>
      <c r="L339" s="903"/>
      <c r="M339" s="903"/>
      <c r="N339" s="903"/>
      <c r="O339" s="903"/>
      <c r="P339" s="903"/>
      <c r="Q339" s="903"/>
      <c r="R339" s="903"/>
      <c r="S339" s="903"/>
      <c r="T339" s="903"/>
      <c r="U339" s="903"/>
      <c r="V339" s="903"/>
      <c r="W339" s="903"/>
      <c r="X339" s="903"/>
      <c r="Y339" s="903"/>
      <c r="Z339" s="904"/>
      <c r="AA339" s="46"/>
      <c r="AB339" s="138"/>
      <c r="AC339" s="139"/>
      <c r="AD339" s="140"/>
      <c r="AE339" s="122"/>
      <c r="AF339" s="276"/>
      <c r="AG339" s="123"/>
      <c r="AH339" s="123"/>
      <c r="AI339" s="123"/>
      <c r="AJ339" s="123"/>
      <c r="AK339" s="123"/>
      <c r="AL339" s="123"/>
      <c r="AM339" s="123"/>
      <c r="AN339" s="123"/>
      <c r="AO339" s="123"/>
      <c r="AP339" s="33"/>
      <c r="AQ339" s="46"/>
      <c r="AR339" s="33"/>
    </row>
    <row r="340" spans="1:44" ht="3.6" customHeight="1">
      <c r="A340" s="281"/>
      <c r="B340" s="282"/>
      <c r="C340" s="283"/>
      <c r="D340" s="284"/>
      <c r="E340" s="284"/>
      <c r="F340" s="332"/>
      <c r="G340" s="331"/>
      <c r="H340" s="331"/>
      <c r="I340" s="331"/>
      <c r="J340" s="331"/>
      <c r="K340" s="331"/>
      <c r="L340" s="331"/>
      <c r="M340" s="331"/>
      <c r="N340" s="331"/>
      <c r="O340" s="331"/>
      <c r="P340" s="331"/>
      <c r="Q340" s="331"/>
      <c r="R340" s="331"/>
      <c r="S340" s="331"/>
      <c r="T340" s="331"/>
      <c r="U340" s="331"/>
      <c r="V340" s="331"/>
      <c r="W340" s="331"/>
      <c r="X340" s="331"/>
      <c r="Y340" s="331"/>
      <c r="Z340" s="331"/>
      <c r="AA340" s="333"/>
      <c r="AB340" s="285"/>
      <c r="AC340" s="286"/>
      <c r="AD340" s="287"/>
      <c r="AE340" s="122"/>
      <c r="AF340" s="276"/>
      <c r="AG340" s="123"/>
      <c r="AH340" s="123"/>
      <c r="AI340" s="123"/>
      <c r="AJ340" s="123"/>
      <c r="AK340" s="123"/>
      <c r="AL340" s="123"/>
      <c r="AM340" s="123"/>
      <c r="AN340" s="123"/>
      <c r="AO340" s="123"/>
      <c r="AP340" s="33"/>
      <c r="AQ340" s="46"/>
      <c r="AR340" s="33"/>
    </row>
    <row r="341" spans="1:44" ht="13.5" customHeight="1">
      <c r="A341" s="788" t="s">
        <v>682</v>
      </c>
      <c r="B341" s="935">
        <v>14</v>
      </c>
      <c r="C341" s="839" t="s">
        <v>686</v>
      </c>
      <c r="D341" s="825" t="s">
        <v>224</v>
      </c>
      <c r="E341" s="824" t="s">
        <v>687</v>
      </c>
      <c r="F341" s="136"/>
      <c r="G341" s="334"/>
      <c r="H341" s="334"/>
      <c r="I341" s="334"/>
      <c r="J341" s="334"/>
      <c r="K341" s="334"/>
      <c r="L341" s="334"/>
      <c r="M341" s="334"/>
      <c r="N341" s="106"/>
      <c r="O341" s="106"/>
      <c r="P341" s="106"/>
      <c r="Q341" s="106"/>
      <c r="R341" s="106"/>
      <c r="S341" s="106"/>
      <c r="T341" s="106"/>
      <c r="U341" s="106"/>
      <c r="V341" s="106"/>
      <c r="W341" s="33"/>
      <c r="X341" s="33"/>
      <c r="Y341" s="33"/>
      <c r="Z341" s="47"/>
      <c r="AA341" s="137"/>
      <c r="AB341" s="138"/>
      <c r="AC341" s="139"/>
      <c r="AD341" s="140"/>
      <c r="AE341" s="122"/>
      <c r="AF341" s="276"/>
      <c r="AG341" s="123"/>
      <c r="AH341" s="123"/>
      <c r="AI341" s="123"/>
      <c r="AJ341" s="123"/>
      <c r="AK341" s="123"/>
      <c r="AL341" s="123"/>
      <c r="AM341" s="123"/>
      <c r="AN341" s="123"/>
      <c r="AO341" s="123"/>
      <c r="AP341" s="33"/>
      <c r="AQ341" s="46"/>
      <c r="AR341" s="33"/>
    </row>
    <row r="342" spans="1:44">
      <c r="A342" s="788"/>
      <c r="B342" s="935"/>
      <c r="C342" s="839"/>
      <c r="D342" s="1658"/>
      <c r="E342" s="824"/>
      <c r="F342" s="136"/>
      <c r="G342" s="334"/>
      <c r="H342" s="334"/>
      <c r="I342" s="334"/>
      <c r="J342" s="334"/>
      <c r="K342" s="334"/>
      <c r="L342" s="334"/>
      <c r="M342" s="334"/>
      <c r="N342" s="106"/>
      <c r="O342" s="106"/>
      <c r="P342" s="106"/>
      <c r="Q342" s="106"/>
      <c r="R342" s="106"/>
      <c r="S342" s="106"/>
      <c r="T342" s="106"/>
      <c r="U342" s="106"/>
      <c r="V342" s="106"/>
      <c r="W342" s="33"/>
      <c r="X342" s="33"/>
      <c r="Y342" s="33"/>
      <c r="Z342" s="47"/>
      <c r="AA342" s="137"/>
      <c r="AB342" s="138"/>
      <c r="AC342" s="139"/>
      <c r="AD342" s="140"/>
      <c r="AE342" s="122"/>
      <c r="AF342" s="276"/>
      <c r="AG342" s="123"/>
      <c r="AH342" s="123"/>
      <c r="AI342" s="123"/>
      <c r="AJ342" s="123"/>
      <c r="AK342" s="123"/>
      <c r="AL342" s="123"/>
      <c r="AM342" s="123"/>
      <c r="AN342" s="123"/>
      <c r="AO342" s="123"/>
      <c r="AP342" s="33"/>
      <c r="AQ342" s="46"/>
      <c r="AR342" s="33"/>
    </row>
    <row r="343" spans="1:44" ht="5.4" customHeight="1">
      <c r="A343" s="788"/>
      <c r="B343" s="58"/>
      <c r="C343" s="839"/>
      <c r="D343" s="59"/>
      <c r="E343" s="824"/>
      <c r="F343" s="136"/>
      <c r="G343" s="334"/>
      <c r="H343" s="334"/>
      <c r="I343" s="334"/>
      <c r="J343" s="334"/>
      <c r="K343" s="334"/>
      <c r="L343" s="334"/>
      <c r="M343" s="334"/>
      <c r="N343" s="106"/>
      <c r="O343" s="106"/>
      <c r="P343" s="106"/>
      <c r="Q343" s="106"/>
      <c r="R343" s="106"/>
      <c r="S343" s="106"/>
      <c r="T343" s="106"/>
      <c r="U343" s="106"/>
      <c r="V343" s="106"/>
      <c r="W343" s="33"/>
      <c r="X343" s="33"/>
      <c r="Y343" s="33"/>
      <c r="Z343" s="47"/>
      <c r="AA343" s="137"/>
      <c r="AB343" s="138"/>
      <c r="AC343" s="139"/>
      <c r="AD343" s="140"/>
      <c r="AE343" s="122"/>
      <c r="AF343" s="276"/>
      <c r="AG343" s="123"/>
      <c r="AH343" s="123"/>
      <c r="AI343" s="123"/>
      <c r="AJ343" s="123"/>
      <c r="AK343" s="123"/>
      <c r="AL343" s="123"/>
      <c r="AM343" s="123"/>
      <c r="AN343" s="123"/>
      <c r="AO343" s="123"/>
      <c r="AP343" s="33"/>
      <c r="AQ343" s="46"/>
      <c r="AR343" s="33"/>
    </row>
    <row r="344" spans="1:44" ht="13.5" customHeight="1">
      <c r="A344" s="788"/>
      <c r="B344" s="58"/>
      <c r="C344" s="49"/>
      <c r="D344" s="59" t="s">
        <v>225</v>
      </c>
      <c r="E344" s="788" t="s">
        <v>688</v>
      </c>
      <c r="F344" s="136"/>
      <c r="G344" s="826" t="s">
        <v>66</v>
      </c>
      <c r="H344" s="826"/>
      <c r="I344" s="826"/>
      <c r="J344" s="826"/>
      <c r="K344" s="826"/>
      <c r="L344" s="826"/>
      <c r="M344" s="840"/>
      <c r="N344" s="1654" t="s">
        <v>105</v>
      </c>
      <c r="O344" s="1654"/>
      <c r="P344" s="1654"/>
      <c r="Q344" s="1654"/>
      <c r="R344" s="1654"/>
      <c r="S344" s="1654"/>
      <c r="T344" s="1654"/>
      <c r="U344" s="1654"/>
      <c r="V344" s="1654"/>
      <c r="W344" s="33"/>
      <c r="X344" s="33"/>
      <c r="Y344" s="33"/>
      <c r="Z344" s="47"/>
      <c r="AA344" s="137"/>
      <c r="AB344" s="851" t="s">
        <v>459</v>
      </c>
      <c r="AC344" s="852"/>
      <c r="AD344" s="853"/>
      <c r="AE344" s="122"/>
      <c r="AF344" s="276"/>
      <c r="AG344" s="123"/>
      <c r="AH344" s="123"/>
      <c r="AI344" s="123"/>
      <c r="AJ344" s="123"/>
      <c r="AK344" s="123"/>
      <c r="AL344" s="123"/>
      <c r="AM344" s="123"/>
      <c r="AN344" s="123"/>
      <c r="AO344" s="123"/>
      <c r="AP344" s="33"/>
      <c r="AQ344" s="46"/>
      <c r="AR344" s="33"/>
    </row>
    <row r="345" spans="1:44">
      <c r="A345" s="788"/>
      <c r="B345" s="58"/>
      <c r="C345" s="49"/>
      <c r="D345" s="59"/>
      <c r="E345" s="788"/>
      <c r="F345" s="136"/>
      <c r="G345" s="826"/>
      <c r="H345" s="826"/>
      <c r="I345" s="826"/>
      <c r="J345" s="826"/>
      <c r="K345" s="826"/>
      <c r="L345" s="826"/>
      <c r="M345" s="840"/>
      <c r="N345" s="1654"/>
      <c r="O345" s="1654"/>
      <c r="P345" s="1654"/>
      <c r="Q345" s="1654"/>
      <c r="R345" s="1654"/>
      <c r="S345" s="1654"/>
      <c r="T345" s="1654"/>
      <c r="U345" s="1654"/>
      <c r="V345" s="1654"/>
      <c r="W345" s="33"/>
      <c r="X345" s="33"/>
      <c r="Y345" s="33"/>
      <c r="Z345" s="47"/>
      <c r="AA345" s="137"/>
      <c r="AB345" s="851"/>
      <c r="AC345" s="852"/>
      <c r="AD345" s="853"/>
      <c r="AE345" s="122"/>
      <c r="AF345" s="276"/>
      <c r="AG345" s="123"/>
      <c r="AH345" s="123"/>
      <c r="AI345" s="123"/>
      <c r="AJ345" s="123"/>
      <c r="AK345" s="123"/>
      <c r="AL345" s="123"/>
      <c r="AM345" s="123"/>
      <c r="AN345" s="123"/>
      <c r="AO345" s="123"/>
      <c r="AP345" s="33"/>
      <c r="AQ345" s="46"/>
      <c r="AR345" s="33"/>
    </row>
    <row r="346" spans="1:44" ht="3" customHeight="1">
      <c r="A346" s="788"/>
      <c r="B346" s="58"/>
      <c r="C346" s="49"/>
      <c r="D346" s="59"/>
      <c r="E346" s="788"/>
      <c r="F346" s="136"/>
      <c r="G346" s="33"/>
      <c r="H346" s="33"/>
      <c r="I346" s="33"/>
      <c r="J346" s="33"/>
      <c r="K346" s="33"/>
      <c r="L346" s="33"/>
      <c r="M346" s="33"/>
      <c r="N346" s="33"/>
      <c r="O346" s="33"/>
      <c r="P346" s="33"/>
      <c r="Q346" s="33"/>
      <c r="R346" s="33"/>
      <c r="S346" s="33"/>
      <c r="T346" s="33"/>
      <c r="U346" s="33"/>
      <c r="V346" s="33"/>
      <c r="W346" s="33"/>
      <c r="X346" s="33"/>
      <c r="Y346" s="33"/>
      <c r="Z346" s="47"/>
      <c r="AA346" s="137"/>
      <c r="AB346" s="851"/>
      <c r="AC346" s="852"/>
      <c r="AD346" s="853"/>
      <c r="AE346" s="122"/>
      <c r="AF346" s="276"/>
      <c r="AG346" s="123"/>
      <c r="AH346" s="123"/>
      <c r="AI346" s="123"/>
      <c r="AJ346" s="123"/>
      <c r="AK346" s="123"/>
      <c r="AL346" s="123"/>
      <c r="AM346" s="123"/>
      <c r="AN346" s="123"/>
      <c r="AO346" s="123"/>
      <c r="AP346" s="33"/>
      <c r="AQ346" s="46"/>
      <c r="AR346" s="33"/>
    </row>
    <row r="347" spans="1:44">
      <c r="A347" s="788"/>
      <c r="B347" s="58"/>
      <c r="C347" s="49"/>
      <c r="D347" s="59"/>
      <c r="E347" s="788"/>
      <c r="F347" s="136"/>
      <c r="G347" s="873" t="s">
        <v>689</v>
      </c>
      <c r="H347" s="873"/>
      <c r="I347" s="873"/>
      <c r="J347" s="873"/>
      <c r="K347" s="873"/>
      <c r="L347" s="873"/>
      <c r="M347" s="873"/>
      <c r="N347" s="873"/>
      <c r="O347" s="873"/>
      <c r="P347" s="873"/>
      <c r="Q347" s="873"/>
      <c r="R347" s="873"/>
      <c r="S347" s="873"/>
      <c r="T347" s="873"/>
      <c r="U347" s="873"/>
      <c r="V347" s="873"/>
      <c r="W347" s="33"/>
      <c r="X347" s="33"/>
      <c r="Y347" s="33"/>
      <c r="Z347" s="47"/>
      <c r="AA347" s="137"/>
      <c r="AB347" s="194"/>
      <c r="AC347" s="195"/>
      <c r="AD347" s="196"/>
      <c r="AE347" s="122"/>
      <c r="AF347" s="276"/>
      <c r="AG347" s="123"/>
      <c r="AH347" s="123"/>
      <c r="AI347" s="123"/>
      <c r="AJ347" s="123"/>
      <c r="AK347" s="123"/>
      <c r="AL347" s="123"/>
      <c r="AM347" s="123"/>
      <c r="AN347" s="123"/>
      <c r="AO347" s="123"/>
      <c r="AP347" s="33"/>
      <c r="AQ347" s="46"/>
      <c r="AR347" s="33"/>
    </row>
    <row r="348" spans="1:44">
      <c r="A348" s="788"/>
      <c r="B348" s="58"/>
      <c r="C348" s="49"/>
      <c r="D348" s="59"/>
      <c r="E348" s="48"/>
      <c r="F348" s="136"/>
      <c r="G348" s="1659"/>
      <c r="H348" s="1660"/>
      <c r="I348" s="1660"/>
      <c r="J348" s="1660"/>
      <c r="K348" s="1660"/>
      <c r="L348" s="1660"/>
      <c r="M348" s="1660"/>
      <c r="N348" s="1660"/>
      <c r="O348" s="1660"/>
      <c r="P348" s="1660"/>
      <c r="Q348" s="1660"/>
      <c r="R348" s="1660"/>
      <c r="S348" s="1660"/>
      <c r="T348" s="1660"/>
      <c r="U348" s="1660"/>
      <c r="V348" s="1660"/>
      <c r="W348" s="1660"/>
      <c r="X348" s="1661"/>
      <c r="Y348" s="33"/>
      <c r="Z348" s="47"/>
      <c r="AA348" s="137"/>
      <c r="AB348" s="194"/>
      <c r="AC348" s="195"/>
      <c r="AD348" s="196"/>
      <c r="AE348" s="122"/>
      <c r="AF348" s="276"/>
      <c r="AG348" s="123"/>
      <c r="AH348" s="123"/>
      <c r="AI348" s="123"/>
      <c r="AJ348" s="123"/>
      <c r="AK348" s="123"/>
      <c r="AL348" s="123"/>
      <c r="AM348" s="123"/>
      <c r="AN348" s="123"/>
      <c r="AO348" s="123"/>
      <c r="AP348" s="33"/>
      <c r="AQ348" s="46"/>
      <c r="AR348" s="33"/>
    </row>
    <row r="349" spans="1:44">
      <c r="A349" s="277"/>
      <c r="B349" s="58"/>
      <c r="C349" s="49"/>
      <c r="D349" s="59"/>
      <c r="E349" s="48"/>
      <c r="F349" s="136"/>
      <c r="G349" s="902"/>
      <c r="H349" s="903"/>
      <c r="I349" s="903"/>
      <c r="J349" s="903"/>
      <c r="K349" s="903"/>
      <c r="L349" s="903"/>
      <c r="M349" s="903"/>
      <c r="N349" s="903"/>
      <c r="O349" s="903"/>
      <c r="P349" s="903"/>
      <c r="Q349" s="903"/>
      <c r="R349" s="903"/>
      <c r="S349" s="903"/>
      <c r="T349" s="903"/>
      <c r="U349" s="903"/>
      <c r="V349" s="903"/>
      <c r="W349" s="903"/>
      <c r="X349" s="904"/>
      <c r="Y349" s="33"/>
      <c r="Z349" s="47"/>
      <c r="AA349" s="137"/>
      <c r="AB349" s="194"/>
      <c r="AC349" s="195"/>
      <c r="AD349" s="196"/>
      <c r="AE349" s="122"/>
      <c r="AF349" s="276"/>
      <c r="AG349" s="123"/>
      <c r="AH349" s="123"/>
      <c r="AI349" s="123"/>
      <c r="AJ349" s="123"/>
      <c r="AK349" s="123"/>
      <c r="AL349" s="123"/>
      <c r="AM349" s="123"/>
      <c r="AN349" s="123"/>
      <c r="AO349" s="123"/>
      <c r="AP349" s="33"/>
      <c r="AQ349" s="46"/>
      <c r="AR349" s="33"/>
    </row>
    <row r="350" spans="1:44" ht="10.199999999999999" customHeight="1">
      <c r="A350" s="277"/>
      <c r="B350" s="58"/>
      <c r="C350" s="49"/>
      <c r="D350" s="59"/>
      <c r="E350" s="48"/>
      <c r="F350" s="136"/>
      <c r="G350" s="33"/>
      <c r="H350" s="33"/>
      <c r="I350" s="33"/>
      <c r="J350" s="33"/>
      <c r="K350" s="33"/>
      <c r="L350" s="33"/>
      <c r="M350" s="33"/>
      <c r="N350" s="33"/>
      <c r="O350" s="33"/>
      <c r="P350" s="33"/>
      <c r="Q350" s="33"/>
      <c r="R350" s="33"/>
      <c r="S350" s="33"/>
      <c r="T350" s="33"/>
      <c r="U350" s="33"/>
      <c r="V350" s="33"/>
      <c r="W350" s="33"/>
      <c r="X350" s="33"/>
      <c r="Y350" s="33"/>
      <c r="Z350" s="47"/>
      <c r="AA350" s="137"/>
      <c r="AB350" s="138"/>
      <c r="AC350" s="139"/>
      <c r="AD350" s="140"/>
      <c r="AE350" s="122"/>
      <c r="AF350" s="276"/>
      <c r="AG350" s="123"/>
      <c r="AH350" s="123"/>
      <c r="AI350" s="123"/>
      <c r="AJ350" s="123"/>
      <c r="AK350" s="123"/>
      <c r="AL350" s="123"/>
      <c r="AM350" s="123"/>
      <c r="AN350" s="123"/>
      <c r="AO350" s="123"/>
      <c r="AP350" s="33"/>
      <c r="AQ350" s="46"/>
      <c r="AR350" s="33"/>
    </row>
    <row r="351" spans="1:44" ht="13.5" customHeight="1">
      <c r="A351" s="277"/>
      <c r="B351" s="58"/>
      <c r="C351" s="49"/>
      <c r="D351" s="825" t="s">
        <v>225</v>
      </c>
      <c r="E351" s="824" t="s">
        <v>690</v>
      </c>
      <c r="F351" s="136"/>
      <c r="G351" s="826" t="s">
        <v>66</v>
      </c>
      <c r="H351" s="826"/>
      <c r="I351" s="826"/>
      <c r="J351" s="826"/>
      <c r="K351" s="826"/>
      <c r="L351" s="826"/>
      <c r="M351" s="840"/>
      <c r="N351" s="1654" t="s">
        <v>105</v>
      </c>
      <c r="O351" s="1654"/>
      <c r="P351" s="1654"/>
      <c r="Q351" s="1654"/>
      <c r="R351" s="1654"/>
      <c r="S351" s="1654"/>
      <c r="T351" s="1654"/>
      <c r="U351" s="1654"/>
      <c r="V351" s="1654"/>
      <c r="W351" s="33"/>
      <c r="X351" s="33"/>
      <c r="Y351" s="33"/>
      <c r="Z351" s="47"/>
      <c r="AA351" s="137"/>
      <c r="AB351" s="851" t="s">
        <v>459</v>
      </c>
      <c r="AC351" s="852"/>
      <c r="AD351" s="853"/>
      <c r="AE351" s="122"/>
      <c r="AF351" s="276"/>
      <c r="AG351" s="123"/>
      <c r="AH351" s="123"/>
      <c r="AI351" s="123"/>
      <c r="AJ351" s="123"/>
      <c r="AK351" s="123"/>
      <c r="AL351" s="123"/>
      <c r="AM351" s="123"/>
      <c r="AN351" s="123"/>
      <c r="AO351" s="123"/>
      <c r="AP351" s="33"/>
      <c r="AQ351" s="46"/>
      <c r="AR351" s="33"/>
    </row>
    <row r="352" spans="1:44">
      <c r="A352" s="277"/>
      <c r="B352" s="58"/>
      <c r="C352" s="38"/>
      <c r="D352" s="1658"/>
      <c r="E352" s="824"/>
      <c r="F352" s="136"/>
      <c r="G352" s="826"/>
      <c r="H352" s="826"/>
      <c r="I352" s="826"/>
      <c r="J352" s="826"/>
      <c r="K352" s="826"/>
      <c r="L352" s="826"/>
      <c r="M352" s="840"/>
      <c r="N352" s="1654"/>
      <c r="O352" s="1654"/>
      <c r="P352" s="1654"/>
      <c r="Q352" s="1654"/>
      <c r="R352" s="1654"/>
      <c r="S352" s="1654"/>
      <c r="T352" s="1654"/>
      <c r="U352" s="1654"/>
      <c r="V352" s="1654"/>
      <c r="W352" s="33"/>
      <c r="X352" s="33"/>
      <c r="Y352" s="33"/>
      <c r="Z352" s="47"/>
      <c r="AA352" s="137"/>
      <c r="AB352" s="851"/>
      <c r="AC352" s="852"/>
      <c r="AD352" s="853"/>
      <c r="AE352" s="122"/>
      <c r="AF352" s="276"/>
      <c r="AG352" s="123"/>
      <c r="AH352" s="123"/>
      <c r="AI352" s="123"/>
      <c r="AJ352" s="123"/>
      <c r="AK352" s="123"/>
      <c r="AL352" s="123"/>
      <c r="AM352" s="123"/>
      <c r="AN352" s="123"/>
      <c r="AO352" s="123"/>
      <c r="AP352" s="33"/>
      <c r="AQ352" s="46"/>
      <c r="AR352" s="33"/>
    </row>
    <row r="353" spans="1:44" ht="4.8" customHeight="1">
      <c r="A353" s="277"/>
      <c r="B353" s="58"/>
      <c r="C353" s="38"/>
      <c r="D353" s="59"/>
      <c r="E353" s="824"/>
      <c r="F353" s="136"/>
      <c r="G353" s="33"/>
      <c r="H353" s="33"/>
      <c r="I353" s="33"/>
      <c r="J353" s="33"/>
      <c r="K353" s="33"/>
      <c r="L353" s="33"/>
      <c r="M353" s="33"/>
      <c r="N353" s="33"/>
      <c r="O353" s="33"/>
      <c r="P353" s="33"/>
      <c r="Q353" s="33"/>
      <c r="R353" s="33"/>
      <c r="S353" s="33"/>
      <c r="T353" s="33"/>
      <c r="U353" s="33"/>
      <c r="V353" s="33"/>
      <c r="W353" s="33"/>
      <c r="X353" s="33"/>
      <c r="Y353" s="33"/>
      <c r="Z353" s="47"/>
      <c r="AA353" s="137"/>
      <c r="AB353" s="851"/>
      <c r="AC353" s="852"/>
      <c r="AD353" s="853"/>
      <c r="AE353" s="122"/>
      <c r="AF353" s="276"/>
      <c r="AG353" s="123"/>
      <c r="AH353" s="123"/>
      <c r="AI353" s="123"/>
      <c r="AJ353" s="123"/>
      <c r="AK353" s="123"/>
      <c r="AL353" s="123"/>
      <c r="AM353" s="123"/>
      <c r="AN353" s="123"/>
      <c r="AO353" s="123"/>
      <c r="AP353" s="33"/>
      <c r="AQ353" s="46"/>
      <c r="AR353" s="33"/>
    </row>
    <row r="354" spans="1:44">
      <c r="A354" s="277"/>
      <c r="B354" s="58"/>
      <c r="C354" s="38"/>
      <c r="D354" s="59"/>
      <c r="E354" s="824"/>
      <c r="F354" s="136"/>
      <c r="G354" s="873" t="s">
        <v>691</v>
      </c>
      <c r="H354" s="873"/>
      <c r="I354" s="873"/>
      <c r="J354" s="873"/>
      <c r="K354" s="873"/>
      <c r="L354" s="873"/>
      <c r="M354" s="873"/>
      <c r="N354" s="873"/>
      <c r="O354" s="873"/>
      <c r="P354" s="873"/>
      <c r="Q354" s="873"/>
      <c r="R354" s="873"/>
      <c r="S354" s="873"/>
      <c r="T354" s="873"/>
      <c r="U354" s="873"/>
      <c r="V354" s="873"/>
      <c r="W354" s="33"/>
      <c r="X354" s="33"/>
      <c r="Y354" s="33"/>
      <c r="Z354" s="47"/>
      <c r="AA354" s="137"/>
      <c r="AB354" s="194"/>
      <c r="AC354" s="195"/>
      <c r="AD354" s="196"/>
      <c r="AE354" s="122"/>
      <c r="AF354" s="276"/>
      <c r="AG354" s="123"/>
      <c r="AH354" s="123"/>
      <c r="AI354" s="123"/>
      <c r="AJ354" s="123"/>
      <c r="AK354" s="123"/>
      <c r="AL354" s="123"/>
      <c r="AM354" s="123"/>
      <c r="AN354" s="123"/>
      <c r="AO354" s="123"/>
      <c r="AP354" s="33"/>
      <c r="AQ354" s="46"/>
      <c r="AR354" s="33"/>
    </row>
    <row r="355" spans="1:44">
      <c r="A355" s="277"/>
      <c r="B355" s="58"/>
      <c r="C355" s="38"/>
      <c r="D355" s="59"/>
      <c r="E355" s="824"/>
      <c r="F355" s="136"/>
      <c r="G355" s="1659"/>
      <c r="H355" s="1660"/>
      <c r="I355" s="1660"/>
      <c r="J355" s="1660"/>
      <c r="K355" s="1660"/>
      <c r="L355" s="1660"/>
      <c r="M355" s="1660"/>
      <c r="N355" s="1660"/>
      <c r="O355" s="1660"/>
      <c r="P355" s="1660"/>
      <c r="Q355" s="1660"/>
      <c r="R355" s="1660"/>
      <c r="S355" s="1660"/>
      <c r="T355" s="1660"/>
      <c r="U355" s="1660"/>
      <c r="V355" s="1660"/>
      <c r="W355" s="1660"/>
      <c r="X355" s="1661"/>
      <c r="Y355" s="33"/>
      <c r="Z355" s="47"/>
      <c r="AA355" s="137"/>
      <c r="AB355" s="194"/>
      <c r="AC355" s="195"/>
      <c r="AD355" s="196"/>
      <c r="AE355" s="122"/>
      <c r="AF355" s="276"/>
      <c r="AG355" s="123"/>
      <c r="AH355" s="123"/>
      <c r="AI355" s="123"/>
      <c r="AJ355" s="123"/>
      <c r="AK355" s="123"/>
      <c r="AL355" s="123"/>
      <c r="AM355" s="123"/>
      <c r="AN355" s="123"/>
      <c r="AO355" s="123"/>
      <c r="AP355" s="33"/>
      <c r="AQ355" s="46"/>
      <c r="AR355" s="33"/>
    </row>
    <row r="356" spans="1:44">
      <c r="A356" s="277"/>
      <c r="B356" s="58"/>
      <c r="C356" s="38"/>
      <c r="D356" s="59"/>
      <c r="E356" s="48"/>
      <c r="F356" s="136"/>
      <c r="G356" s="902"/>
      <c r="H356" s="903"/>
      <c r="I356" s="903"/>
      <c r="J356" s="903"/>
      <c r="K356" s="903"/>
      <c r="L356" s="903"/>
      <c r="M356" s="903"/>
      <c r="N356" s="903"/>
      <c r="O356" s="903"/>
      <c r="P356" s="903"/>
      <c r="Q356" s="903"/>
      <c r="R356" s="903"/>
      <c r="S356" s="903"/>
      <c r="T356" s="903"/>
      <c r="U356" s="903"/>
      <c r="V356" s="903"/>
      <c r="W356" s="903"/>
      <c r="X356" s="904"/>
      <c r="Y356" s="33"/>
      <c r="Z356" s="47"/>
      <c r="AA356" s="137"/>
      <c r="AB356" s="194"/>
      <c r="AC356" s="195"/>
      <c r="AD356" s="196"/>
      <c r="AE356" s="122"/>
      <c r="AF356" s="276"/>
      <c r="AG356" s="123"/>
      <c r="AH356" s="123"/>
      <c r="AI356" s="123"/>
      <c r="AJ356" s="123"/>
      <c r="AK356" s="123"/>
      <c r="AL356" s="123"/>
      <c r="AM356" s="123"/>
      <c r="AN356" s="123"/>
      <c r="AO356" s="123"/>
      <c r="AP356" s="33"/>
      <c r="AQ356" s="46"/>
      <c r="AR356" s="33"/>
    </row>
    <row r="357" spans="1:44" ht="4.2" customHeight="1">
      <c r="A357" s="277"/>
      <c r="B357" s="58"/>
      <c r="C357" s="38"/>
      <c r="D357" s="59"/>
      <c r="E357" s="48"/>
      <c r="F357" s="136"/>
      <c r="G357" s="42"/>
      <c r="H357" s="42"/>
      <c r="I357" s="42"/>
      <c r="J357" s="42"/>
      <c r="K357" s="42"/>
      <c r="L357" s="42"/>
      <c r="M357" s="42"/>
      <c r="N357" s="42"/>
      <c r="O357" s="42"/>
      <c r="P357" s="42"/>
      <c r="Q357" s="42"/>
      <c r="R357" s="42"/>
      <c r="S357" s="42"/>
      <c r="T357" s="42"/>
      <c r="U357" s="42"/>
      <c r="V357" s="42"/>
      <c r="W357" s="42"/>
      <c r="X357" s="42"/>
      <c r="Y357" s="33"/>
      <c r="Z357" s="47"/>
      <c r="AA357" s="137"/>
      <c r="AB357" s="194"/>
      <c r="AC357" s="195"/>
      <c r="AD357" s="196"/>
      <c r="AE357" s="122"/>
      <c r="AF357" s="276"/>
      <c r="AG357" s="123"/>
      <c r="AH357" s="123"/>
      <c r="AI357" s="123"/>
      <c r="AJ357" s="123"/>
      <c r="AK357" s="123"/>
      <c r="AL357" s="123"/>
      <c r="AM357" s="123"/>
      <c r="AN357" s="123"/>
      <c r="AO357" s="123"/>
      <c r="AP357" s="33"/>
      <c r="AQ357" s="46"/>
      <c r="AR357" s="33"/>
    </row>
    <row r="358" spans="1:44">
      <c r="A358" s="277"/>
      <c r="B358" s="58"/>
      <c r="C358" s="38"/>
      <c r="D358" s="59"/>
      <c r="E358" s="48"/>
      <c r="F358" s="136"/>
      <c r="G358" s="33" t="s">
        <v>1000</v>
      </c>
      <c r="H358" s="33"/>
      <c r="I358" s="33"/>
      <c r="J358" s="33"/>
      <c r="K358" s="33"/>
      <c r="L358" s="33"/>
      <c r="M358" s="33"/>
      <c r="N358" s="33"/>
      <c r="O358" s="33"/>
      <c r="P358" s="33"/>
      <c r="Q358" s="33"/>
      <c r="R358" s="33"/>
      <c r="S358" s="33"/>
      <c r="T358" s="33"/>
      <c r="U358" s="33"/>
      <c r="V358" s="33"/>
      <c r="W358" s="574"/>
      <c r="X358" s="47"/>
      <c r="Y358" s="47"/>
      <c r="Z358" s="47"/>
      <c r="AA358" s="137"/>
      <c r="AB358" s="194"/>
      <c r="AC358" s="195"/>
      <c r="AD358" s="196"/>
      <c r="AE358" s="122"/>
      <c r="AF358" s="276"/>
      <c r="AG358" s="123"/>
      <c r="AH358" s="123"/>
      <c r="AI358" s="123"/>
      <c r="AJ358" s="123"/>
      <c r="AK358" s="123"/>
      <c r="AL358" s="123"/>
      <c r="AM358" s="123"/>
      <c r="AN358" s="123"/>
      <c r="AO358" s="123"/>
      <c r="AP358" s="33"/>
      <c r="AQ358" s="46"/>
      <c r="AR358" s="33"/>
    </row>
    <row r="359" spans="1:44">
      <c r="A359" s="277"/>
      <c r="B359" s="58"/>
      <c r="C359" s="38"/>
      <c r="D359" s="59"/>
      <c r="E359" s="48"/>
      <c r="F359" s="136"/>
      <c r="G359" s="575" t="s">
        <v>1001</v>
      </c>
      <c r="H359" s="576"/>
      <c r="I359" s="576"/>
      <c r="J359" s="576"/>
      <c r="K359" s="576"/>
      <c r="L359" s="576"/>
      <c r="M359" s="576"/>
      <c r="N359" s="576"/>
      <c r="O359" s="576"/>
      <c r="P359" s="577"/>
      <c r="Q359" s="1655" t="s">
        <v>1002</v>
      </c>
      <c r="R359" s="1656"/>
      <c r="S359" s="1656"/>
      <c r="T359" s="1656"/>
      <c r="U359" s="1656"/>
      <c r="V359" s="1657"/>
      <c r="W359" s="574"/>
      <c r="X359" s="47"/>
      <c r="Y359" s="47"/>
      <c r="Z359" s="47"/>
      <c r="AA359" s="137"/>
      <c r="AB359" s="194"/>
      <c r="AC359" s="195"/>
      <c r="AD359" s="196"/>
      <c r="AE359" s="122"/>
      <c r="AF359" s="276"/>
      <c r="AG359" s="123"/>
      <c r="AH359" s="123"/>
      <c r="AI359" s="123"/>
      <c r="AJ359" s="123"/>
      <c r="AK359" s="123"/>
      <c r="AL359" s="123"/>
      <c r="AM359" s="123"/>
      <c r="AN359" s="123"/>
      <c r="AO359" s="123"/>
      <c r="AP359" s="33"/>
      <c r="AQ359" s="46"/>
      <c r="AR359" s="33"/>
    </row>
    <row r="360" spans="1:44">
      <c r="A360" s="277"/>
      <c r="B360" s="58"/>
      <c r="C360" s="38"/>
      <c r="D360" s="59"/>
      <c r="E360" s="48"/>
      <c r="F360" s="136"/>
      <c r="G360" s="575" t="s">
        <v>1003</v>
      </c>
      <c r="H360" s="576"/>
      <c r="I360" s="576"/>
      <c r="J360" s="576"/>
      <c r="K360" s="576"/>
      <c r="L360" s="576"/>
      <c r="M360" s="576"/>
      <c r="N360" s="576"/>
      <c r="O360" s="576"/>
      <c r="P360" s="577"/>
      <c r="Q360" s="1655" t="s">
        <v>1002</v>
      </c>
      <c r="R360" s="1656"/>
      <c r="S360" s="1656"/>
      <c r="T360" s="1656"/>
      <c r="U360" s="1656"/>
      <c r="V360" s="1657"/>
      <c r="W360" s="574"/>
      <c r="X360" s="47"/>
      <c r="Y360" s="47"/>
      <c r="Z360" s="47"/>
      <c r="AA360" s="137"/>
      <c r="AB360" s="194"/>
      <c r="AC360" s="195"/>
      <c r="AD360" s="196"/>
      <c r="AE360" s="122"/>
      <c r="AF360" s="276"/>
      <c r="AG360" s="123"/>
      <c r="AH360" s="123"/>
      <c r="AI360" s="123"/>
      <c r="AJ360" s="123"/>
      <c r="AK360" s="123"/>
      <c r="AL360" s="123"/>
      <c r="AM360" s="123"/>
      <c r="AN360" s="123"/>
      <c r="AO360" s="123"/>
      <c r="AP360" s="33"/>
      <c r="AQ360" s="46"/>
      <c r="AR360" s="33"/>
    </row>
    <row r="361" spans="1:44">
      <c r="A361" s="277"/>
      <c r="B361" s="58"/>
      <c r="C361" s="38"/>
      <c r="D361" s="59"/>
      <c r="E361" s="48"/>
      <c r="F361" s="136"/>
      <c r="G361" s="575" t="s">
        <v>1004</v>
      </c>
      <c r="H361" s="576"/>
      <c r="I361" s="576"/>
      <c r="J361" s="576"/>
      <c r="K361" s="576"/>
      <c r="L361" s="576"/>
      <c r="M361" s="576"/>
      <c r="N361" s="576"/>
      <c r="O361" s="576"/>
      <c r="P361" s="577"/>
      <c r="Q361" s="1655" t="s">
        <v>1002</v>
      </c>
      <c r="R361" s="1656"/>
      <c r="S361" s="1656"/>
      <c r="T361" s="1656"/>
      <c r="U361" s="1656"/>
      <c r="V361" s="1657"/>
      <c r="W361" s="574"/>
      <c r="X361" s="47"/>
      <c r="Y361" s="47"/>
      <c r="Z361" s="47"/>
      <c r="AA361" s="137"/>
      <c r="AB361" s="194"/>
      <c r="AC361" s="195"/>
      <c r="AD361" s="196"/>
      <c r="AE361" s="122"/>
      <c r="AF361" s="276"/>
      <c r="AG361" s="123"/>
      <c r="AH361" s="123"/>
      <c r="AI361" s="123"/>
      <c r="AJ361" s="123"/>
      <c r="AK361" s="123"/>
      <c r="AL361" s="123"/>
      <c r="AM361" s="123"/>
      <c r="AN361" s="123"/>
      <c r="AO361" s="123"/>
      <c r="AP361" s="33"/>
      <c r="AQ361" s="46"/>
      <c r="AR361" s="33"/>
    </row>
    <row r="362" spans="1:44">
      <c r="A362" s="277"/>
      <c r="B362" s="58"/>
      <c r="C362" s="38"/>
      <c r="D362" s="59"/>
      <c r="E362" s="48"/>
      <c r="F362" s="136"/>
      <c r="G362" s="33"/>
      <c r="H362" s="33"/>
      <c r="I362" s="33"/>
      <c r="J362" s="33"/>
      <c r="K362" s="33"/>
      <c r="L362" s="33"/>
      <c r="M362" s="33"/>
      <c r="N362" s="33"/>
      <c r="O362" s="33"/>
      <c r="P362" s="33"/>
      <c r="Q362" s="33"/>
      <c r="R362" s="33"/>
      <c r="S362" s="33"/>
      <c r="T362" s="33"/>
      <c r="U362" s="33"/>
      <c r="V362" s="33"/>
      <c r="W362" s="33"/>
      <c r="X362" s="33"/>
      <c r="Y362" s="33"/>
      <c r="Z362" s="47"/>
      <c r="AA362" s="137"/>
      <c r="AB362" s="194"/>
      <c r="AC362" s="195"/>
      <c r="AD362" s="196"/>
      <c r="AE362" s="122"/>
      <c r="AF362" s="276"/>
      <c r="AG362" s="123"/>
      <c r="AH362" s="123"/>
      <c r="AI362" s="123"/>
      <c r="AJ362" s="123"/>
      <c r="AK362" s="123"/>
      <c r="AL362" s="123"/>
      <c r="AM362" s="123"/>
      <c r="AN362" s="123"/>
      <c r="AO362" s="123"/>
      <c r="AP362" s="33"/>
      <c r="AQ362" s="46"/>
      <c r="AR362" s="33"/>
    </row>
    <row r="363" spans="1:44" ht="13.5" customHeight="1">
      <c r="A363" s="277"/>
      <c r="B363" s="58"/>
      <c r="C363" s="38"/>
      <c r="D363" s="825" t="s">
        <v>225</v>
      </c>
      <c r="E363" s="824" t="s">
        <v>697</v>
      </c>
      <c r="F363" s="136"/>
      <c r="G363" s="826" t="s">
        <v>66</v>
      </c>
      <c r="H363" s="826"/>
      <c r="I363" s="826"/>
      <c r="J363" s="826"/>
      <c r="K363" s="826"/>
      <c r="L363" s="826"/>
      <c r="M363" s="840"/>
      <c r="N363" s="1654" t="s">
        <v>105</v>
      </c>
      <c r="O363" s="1654"/>
      <c r="P363" s="1654"/>
      <c r="Q363" s="1654"/>
      <c r="R363" s="1654"/>
      <c r="S363" s="1654"/>
      <c r="T363" s="1654"/>
      <c r="U363" s="1654"/>
      <c r="V363" s="1654"/>
      <c r="W363" s="33"/>
      <c r="X363" s="33"/>
      <c r="Y363" s="33"/>
      <c r="Z363" s="47"/>
      <c r="AA363" s="137"/>
      <c r="AB363" s="851" t="s">
        <v>459</v>
      </c>
      <c r="AC363" s="852"/>
      <c r="AD363" s="853"/>
      <c r="AE363" s="122"/>
      <c r="AF363" s="276"/>
      <c r="AG363" s="123"/>
      <c r="AH363" s="123"/>
      <c r="AI363" s="123"/>
      <c r="AJ363" s="123"/>
      <c r="AK363" s="123"/>
      <c r="AL363" s="123"/>
      <c r="AM363" s="123"/>
      <c r="AN363" s="123"/>
      <c r="AO363" s="123"/>
      <c r="AP363" s="33"/>
      <c r="AQ363" s="46"/>
      <c r="AR363" s="33"/>
    </row>
    <row r="364" spans="1:44">
      <c r="A364" s="277"/>
      <c r="B364" s="58"/>
      <c r="C364" s="38"/>
      <c r="D364" s="1658"/>
      <c r="E364" s="824"/>
      <c r="F364" s="136"/>
      <c r="G364" s="826"/>
      <c r="H364" s="826"/>
      <c r="I364" s="826"/>
      <c r="J364" s="826"/>
      <c r="K364" s="826"/>
      <c r="L364" s="826"/>
      <c r="M364" s="840"/>
      <c r="N364" s="1654"/>
      <c r="O364" s="1654"/>
      <c r="P364" s="1654"/>
      <c r="Q364" s="1654"/>
      <c r="R364" s="1654"/>
      <c r="S364" s="1654"/>
      <c r="T364" s="1654"/>
      <c r="U364" s="1654"/>
      <c r="V364" s="1654"/>
      <c r="W364" s="334"/>
      <c r="X364" s="334"/>
      <c r="Y364" s="33"/>
      <c r="Z364" s="47"/>
      <c r="AA364" s="137"/>
      <c r="AB364" s="851"/>
      <c r="AC364" s="852"/>
      <c r="AD364" s="853"/>
      <c r="AE364" s="122"/>
      <c r="AF364" s="276"/>
      <c r="AG364" s="123"/>
      <c r="AH364" s="123"/>
      <c r="AI364" s="123"/>
      <c r="AJ364" s="123"/>
      <c r="AK364" s="123"/>
      <c r="AL364" s="123"/>
      <c r="AM364" s="123"/>
      <c r="AN364" s="123"/>
      <c r="AO364" s="123"/>
      <c r="AP364" s="33"/>
      <c r="AQ364" s="46"/>
      <c r="AR364" s="33"/>
    </row>
    <row r="365" spans="1:44">
      <c r="A365" s="277"/>
      <c r="B365" s="58"/>
      <c r="C365" s="38"/>
      <c r="D365" s="59"/>
      <c r="E365" s="824"/>
      <c r="F365" s="136"/>
      <c r="G365" s="33"/>
      <c r="H365" s="33"/>
      <c r="I365" s="33"/>
      <c r="J365" s="33"/>
      <c r="K365" s="33"/>
      <c r="L365" s="33"/>
      <c r="M365" s="33"/>
      <c r="N365" s="33"/>
      <c r="O365" s="33"/>
      <c r="P365" s="33"/>
      <c r="Q365" s="33"/>
      <c r="R365" s="33"/>
      <c r="S365" s="33"/>
      <c r="T365" s="33"/>
      <c r="U365" s="33"/>
      <c r="V365" s="33"/>
      <c r="W365" s="334"/>
      <c r="X365" s="334"/>
      <c r="Y365" s="33"/>
      <c r="Z365" s="47"/>
      <c r="AA365" s="137"/>
      <c r="AB365" s="851"/>
      <c r="AC365" s="852"/>
      <c r="AD365" s="853"/>
      <c r="AE365" s="122"/>
      <c r="AF365" s="276"/>
      <c r="AG365" s="123"/>
      <c r="AH365" s="123"/>
      <c r="AI365" s="123"/>
      <c r="AJ365" s="123"/>
      <c r="AK365" s="123"/>
      <c r="AL365" s="123"/>
      <c r="AM365" s="123"/>
      <c r="AN365" s="123"/>
      <c r="AO365" s="123"/>
      <c r="AP365" s="33"/>
      <c r="AQ365" s="46"/>
      <c r="AR365" s="33"/>
    </row>
    <row r="366" spans="1:44">
      <c r="A366" s="277"/>
      <c r="B366" s="58"/>
      <c r="C366" s="38"/>
      <c r="D366" s="59"/>
      <c r="E366" s="48"/>
      <c r="F366" s="136"/>
      <c r="G366" s="1653" t="s">
        <v>999</v>
      </c>
      <c r="H366" s="1653"/>
      <c r="I366" s="1653"/>
      <c r="J366" s="1653"/>
      <c r="K366" s="1653"/>
      <c r="L366" s="1653"/>
      <c r="M366" s="1653"/>
      <c r="N366" s="1653"/>
      <c r="O366" s="1653"/>
      <c r="P366" s="1653"/>
      <c r="Q366" s="1653"/>
      <c r="R366" s="1653"/>
      <c r="S366" s="1653"/>
      <c r="T366" s="1653"/>
      <c r="U366" s="1653"/>
      <c r="V366" s="1653"/>
      <c r="W366" s="1653"/>
      <c r="X366" s="1653"/>
      <c r="Y366" s="1653"/>
      <c r="Z366" s="1653"/>
      <c r="AA366" s="137"/>
      <c r="AB366" s="194"/>
      <c r="AC366" s="195"/>
      <c r="AD366" s="196"/>
      <c r="AE366" s="122"/>
      <c r="AF366" s="276"/>
      <c r="AG366" s="123"/>
      <c r="AH366" s="123"/>
      <c r="AI366" s="123"/>
      <c r="AJ366" s="123"/>
      <c r="AK366" s="123"/>
      <c r="AL366" s="123"/>
      <c r="AM366" s="123"/>
      <c r="AN366" s="123"/>
      <c r="AO366" s="123"/>
      <c r="AP366" s="33"/>
      <c r="AQ366" s="46"/>
      <c r="AR366" s="33"/>
    </row>
    <row r="367" spans="1:44">
      <c r="A367" s="277"/>
      <c r="B367" s="58"/>
      <c r="C367" s="38"/>
      <c r="D367" s="59"/>
      <c r="E367" s="48"/>
      <c r="F367" s="136"/>
      <c r="G367" s="1859"/>
      <c r="H367" s="1860"/>
      <c r="I367" s="1860"/>
      <c r="J367" s="1860"/>
      <c r="K367" s="1860"/>
      <c r="L367" s="1860"/>
      <c r="M367" s="1860"/>
      <c r="N367" s="1860"/>
      <c r="O367" s="1860"/>
      <c r="P367" s="1860"/>
      <c r="Q367" s="1860"/>
      <c r="R367" s="1860"/>
      <c r="S367" s="1860"/>
      <c r="T367" s="1860"/>
      <c r="U367" s="1860"/>
      <c r="V367" s="1860"/>
      <c r="W367" s="1860"/>
      <c r="X367" s="1860"/>
      <c r="Y367" s="1860"/>
      <c r="Z367" s="1861"/>
      <c r="AA367" s="137"/>
      <c r="AB367" s="194"/>
      <c r="AC367" s="195"/>
      <c r="AD367" s="196"/>
      <c r="AE367" s="122"/>
      <c r="AF367" s="276"/>
      <c r="AG367" s="123"/>
      <c r="AH367" s="123"/>
      <c r="AI367" s="123"/>
      <c r="AJ367" s="123"/>
      <c r="AK367" s="123"/>
      <c r="AL367" s="123"/>
      <c r="AM367" s="123"/>
      <c r="AN367" s="123"/>
      <c r="AO367" s="123"/>
      <c r="AP367" s="33"/>
      <c r="AQ367" s="46"/>
      <c r="AR367" s="33"/>
    </row>
    <row r="368" spans="1:44">
      <c r="A368" s="277"/>
      <c r="B368" s="58"/>
      <c r="C368" s="38"/>
      <c r="D368" s="59"/>
      <c r="E368" s="48"/>
      <c r="F368" s="136"/>
      <c r="G368" s="1862"/>
      <c r="H368" s="1863"/>
      <c r="I368" s="1863"/>
      <c r="J368" s="1863"/>
      <c r="K368" s="1863"/>
      <c r="L368" s="1863"/>
      <c r="M368" s="1863"/>
      <c r="N368" s="1863"/>
      <c r="O368" s="1863"/>
      <c r="P368" s="1863"/>
      <c r="Q368" s="1863"/>
      <c r="R368" s="1863"/>
      <c r="S368" s="1863"/>
      <c r="T368" s="1863"/>
      <c r="U368" s="1863"/>
      <c r="V368" s="1863"/>
      <c r="W368" s="1863"/>
      <c r="X368" s="1863"/>
      <c r="Y368" s="1863"/>
      <c r="Z368" s="1864"/>
      <c r="AA368" s="137"/>
      <c r="AB368" s="194"/>
      <c r="AC368" s="195"/>
      <c r="AD368" s="196"/>
      <c r="AE368" s="122"/>
      <c r="AF368" s="276"/>
      <c r="AG368" s="123"/>
      <c r="AH368" s="123"/>
      <c r="AI368" s="123"/>
      <c r="AJ368" s="123"/>
      <c r="AK368" s="123"/>
      <c r="AL368" s="123"/>
      <c r="AM368" s="123"/>
      <c r="AN368" s="123"/>
      <c r="AO368" s="123"/>
      <c r="AP368" s="33"/>
      <c r="AQ368" s="46"/>
      <c r="AR368" s="33"/>
    </row>
    <row r="369" spans="1:44">
      <c r="A369" s="277"/>
      <c r="B369" s="58"/>
      <c r="C369" s="38"/>
      <c r="D369" s="59"/>
      <c r="E369" s="48"/>
      <c r="F369" s="136"/>
      <c r="G369" s="33"/>
      <c r="H369" s="33"/>
      <c r="I369" s="33"/>
      <c r="J369" s="33"/>
      <c r="K369" s="33"/>
      <c r="L369" s="33"/>
      <c r="M369" s="33"/>
      <c r="N369" s="33"/>
      <c r="O369" s="33"/>
      <c r="P369" s="33"/>
      <c r="Q369" s="33"/>
      <c r="R369" s="33"/>
      <c r="S369" s="33"/>
      <c r="T369" s="33"/>
      <c r="U369" s="33"/>
      <c r="V369" s="33"/>
      <c r="W369" s="334"/>
      <c r="X369" s="334"/>
      <c r="Y369" s="33"/>
      <c r="Z369" s="47"/>
      <c r="AA369" s="137"/>
      <c r="AB369" s="194"/>
      <c r="AC369" s="195"/>
      <c r="AD369" s="196"/>
      <c r="AE369" s="122"/>
      <c r="AF369" s="276"/>
      <c r="AG369" s="123"/>
      <c r="AH369" s="123"/>
      <c r="AI369" s="123"/>
      <c r="AJ369" s="123"/>
      <c r="AK369" s="123"/>
      <c r="AL369" s="123"/>
      <c r="AM369" s="123"/>
      <c r="AN369" s="123"/>
      <c r="AO369" s="123"/>
      <c r="AP369" s="33"/>
      <c r="AQ369" s="46"/>
      <c r="AR369" s="33"/>
    </row>
    <row r="370" spans="1:44" ht="4.2" customHeight="1">
      <c r="A370" s="277"/>
      <c r="B370" s="58"/>
      <c r="C370" s="38"/>
      <c r="D370" s="59"/>
      <c r="E370" s="49"/>
      <c r="F370" s="136"/>
      <c r="G370" s="33"/>
      <c r="H370" s="33"/>
      <c r="I370" s="33"/>
      <c r="J370" s="33"/>
      <c r="K370" s="33"/>
      <c r="L370" s="33"/>
      <c r="M370" s="33"/>
      <c r="N370" s="33"/>
      <c r="O370" s="33"/>
      <c r="P370" s="33"/>
      <c r="Q370" s="33"/>
      <c r="R370" s="33"/>
      <c r="S370" s="33"/>
      <c r="T370" s="33"/>
      <c r="U370" s="33"/>
      <c r="V370" s="33"/>
      <c r="W370" s="334"/>
      <c r="X370" s="334"/>
      <c r="Y370" s="33"/>
      <c r="Z370" s="47"/>
      <c r="AA370" s="137"/>
      <c r="AB370" s="194"/>
      <c r="AC370" s="195"/>
      <c r="AD370" s="196"/>
      <c r="AE370" s="122"/>
      <c r="AF370" s="276"/>
      <c r="AG370" s="123"/>
      <c r="AH370" s="123"/>
      <c r="AI370" s="123"/>
      <c r="AJ370" s="123"/>
      <c r="AK370" s="123"/>
      <c r="AL370" s="123"/>
      <c r="AM370" s="123"/>
      <c r="AN370" s="123"/>
      <c r="AO370" s="123"/>
      <c r="AP370" s="33"/>
      <c r="AQ370" s="46"/>
      <c r="AR370" s="33"/>
    </row>
    <row r="371" spans="1:44" ht="13.5" customHeight="1">
      <c r="A371" s="277"/>
      <c r="B371" s="58"/>
      <c r="C371" s="38"/>
      <c r="D371" s="59" t="s">
        <v>224</v>
      </c>
      <c r="E371" s="790" t="s">
        <v>984</v>
      </c>
      <c r="F371" s="136"/>
      <c r="G371" s="826" t="s">
        <v>66</v>
      </c>
      <c r="H371" s="826"/>
      <c r="I371" s="826"/>
      <c r="J371" s="826"/>
      <c r="K371" s="826"/>
      <c r="L371" s="826"/>
      <c r="M371" s="840"/>
      <c r="N371" s="1664" t="s">
        <v>105</v>
      </c>
      <c r="O371" s="1664"/>
      <c r="P371" s="1664"/>
      <c r="Q371" s="1664"/>
      <c r="R371" s="1664"/>
      <c r="S371" s="1664"/>
      <c r="T371" s="1664"/>
      <c r="U371" s="1664"/>
      <c r="V371" s="1664"/>
      <c r="W371" s="334"/>
      <c r="X371" s="334"/>
      <c r="Y371" s="33"/>
      <c r="Z371" s="47"/>
      <c r="AA371" s="137"/>
      <c r="AB371" s="851" t="s">
        <v>459</v>
      </c>
      <c r="AC371" s="852"/>
      <c r="AD371" s="853"/>
      <c r="AE371" s="122"/>
      <c r="AF371" s="276"/>
      <c r="AG371" s="123"/>
      <c r="AH371" s="123"/>
      <c r="AI371" s="123"/>
      <c r="AJ371" s="123"/>
      <c r="AK371" s="123"/>
      <c r="AL371" s="123"/>
      <c r="AM371" s="123"/>
      <c r="AN371" s="123"/>
      <c r="AO371" s="123"/>
      <c r="AP371" s="33"/>
      <c r="AQ371" s="46"/>
      <c r="AR371" s="33"/>
    </row>
    <row r="372" spans="1:44" ht="13.5" customHeight="1">
      <c r="A372" s="277"/>
      <c r="B372" s="58"/>
      <c r="C372" s="38"/>
      <c r="D372" s="59"/>
      <c r="E372" s="790"/>
      <c r="F372" s="136"/>
      <c r="G372" s="826"/>
      <c r="H372" s="826"/>
      <c r="I372" s="826"/>
      <c r="J372" s="826"/>
      <c r="K372" s="826"/>
      <c r="L372" s="826"/>
      <c r="M372" s="840"/>
      <c r="N372" s="1664"/>
      <c r="O372" s="1664"/>
      <c r="P372" s="1664"/>
      <c r="Q372" s="1664"/>
      <c r="R372" s="1664"/>
      <c r="S372" s="1664"/>
      <c r="T372" s="1664"/>
      <c r="U372" s="1664"/>
      <c r="V372" s="1664"/>
      <c r="W372" s="334"/>
      <c r="X372" s="334"/>
      <c r="Y372" s="33"/>
      <c r="Z372" s="47"/>
      <c r="AA372" s="137"/>
      <c r="AB372" s="851"/>
      <c r="AC372" s="852"/>
      <c r="AD372" s="853"/>
      <c r="AE372" s="122"/>
      <c r="AF372" s="276"/>
      <c r="AG372" s="123"/>
      <c r="AH372" s="123"/>
      <c r="AI372" s="123"/>
      <c r="AJ372" s="123"/>
      <c r="AK372" s="123"/>
      <c r="AL372" s="123"/>
      <c r="AM372" s="123"/>
      <c r="AN372" s="123"/>
      <c r="AO372" s="123"/>
      <c r="AP372" s="33"/>
      <c r="AQ372" s="46"/>
      <c r="AR372" s="33"/>
    </row>
    <row r="373" spans="1:44" ht="13.5" customHeight="1">
      <c r="A373" s="277"/>
      <c r="B373" s="58"/>
      <c r="C373" s="38"/>
      <c r="D373" s="59"/>
      <c r="E373" s="790"/>
      <c r="F373" s="136"/>
      <c r="G373" s="334"/>
      <c r="H373" s="334"/>
      <c r="I373" s="334"/>
      <c r="J373" s="334"/>
      <c r="K373" s="334"/>
      <c r="L373" s="334"/>
      <c r="M373" s="334"/>
      <c r="N373" s="334"/>
      <c r="O373" s="334"/>
      <c r="P373" s="334"/>
      <c r="Q373" s="334"/>
      <c r="R373" s="334"/>
      <c r="S373" s="334"/>
      <c r="T373" s="334"/>
      <c r="U373" s="334"/>
      <c r="V373" s="334"/>
      <c r="W373" s="334"/>
      <c r="X373" s="334"/>
      <c r="Y373" s="33"/>
      <c r="Z373" s="47"/>
      <c r="AA373" s="137"/>
      <c r="AB373" s="851"/>
      <c r="AC373" s="852"/>
      <c r="AD373" s="853"/>
      <c r="AE373" s="122"/>
      <c r="AF373" s="276"/>
      <c r="AG373" s="123"/>
      <c r="AH373" s="123"/>
      <c r="AI373" s="123"/>
      <c r="AJ373" s="123"/>
      <c r="AK373" s="123"/>
      <c r="AL373" s="123"/>
      <c r="AM373" s="123"/>
      <c r="AN373" s="123"/>
      <c r="AO373" s="123"/>
      <c r="AP373" s="33"/>
      <c r="AQ373" s="46"/>
      <c r="AR373" s="33"/>
    </row>
    <row r="374" spans="1:44" ht="13.5" customHeight="1">
      <c r="A374" s="277"/>
      <c r="B374" s="58"/>
      <c r="C374" s="38"/>
      <c r="D374" s="59"/>
      <c r="E374" s="790"/>
      <c r="F374" s="136"/>
      <c r="G374" s="873" t="s">
        <v>692</v>
      </c>
      <c r="H374" s="1865"/>
      <c r="I374" s="1865"/>
      <c r="J374" s="1865"/>
      <c r="K374" s="1865"/>
      <c r="L374" s="1865"/>
      <c r="M374" s="1865"/>
      <c r="N374" s="1865"/>
      <c r="O374" s="1865"/>
      <c r="P374" s="1865"/>
      <c r="Q374" s="1865"/>
      <c r="R374" s="1865"/>
      <c r="S374" s="1865"/>
      <c r="T374" s="1865"/>
      <c r="U374" s="1865"/>
      <c r="V374" s="1865"/>
      <c r="W374" s="578"/>
      <c r="X374" s="578"/>
      <c r="Y374" s="33"/>
      <c r="Z374" s="47"/>
      <c r="AA374" s="137"/>
      <c r="AB374" s="194"/>
      <c r="AC374" s="195"/>
      <c r="AD374" s="196"/>
      <c r="AE374" s="122"/>
      <c r="AF374" s="276"/>
      <c r="AG374" s="123"/>
      <c r="AH374" s="123"/>
      <c r="AI374" s="123"/>
      <c r="AJ374" s="123"/>
      <c r="AK374" s="123"/>
      <c r="AL374" s="123"/>
      <c r="AM374" s="123"/>
      <c r="AN374" s="123"/>
      <c r="AO374" s="123"/>
      <c r="AP374" s="33"/>
      <c r="AQ374" s="46"/>
      <c r="AR374" s="33"/>
    </row>
    <row r="375" spans="1:44">
      <c r="A375" s="277"/>
      <c r="B375" s="58"/>
      <c r="C375" s="38"/>
      <c r="D375" s="59"/>
      <c r="E375" s="790"/>
      <c r="F375" s="136"/>
      <c r="G375" s="579"/>
      <c r="H375" s="1866" t="s">
        <v>693</v>
      </c>
      <c r="I375" s="1867"/>
      <c r="J375" s="1867"/>
      <c r="K375" s="1867"/>
      <c r="L375" s="1867"/>
      <c r="M375" s="1867"/>
      <c r="N375" s="1867"/>
      <c r="O375" s="1867"/>
      <c r="P375" s="1867"/>
      <c r="Q375" s="1867"/>
      <c r="R375" s="1867"/>
      <c r="S375" s="1868"/>
      <c r="T375" s="1881" t="s">
        <v>119</v>
      </c>
      <c r="U375" s="1881"/>
      <c r="V375" s="1881"/>
      <c r="W375" s="1881"/>
      <c r="X375" s="1881"/>
      <c r="Y375" s="33"/>
      <c r="Z375" s="47"/>
      <c r="AA375" s="137"/>
      <c r="AB375" s="194"/>
      <c r="AC375" s="195"/>
      <c r="AD375" s="196"/>
      <c r="AE375" s="122"/>
      <c r="AF375" s="276"/>
      <c r="AG375" s="123"/>
      <c r="AH375" s="123"/>
      <c r="AI375" s="123"/>
      <c r="AJ375" s="123"/>
      <c r="AK375" s="123"/>
      <c r="AL375" s="123"/>
      <c r="AM375" s="123"/>
      <c r="AN375" s="123"/>
      <c r="AO375" s="123"/>
      <c r="AP375" s="33"/>
      <c r="AQ375" s="46"/>
      <c r="AR375" s="33"/>
    </row>
    <row r="376" spans="1:44">
      <c r="A376" s="277"/>
      <c r="B376" s="58"/>
      <c r="C376" s="38"/>
      <c r="D376" s="59"/>
      <c r="E376" s="790"/>
      <c r="F376" s="136"/>
      <c r="G376" s="534"/>
      <c r="H376" s="1866" t="s">
        <v>694</v>
      </c>
      <c r="I376" s="1867"/>
      <c r="J376" s="1867"/>
      <c r="K376" s="1867"/>
      <c r="L376" s="1867"/>
      <c r="M376" s="1867"/>
      <c r="N376" s="1867"/>
      <c r="O376" s="1867"/>
      <c r="P376" s="1867"/>
      <c r="Q376" s="1867"/>
      <c r="R376" s="1867"/>
      <c r="S376" s="1868"/>
      <c r="T376" s="1869" t="s">
        <v>94</v>
      </c>
      <c r="U376" s="1869"/>
      <c r="V376" s="1869"/>
      <c r="W376" s="1869"/>
      <c r="X376" s="1869"/>
      <c r="Y376" s="33"/>
      <c r="Z376" s="47"/>
      <c r="AA376" s="137"/>
      <c r="AB376" s="194"/>
      <c r="AC376" s="195"/>
      <c r="AD376" s="196"/>
      <c r="AE376" s="122"/>
      <c r="AF376" s="276"/>
      <c r="AG376" s="123"/>
      <c r="AH376" s="123"/>
      <c r="AI376" s="123"/>
      <c r="AJ376" s="123"/>
      <c r="AK376" s="123"/>
      <c r="AL376" s="123"/>
      <c r="AM376" s="123"/>
      <c r="AN376" s="123"/>
      <c r="AO376" s="123"/>
      <c r="AP376" s="33"/>
      <c r="AQ376" s="46"/>
      <c r="AR376" s="33"/>
    </row>
    <row r="377" spans="1:44">
      <c r="A377" s="277"/>
      <c r="B377" s="58"/>
      <c r="C377" s="38"/>
      <c r="D377" s="59"/>
      <c r="E377" s="48"/>
      <c r="F377" s="136"/>
      <c r="G377" s="534"/>
      <c r="H377" s="1866" t="s">
        <v>695</v>
      </c>
      <c r="I377" s="1867"/>
      <c r="J377" s="1867"/>
      <c r="K377" s="1867"/>
      <c r="L377" s="1867"/>
      <c r="M377" s="1867"/>
      <c r="N377" s="1867"/>
      <c r="O377" s="1867"/>
      <c r="P377" s="1867"/>
      <c r="Q377" s="1867"/>
      <c r="R377" s="1867"/>
      <c r="S377" s="1868"/>
      <c r="T377" s="1869" t="s">
        <v>94</v>
      </c>
      <c r="U377" s="1869"/>
      <c r="V377" s="1869"/>
      <c r="W377" s="1869"/>
      <c r="X377" s="1869"/>
      <c r="Y377" s="33"/>
      <c r="Z377" s="47"/>
      <c r="AA377" s="137"/>
      <c r="AB377" s="194"/>
      <c r="AC377" s="195"/>
      <c r="AD377" s="196"/>
      <c r="AE377" s="122"/>
      <c r="AF377" s="276"/>
      <c r="AG377" s="123"/>
      <c r="AH377" s="123"/>
      <c r="AI377" s="123"/>
      <c r="AJ377" s="123"/>
      <c r="AK377" s="123"/>
      <c r="AL377" s="123"/>
      <c r="AM377" s="123"/>
      <c r="AN377" s="123"/>
      <c r="AO377" s="123"/>
      <c r="AP377" s="33"/>
      <c r="AQ377" s="46"/>
      <c r="AR377" s="33"/>
    </row>
    <row r="378" spans="1:44" ht="12.75" customHeight="1">
      <c r="A378" s="277"/>
      <c r="B378" s="58"/>
      <c r="C378" s="38"/>
      <c r="D378" s="59" t="s">
        <v>224</v>
      </c>
      <c r="E378" s="788" t="s">
        <v>985</v>
      </c>
      <c r="F378" s="136"/>
      <c r="G378" s="534"/>
      <c r="H378" s="1866" t="s">
        <v>696</v>
      </c>
      <c r="I378" s="1867"/>
      <c r="J378" s="1867"/>
      <c r="K378" s="1867"/>
      <c r="L378" s="1867"/>
      <c r="M378" s="1867"/>
      <c r="N378" s="1867"/>
      <c r="O378" s="1867"/>
      <c r="P378" s="1867"/>
      <c r="Q378" s="1867"/>
      <c r="R378" s="1867"/>
      <c r="S378" s="1868"/>
      <c r="T378" s="1869" t="s">
        <v>94</v>
      </c>
      <c r="U378" s="1869"/>
      <c r="V378" s="1869"/>
      <c r="W378" s="1869"/>
      <c r="X378" s="1869"/>
      <c r="Y378" s="33"/>
      <c r="Z378" s="47"/>
      <c r="AA378" s="137"/>
      <c r="AB378" s="194"/>
      <c r="AC378" s="195"/>
      <c r="AD378" s="196"/>
      <c r="AE378" s="122"/>
      <c r="AF378" s="276"/>
      <c r="AG378" s="123"/>
      <c r="AH378" s="123"/>
      <c r="AI378" s="123"/>
      <c r="AJ378" s="123"/>
      <c r="AK378" s="123"/>
      <c r="AL378" s="123"/>
      <c r="AM378" s="123"/>
      <c r="AN378" s="123"/>
      <c r="AO378" s="123"/>
      <c r="AP378" s="33"/>
      <c r="AQ378" s="46"/>
      <c r="AR378" s="33"/>
    </row>
    <row r="379" spans="1:44">
      <c r="A379" s="277"/>
      <c r="B379" s="58"/>
      <c r="C379" s="38"/>
      <c r="D379" s="59"/>
      <c r="E379" s="788"/>
      <c r="F379" s="136"/>
      <c r="G379" s="534"/>
      <c r="H379" s="1870" t="s">
        <v>1005</v>
      </c>
      <c r="I379" s="1871"/>
      <c r="J379" s="1871"/>
      <c r="K379" s="1871"/>
      <c r="L379" s="1871"/>
      <c r="M379" s="1871"/>
      <c r="N379" s="1871"/>
      <c r="O379" s="1871"/>
      <c r="P379" s="1871"/>
      <c r="Q379" s="1871"/>
      <c r="R379" s="1871"/>
      <c r="S379" s="1872"/>
      <c r="T379" s="1876" t="s">
        <v>94</v>
      </c>
      <c r="U379" s="1877"/>
      <c r="V379" s="1877"/>
      <c r="W379" s="1877"/>
      <c r="X379" s="1878"/>
      <c r="Y379" s="33"/>
      <c r="Z379" s="47"/>
      <c r="AA379" s="137"/>
      <c r="AB379" s="194"/>
      <c r="AC379" s="195"/>
      <c r="AD379" s="196"/>
      <c r="AE379" s="122"/>
      <c r="AF379" s="276"/>
      <c r="AG379" s="123"/>
      <c r="AH379" s="123"/>
      <c r="AI379" s="123"/>
      <c r="AJ379" s="123"/>
      <c r="AK379" s="123"/>
      <c r="AL379" s="123"/>
      <c r="AM379" s="123"/>
      <c r="AN379" s="123"/>
      <c r="AO379" s="123"/>
      <c r="AP379" s="33"/>
      <c r="AQ379" s="46"/>
      <c r="AR379" s="33"/>
    </row>
    <row r="380" spans="1:44">
      <c r="A380" s="277"/>
      <c r="B380" s="58"/>
      <c r="C380" s="38"/>
      <c r="D380" s="59"/>
      <c r="E380" s="788"/>
      <c r="F380" s="136"/>
      <c r="G380" s="580"/>
      <c r="H380" s="1873"/>
      <c r="I380" s="1874"/>
      <c r="J380" s="1874"/>
      <c r="K380" s="1874"/>
      <c r="L380" s="1874"/>
      <c r="M380" s="1874"/>
      <c r="N380" s="1874"/>
      <c r="O380" s="1874"/>
      <c r="P380" s="1874"/>
      <c r="Q380" s="1874"/>
      <c r="R380" s="1874"/>
      <c r="S380" s="1875"/>
      <c r="T380" s="1164"/>
      <c r="U380" s="1879"/>
      <c r="V380" s="1879"/>
      <c r="W380" s="1879"/>
      <c r="X380" s="1165"/>
      <c r="Y380" s="33"/>
      <c r="Z380" s="47"/>
      <c r="AA380" s="137"/>
      <c r="AB380" s="194"/>
      <c r="AC380" s="195"/>
      <c r="AD380" s="196"/>
      <c r="AE380" s="122"/>
      <c r="AF380" s="276"/>
      <c r="AG380" s="123"/>
      <c r="AH380" s="123"/>
      <c r="AI380" s="123"/>
      <c r="AJ380" s="123"/>
      <c r="AK380" s="123"/>
      <c r="AL380" s="123"/>
      <c r="AM380" s="123"/>
      <c r="AN380" s="123"/>
      <c r="AO380" s="123"/>
      <c r="AP380" s="33"/>
      <c r="AQ380" s="46"/>
      <c r="AR380" s="33"/>
    </row>
    <row r="381" spans="1:44">
      <c r="A381" s="277"/>
      <c r="B381" s="58"/>
      <c r="C381" s="38"/>
      <c r="D381" s="59"/>
      <c r="E381" s="788"/>
      <c r="F381" s="136"/>
      <c r="G381" s="698" t="s">
        <v>1006</v>
      </c>
      <c r="H381" s="1880"/>
      <c r="I381" s="1880"/>
      <c r="J381" s="1880"/>
      <c r="K381" s="1880"/>
      <c r="L381" s="1880"/>
      <c r="M381" s="1880"/>
      <c r="N381" s="1880"/>
      <c r="O381" s="1880"/>
      <c r="P381" s="1880"/>
      <c r="Q381" s="1880"/>
      <c r="R381" s="1880"/>
      <c r="S381" s="1880"/>
      <c r="T381" s="1880"/>
      <c r="U381" s="1880"/>
      <c r="V381" s="1880"/>
      <c r="W381" s="1880"/>
      <c r="X381" s="1880"/>
      <c r="Y381" s="33"/>
      <c r="Z381" s="47"/>
      <c r="AA381" s="137"/>
      <c r="AB381" s="194"/>
      <c r="AC381" s="195"/>
      <c r="AD381" s="196"/>
      <c r="AE381" s="122"/>
      <c r="AF381" s="276"/>
      <c r="AG381" s="123"/>
      <c r="AH381" s="123"/>
      <c r="AI381" s="123"/>
      <c r="AJ381" s="123"/>
      <c r="AK381" s="123"/>
      <c r="AL381" s="123"/>
      <c r="AM381" s="123"/>
      <c r="AN381" s="123"/>
      <c r="AO381" s="123"/>
      <c r="AP381" s="33"/>
      <c r="AQ381" s="46"/>
      <c r="AR381" s="33"/>
    </row>
    <row r="382" spans="1:44">
      <c r="A382" s="277"/>
      <c r="B382" s="58"/>
      <c r="C382" s="38"/>
      <c r="D382" s="59"/>
      <c r="E382" s="788"/>
      <c r="F382" s="136"/>
      <c r="G382" s="581"/>
      <c r="H382" s="1882" t="s">
        <v>1007</v>
      </c>
      <c r="I382" s="1882"/>
      <c r="J382" s="1882"/>
      <c r="K382" s="1882"/>
      <c r="L382" s="1882"/>
      <c r="M382" s="1882"/>
      <c r="N382" s="1882"/>
      <c r="O382" s="1882"/>
      <c r="P382" s="1882"/>
      <c r="Q382" s="1882"/>
      <c r="R382" s="1882"/>
      <c r="S382" s="1882"/>
      <c r="T382" s="1882"/>
      <c r="U382" s="1883" t="s">
        <v>94</v>
      </c>
      <c r="V382" s="1883"/>
      <c r="W382" s="1883"/>
      <c r="X382" s="1883"/>
      <c r="Y382" s="33"/>
      <c r="Z382" s="47"/>
      <c r="AA382" s="137"/>
      <c r="AB382" s="194"/>
      <c r="AC382" s="195"/>
      <c r="AD382" s="196"/>
      <c r="AE382" s="122"/>
      <c r="AF382" s="276"/>
      <c r="AG382" s="123"/>
      <c r="AH382" s="123"/>
      <c r="AI382" s="123"/>
      <c r="AJ382" s="123"/>
      <c r="AK382" s="123"/>
      <c r="AL382" s="123"/>
      <c r="AM382" s="123"/>
      <c r="AN382" s="123"/>
      <c r="AO382" s="123"/>
      <c r="AP382" s="33"/>
      <c r="AQ382" s="46"/>
      <c r="AR382" s="33"/>
    </row>
    <row r="383" spans="1:44">
      <c r="A383" s="277"/>
      <c r="B383" s="58"/>
      <c r="C383" s="38"/>
      <c r="D383" s="59"/>
      <c r="E383" s="788"/>
      <c r="F383" s="136"/>
      <c r="G383" s="581"/>
      <c r="H383" s="1882" t="s">
        <v>1008</v>
      </c>
      <c r="I383" s="1882"/>
      <c r="J383" s="1882"/>
      <c r="K383" s="1882"/>
      <c r="L383" s="1882"/>
      <c r="M383" s="1882"/>
      <c r="N383" s="1882"/>
      <c r="O383" s="1882"/>
      <c r="P383" s="1882"/>
      <c r="Q383" s="1882"/>
      <c r="R383" s="1882"/>
      <c r="S383" s="1882"/>
      <c r="T383" s="1882"/>
      <c r="U383" s="1883" t="s">
        <v>94</v>
      </c>
      <c r="V383" s="1883"/>
      <c r="W383" s="1883"/>
      <c r="X383" s="1883"/>
      <c r="Y383" s="33"/>
      <c r="Z383" s="47"/>
      <c r="AA383" s="137"/>
      <c r="AB383" s="194"/>
      <c r="AC383" s="195"/>
      <c r="AD383" s="196"/>
      <c r="AE383" s="122"/>
      <c r="AF383" s="276"/>
      <c r="AG383" s="123"/>
      <c r="AH383" s="123"/>
      <c r="AI383" s="123"/>
      <c r="AJ383" s="123"/>
      <c r="AK383" s="123"/>
      <c r="AL383" s="123"/>
      <c r="AM383" s="123"/>
      <c r="AN383" s="123"/>
      <c r="AO383" s="123"/>
      <c r="AP383" s="33"/>
      <c r="AQ383" s="46"/>
      <c r="AR383" s="33"/>
    </row>
    <row r="384" spans="1:44">
      <c r="A384" s="277"/>
      <c r="B384" s="58"/>
      <c r="C384" s="38"/>
      <c r="D384" s="59"/>
      <c r="E384" s="50"/>
      <c r="F384" s="136"/>
      <c r="G384" s="581"/>
      <c r="H384" s="1720" t="s">
        <v>1009</v>
      </c>
      <c r="I384" s="1721"/>
      <c r="J384" s="1721"/>
      <c r="K384" s="1721"/>
      <c r="L384" s="1721"/>
      <c r="M384" s="1721"/>
      <c r="N384" s="1721"/>
      <c r="O384" s="1721"/>
      <c r="P384" s="1721"/>
      <c r="Q384" s="1721"/>
      <c r="R384" s="1721"/>
      <c r="S384" s="1721"/>
      <c r="T384" s="1722"/>
      <c r="U384" s="1710" t="s">
        <v>94</v>
      </c>
      <c r="V384" s="1723"/>
      <c r="W384" s="1723"/>
      <c r="X384" s="1711"/>
      <c r="Y384" s="33"/>
      <c r="Z384" s="47"/>
      <c r="AA384" s="137"/>
      <c r="AB384" s="194"/>
      <c r="AC384" s="195"/>
      <c r="AD384" s="196"/>
      <c r="AE384" s="122"/>
      <c r="AF384" s="276"/>
      <c r="AG384" s="123"/>
      <c r="AH384" s="123"/>
      <c r="AI384" s="123"/>
      <c r="AJ384" s="123"/>
      <c r="AK384" s="123"/>
      <c r="AL384" s="123"/>
      <c r="AM384" s="123"/>
      <c r="AN384" s="123"/>
      <c r="AO384" s="123"/>
      <c r="AP384" s="33"/>
      <c r="AQ384" s="46"/>
      <c r="AR384" s="33"/>
    </row>
    <row r="385" spans="1:44">
      <c r="A385" s="277"/>
      <c r="B385" s="58"/>
      <c r="C385" s="38"/>
      <c r="D385" s="59"/>
      <c r="E385" s="50"/>
      <c r="F385" s="136"/>
      <c r="G385" s="581"/>
      <c r="H385" s="1720" t="s">
        <v>1010</v>
      </c>
      <c r="I385" s="1721"/>
      <c r="J385" s="1721"/>
      <c r="K385" s="1721"/>
      <c r="L385" s="1721"/>
      <c r="M385" s="1721"/>
      <c r="N385" s="1721"/>
      <c r="O385" s="1721"/>
      <c r="P385" s="1721"/>
      <c r="Q385" s="1721"/>
      <c r="R385" s="1721"/>
      <c r="S385" s="1721"/>
      <c r="T385" s="1722"/>
      <c r="U385" s="1710" t="s">
        <v>94</v>
      </c>
      <c r="V385" s="1723"/>
      <c r="W385" s="1723"/>
      <c r="X385" s="1711"/>
      <c r="Y385" s="33"/>
      <c r="Z385" s="47"/>
      <c r="AA385" s="137"/>
      <c r="AB385" s="194"/>
      <c r="AC385" s="195"/>
      <c r="AD385" s="196"/>
      <c r="AE385" s="122"/>
      <c r="AF385" s="276"/>
      <c r="AG385" s="123"/>
      <c r="AH385" s="123"/>
      <c r="AI385" s="123"/>
      <c r="AJ385" s="123"/>
      <c r="AK385" s="123"/>
      <c r="AL385" s="123"/>
      <c r="AM385" s="123"/>
      <c r="AN385" s="123"/>
      <c r="AO385" s="123"/>
      <c r="AP385" s="33"/>
      <c r="AQ385" s="46"/>
      <c r="AR385" s="33"/>
    </row>
    <row r="386" spans="1:44">
      <c r="A386" s="277"/>
      <c r="B386" s="58"/>
      <c r="C386" s="38"/>
      <c r="D386" s="59"/>
      <c r="E386" s="50"/>
      <c r="F386" s="136"/>
      <c r="G386" s="581"/>
      <c r="H386" s="1720" t="s">
        <v>1011</v>
      </c>
      <c r="I386" s="1721"/>
      <c r="J386" s="1721"/>
      <c r="K386" s="1721"/>
      <c r="L386" s="1721"/>
      <c r="M386" s="1721"/>
      <c r="N386" s="1721"/>
      <c r="O386" s="1721"/>
      <c r="P386" s="1721"/>
      <c r="Q386" s="1721"/>
      <c r="R386" s="1721"/>
      <c r="S386" s="1721"/>
      <c r="T386" s="1722"/>
      <c r="U386" s="1710" t="s">
        <v>94</v>
      </c>
      <c r="V386" s="1723"/>
      <c r="W386" s="1723"/>
      <c r="X386" s="1711"/>
      <c r="Y386" s="33"/>
      <c r="Z386" s="47"/>
      <c r="AA386" s="137"/>
      <c r="AB386" s="194"/>
      <c r="AC386" s="195"/>
      <c r="AD386" s="196"/>
      <c r="AE386" s="122"/>
      <c r="AF386" s="276"/>
      <c r="AG386" s="123"/>
      <c r="AH386" s="123"/>
      <c r="AI386" s="123"/>
      <c r="AJ386" s="123"/>
      <c r="AK386" s="123"/>
      <c r="AL386" s="123"/>
      <c r="AM386" s="123"/>
      <c r="AN386" s="123"/>
      <c r="AO386" s="123"/>
      <c r="AP386" s="33"/>
      <c r="AQ386" s="46"/>
      <c r="AR386" s="33"/>
    </row>
    <row r="387" spans="1:44">
      <c r="A387" s="281"/>
      <c r="B387" s="343"/>
      <c r="C387" s="342"/>
      <c r="D387" s="155"/>
      <c r="E387" s="336"/>
      <c r="F387" s="332"/>
      <c r="G387" s="114"/>
      <c r="H387" s="114"/>
      <c r="I387" s="114"/>
      <c r="J387" s="114"/>
      <c r="K387" s="114"/>
      <c r="L387" s="114"/>
      <c r="M387" s="114"/>
      <c r="N387" s="114"/>
      <c r="O387" s="114"/>
      <c r="P387" s="114"/>
      <c r="Q387" s="114"/>
      <c r="R387" s="114"/>
      <c r="S387" s="114"/>
      <c r="T387" s="114"/>
      <c r="U387" s="114"/>
      <c r="V387" s="114"/>
      <c r="W387" s="432"/>
      <c r="X387" s="432"/>
      <c r="Y387" s="114"/>
      <c r="Z387" s="331"/>
      <c r="AA387" s="333"/>
      <c r="AB387" s="197"/>
      <c r="AC387" s="198"/>
      <c r="AD387" s="199"/>
      <c r="AE387" s="122"/>
      <c r="AF387" s="276"/>
      <c r="AG387" s="123"/>
      <c r="AH387" s="123"/>
      <c r="AI387" s="123"/>
      <c r="AJ387" s="123"/>
      <c r="AK387" s="123"/>
      <c r="AL387" s="123"/>
      <c r="AM387" s="123"/>
      <c r="AN387" s="123"/>
      <c r="AO387" s="123"/>
      <c r="AP387" s="33"/>
      <c r="AQ387" s="46"/>
      <c r="AR387" s="33"/>
    </row>
    <row r="388" spans="1:44" ht="3.6" customHeight="1">
      <c r="A388" s="277"/>
      <c r="B388" s="58"/>
      <c r="C388" s="38"/>
      <c r="D388" s="59"/>
      <c r="E388" s="50"/>
      <c r="F388" s="136"/>
      <c r="G388" s="33"/>
      <c r="H388" s="33"/>
      <c r="I388" s="33"/>
      <c r="J388" s="33"/>
      <c r="K388" s="33"/>
      <c r="L388" s="33"/>
      <c r="M388" s="33"/>
      <c r="N388" s="33"/>
      <c r="O388" s="33"/>
      <c r="P388" s="33"/>
      <c r="Q388" s="33"/>
      <c r="R388" s="33"/>
      <c r="S388" s="33"/>
      <c r="T388" s="33"/>
      <c r="U388" s="33"/>
      <c r="V388" s="33"/>
      <c r="W388" s="334"/>
      <c r="X388" s="334"/>
      <c r="Y388" s="33"/>
      <c r="Z388" s="47"/>
      <c r="AA388" s="137"/>
      <c r="AB388" s="194"/>
      <c r="AC388" s="195"/>
      <c r="AD388" s="196"/>
      <c r="AE388" s="122"/>
      <c r="AF388" s="276"/>
      <c r="AG388" s="123"/>
      <c r="AH388" s="123"/>
      <c r="AI388" s="123"/>
      <c r="AJ388" s="123"/>
      <c r="AK388" s="123"/>
      <c r="AL388" s="123"/>
      <c r="AM388" s="123"/>
      <c r="AN388" s="123"/>
      <c r="AO388" s="123"/>
      <c r="AP388" s="33"/>
      <c r="AQ388" s="46"/>
      <c r="AR388" s="33"/>
    </row>
    <row r="389" spans="1:44">
      <c r="A389" s="277"/>
      <c r="B389" s="935">
        <v>15</v>
      </c>
      <c r="C389" s="839" t="s">
        <v>683</v>
      </c>
      <c r="D389" s="133" t="s">
        <v>364</v>
      </c>
      <c r="E389" s="824" t="s">
        <v>684</v>
      </c>
      <c r="F389" s="136"/>
      <c r="G389" s="826" t="s">
        <v>66</v>
      </c>
      <c r="H389" s="826"/>
      <c r="I389" s="826"/>
      <c r="J389" s="826"/>
      <c r="K389" s="826"/>
      <c r="L389" s="826"/>
      <c r="M389" s="826"/>
      <c r="N389" s="1654" t="s">
        <v>105</v>
      </c>
      <c r="O389" s="1654"/>
      <c r="P389" s="1654"/>
      <c r="Q389" s="1654"/>
      <c r="R389" s="1654"/>
      <c r="S389" s="1654"/>
      <c r="T389" s="1654"/>
      <c r="U389" s="1654"/>
      <c r="V389" s="1654"/>
      <c r="W389" s="47"/>
      <c r="X389" s="47"/>
      <c r="Y389" s="47"/>
      <c r="Z389" s="47"/>
      <c r="AA389" s="137"/>
      <c r="AB389" s="851" t="s">
        <v>459</v>
      </c>
      <c r="AC389" s="852"/>
      <c r="AD389" s="853"/>
      <c r="AE389" s="122"/>
      <c r="AF389" s="276"/>
      <c r="AG389" s="123"/>
      <c r="AH389" s="123"/>
      <c r="AI389" s="123"/>
      <c r="AJ389" s="123"/>
      <c r="AK389" s="123"/>
      <c r="AL389" s="123"/>
      <c r="AM389" s="123"/>
      <c r="AN389" s="123"/>
      <c r="AO389" s="123"/>
      <c r="AP389" s="33"/>
      <c r="AQ389" s="46"/>
      <c r="AR389" s="33"/>
    </row>
    <row r="390" spans="1:44">
      <c r="A390" s="277"/>
      <c r="B390" s="935"/>
      <c r="C390" s="839"/>
      <c r="D390" s="133"/>
      <c r="E390" s="824"/>
      <c r="F390" s="136"/>
      <c r="G390" s="826"/>
      <c r="H390" s="826"/>
      <c r="I390" s="826"/>
      <c r="J390" s="826"/>
      <c r="K390" s="826"/>
      <c r="L390" s="826"/>
      <c r="M390" s="826"/>
      <c r="N390" s="1654"/>
      <c r="O390" s="1654"/>
      <c r="P390" s="1654"/>
      <c r="Q390" s="1654"/>
      <c r="R390" s="1654"/>
      <c r="S390" s="1654"/>
      <c r="T390" s="1654"/>
      <c r="U390" s="1654"/>
      <c r="V390" s="1654"/>
      <c r="W390" s="47"/>
      <c r="X390" s="47"/>
      <c r="Y390" s="47"/>
      <c r="Z390" s="47"/>
      <c r="AA390" s="137"/>
      <c r="AB390" s="851"/>
      <c r="AC390" s="852"/>
      <c r="AD390" s="853"/>
      <c r="AE390" s="122"/>
      <c r="AF390" s="276"/>
      <c r="AG390" s="123"/>
      <c r="AH390" s="123"/>
      <c r="AI390" s="123"/>
      <c r="AJ390" s="123"/>
      <c r="AK390" s="123"/>
      <c r="AL390" s="123"/>
      <c r="AM390" s="123"/>
      <c r="AN390" s="123"/>
      <c r="AO390" s="123"/>
      <c r="AP390" s="33"/>
      <c r="AQ390" s="46"/>
      <c r="AR390" s="33"/>
    </row>
    <row r="391" spans="1:44">
      <c r="A391" s="277"/>
      <c r="B391" s="280"/>
      <c r="C391" s="839"/>
      <c r="D391" s="133"/>
      <c r="E391" s="824"/>
      <c r="F391" s="136"/>
      <c r="G391" s="47"/>
      <c r="H391" s="47"/>
      <c r="I391" s="47"/>
      <c r="J391" s="47"/>
      <c r="K391" s="47"/>
      <c r="L391" s="47"/>
      <c r="M391" s="47"/>
      <c r="N391" s="47"/>
      <c r="O391" s="47"/>
      <c r="P391" s="47"/>
      <c r="Q391" s="47"/>
      <c r="R391" s="47"/>
      <c r="S391" s="47"/>
      <c r="T391" s="47"/>
      <c r="U391" s="47"/>
      <c r="V391" s="47"/>
      <c r="W391" s="47"/>
      <c r="X391" s="47"/>
      <c r="Y391" s="47"/>
      <c r="Z391" s="47"/>
      <c r="AA391" s="137"/>
      <c r="AB391" s="851"/>
      <c r="AC391" s="852"/>
      <c r="AD391" s="853"/>
      <c r="AE391" s="122"/>
      <c r="AF391" s="276"/>
      <c r="AG391" s="123"/>
      <c r="AH391" s="123"/>
      <c r="AI391" s="123"/>
      <c r="AJ391" s="123"/>
      <c r="AK391" s="123"/>
      <c r="AL391" s="123"/>
      <c r="AM391" s="123"/>
      <c r="AN391" s="123"/>
      <c r="AO391" s="123"/>
      <c r="AP391" s="33"/>
      <c r="AQ391" s="46"/>
      <c r="AR391" s="33"/>
    </row>
    <row r="392" spans="1:44">
      <c r="A392" s="277"/>
      <c r="B392" s="280"/>
      <c r="C392" s="839"/>
      <c r="D392" s="133"/>
      <c r="E392" s="824"/>
      <c r="F392" s="136"/>
      <c r="G392" s="47"/>
      <c r="H392" s="47"/>
      <c r="I392" s="47"/>
      <c r="J392" s="47"/>
      <c r="K392" s="47"/>
      <c r="L392" s="47"/>
      <c r="M392" s="47"/>
      <c r="N392" s="47"/>
      <c r="O392" s="47"/>
      <c r="P392" s="47"/>
      <c r="Q392" s="47"/>
      <c r="R392" s="47"/>
      <c r="S392" s="47"/>
      <c r="T392" s="47"/>
      <c r="U392" s="47"/>
      <c r="V392" s="47"/>
      <c r="W392" s="47"/>
      <c r="X392" s="47"/>
      <c r="Y392" s="47"/>
      <c r="Z392" s="47"/>
      <c r="AA392" s="137"/>
      <c r="AB392" s="138"/>
      <c r="AC392" s="139"/>
      <c r="AD392" s="140"/>
      <c r="AE392" s="122"/>
      <c r="AF392" s="276"/>
      <c r="AG392" s="123"/>
      <c r="AH392" s="123"/>
      <c r="AI392" s="123"/>
      <c r="AJ392" s="123"/>
      <c r="AK392" s="123"/>
      <c r="AL392" s="123"/>
      <c r="AM392" s="123"/>
      <c r="AN392" s="123"/>
      <c r="AO392" s="123"/>
      <c r="AP392" s="33"/>
      <c r="AQ392" s="46"/>
      <c r="AR392" s="33"/>
    </row>
    <row r="393" spans="1:44" ht="9" customHeight="1">
      <c r="A393" s="277"/>
      <c r="B393" s="280"/>
      <c r="C393" s="279"/>
      <c r="D393" s="133"/>
      <c r="E393" s="824"/>
      <c r="F393" s="136"/>
      <c r="G393" s="47"/>
      <c r="H393" s="47"/>
      <c r="I393" s="47"/>
      <c r="J393" s="47"/>
      <c r="K393" s="47"/>
      <c r="L393" s="47"/>
      <c r="M393" s="47"/>
      <c r="N393" s="47"/>
      <c r="O393" s="47"/>
      <c r="P393" s="47"/>
      <c r="Q393" s="47"/>
      <c r="R393" s="47"/>
      <c r="S393" s="47"/>
      <c r="T393" s="47"/>
      <c r="U393" s="47"/>
      <c r="V393" s="47"/>
      <c r="W393" s="47"/>
      <c r="X393" s="47"/>
      <c r="Y393" s="47"/>
      <c r="Z393" s="47"/>
      <c r="AA393" s="137"/>
      <c r="AB393" s="138"/>
      <c r="AC393" s="139"/>
      <c r="AD393" s="140"/>
      <c r="AE393" s="122"/>
      <c r="AF393" s="276"/>
      <c r="AG393" s="123"/>
      <c r="AH393" s="123"/>
      <c r="AI393" s="123"/>
      <c r="AJ393" s="123"/>
      <c r="AK393" s="123"/>
      <c r="AL393" s="123"/>
      <c r="AM393" s="123"/>
      <c r="AN393" s="123"/>
      <c r="AO393" s="123"/>
      <c r="AP393" s="33"/>
      <c r="AQ393" s="46"/>
      <c r="AR393" s="33"/>
    </row>
    <row r="394" spans="1:44" ht="10.8" customHeight="1">
      <c r="A394" s="277"/>
      <c r="B394" s="280"/>
      <c r="C394" s="279"/>
      <c r="D394" s="133"/>
      <c r="E394" s="48"/>
      <c r="F394" s="136"/>
      <c r="G394" s="47"/>
      <c r="H394" s="47"/>
      <c r="I394" s="47"/>
      <c r="J394" s="47"/>
      <c r="K394" s="47"/>
      <c r="L394" s="47"/>
      <c r="M394" s="47"/>
      <c r="N394" s="47"/>
      <c r="O394" s="47"/>
      <c r="P394" s="47"/>
      <c r="Q394" s="47"/>
      <c r="R394" s="47"/>
      <c r="S394" s="47"/>
      <c r="T394" s="47"/>
      <c r="U394" s="47"/>
      <c r="V394" s="47"/>
      <c r="W394" s="47"/>
      <c r="X394" s="47"/>
      <c r="Y394" s="47"/>
      <c r="Z394" s="47"/>
      <c r="AA394" s="137"/>
      <c r="AB394" s="138"/>
      <c r="AC394" s="139"/>
      <c r="AD394" s="140"/>
      <c r="AE394" s="122"/>
      <c r="AF394" s="276"/>
      <c r="AG394" s="123"/>
      <c r="AH394" s="123"/>
      <c r="AI394" s="123"/>
      <c r="AJ394" s="123"/>
      <c r="AK394" s="123"/>
      <c r="AL394" s="123"/>
      <c r="AM394" s="123"/>
      <c r="AN394" s="123"/>
      <c r="AO394" s="123"/>
      <c r="AP394" s="33"/>
      <c r="AQ394" s="46"/>
      <c r="AR394" s="33"/>
    </row>
    <row r="395" spans="1:44">
      <c r="A395" s="277"/>
      <c r="B395" s="280"/>
      <c r="C395" s="279"/>
      <c r="D395" s="133" t="s">
        <v>364</v>
      </c>
      <c r="E395" s="824" t="s">
        <v>685</v>
      </c>
      <c r="F395" s="136"/>
      <c r="G395" s="826" t="s">
        <v>66</v>
      </c>
      <c r="H395" s="826"/>
      <c r="I395" s="826"/>
      <c r="J395" s="826"/>
      <c r="K395" s="826"/>
      <c r="L395" s="826"/>
      <c r="M395" s="826"/>
      <c r="N395" s="1654" t="s">
        <v>105</v>
      </c>
      <c r="O395" s="1654"/>
      <c r="P395" s="1654"/>
      <c r="Q395" s="1654"/>
      <c r="R395" s="1654"/>
      <c r="S395" s="1654"/>
      <c r="T395" s="1654"/>
      <c r="U395" s="1654"/>
      <c r="V395" s="1654"/>
      <c r="W395" s="47"/>
      <c r="X395" s="47"/>
      <c r="Y395" s="47"/>
      <c r="Z395" s="47"/>
      <c r="AA395" s="137"/>
      <c r="AB395" s="851" t="s">
        <v>459</v>
      </c>
      <c r="AC395" s="852"/>
      <c r="AD395" s="853"/>
      <c r="AE395" s="122"/>
      <c r="AF395" s="276"/>
      <c r="AG395" s="123"/>
      <c r="AH395" s="123"/>
      <c r="AI395" s="123"/>
      <c r="AJ395" s="123"/>
      <c r="AK395" s="123"/>
      <c r="AL395" s="123"/>
      <c r="AM395" s="123"/>
      <c r="AN395" s="123"/>
      <c r="AO395" s="123"/>
      <c r="AP395" s="33"/>
      <c r="AQ395" s="46"/>
      <c r="AR395" s="33"/>
    </row>
    <row r="396" spans="1:44">
      <c r="A396" s="277"/>
      <c r="B396" s="280"/>
      <c r="C396" s="279"/>
      <c r="D396" s="133"/>
      <c r="E396" s="824"/>
      <c r="F396" s="136"/>
      <c r="G396" s="826"/>
      <c r="H396" s="826"/>
      <c r="I396" s="826"/>
      <c r="J396" s="826"/>
      <c r="K396" s="826"/>
      <c r="L396" s="826"/>
      <c r="M396" s="826"/>
      <c r="N396" s="1654"/>
      <c r="O396" s="1654"/>
      <c r="P396" s="1654"/>
      <c r="Q396" s="1654"/>
      <c r="R396" s="1654"/>
      <c r="S396" s="1654"/>
      <c r="T396" s="1654"/>
      <c r="U396" s="1654"/>
      <c r="V396" s="1654"/>
      <c r="W396" s="47"/>
      <c r="X396" s="47"/>
      <c r="Y396" s="47"/>
      <c r="Z396" s="47"/>
      <c r="AA396" s="137"/>
      <c r="AB396" s="851"/>
      <c r="AC396" s="852"/>
      <c r="AD396" s="853"/>
      <c r="AE396" s="122"/>
      <c r="AF396" s="276"/>
      <c r="AG396" s="123"/>
      <c r="AH396" s="123"/>
      <c r="AI396" s="123"/>
      <c r="AJ396" s="123"/>
      <c r="AK396" s="123"/>
      <c r="AL396" s="123"/>
      <c r="AM396" s="123"/>
      <c r="AN396" s="123"/>
      <c r="AO396" s="123"/>
      <c r="AP396" s="33"/>
      <c r="AQ396" s="46"/>
      <c r="AR396" s="33"/>
    </row>
    <row r="397" spans="1:44" ht="5.4" customHeight="1">
      <c r="A397" s="277"/>
      <c r="B397" s="280"/>
      <c r="C397" s="279"/>
      <c r="D397" s="133"/>
      <c r="E397" s="824"/>
      <c r="F397" s="136"/>
      <c r="G397" s="47"/>
      <c r="H397" s="47"/>
      <c r="I397" s="47"/>
      <c r="J397" s="47"/>
      <c r="K397" s="47"/>
      <c r="L397" s="47"/>
      <c r="M397" s="47"/>
      <c r="N397" s="47"/>
      <c r="O397" s="47"/>
      <c r="P397" s="47"/>
      <c r="Q397" s="47"/>
      <c r="R397" s="47"/>
      <c r="S397" s="47"/>
      <c r="T397" s="47"/>
      <c r="U397" s="47"/>
      <c r="V397" s="47"/>
      <c r="W397" s="47"/>
      <c r="X397" s="47"/>
      <c r="Y397" s="47"/>
      <c r="Z397" s="47"/>
      <c r="AA397" s="137"/>
      <c r="AB397" s="851"/>
      <c r="AC397" s="852"/>
      <c r="AD397" s="853"/>
      <c r="AE397" s="122"/>
      <c r="AF397" s="276"/>
      <c r="AG397" s="123"/>
      <c r="AH397" s="123"/>
      <c r="AI397" s="123"/>
      <c r="AJ397" s="123"/>
      <c r="AK397" s="123"/>
      <c r="AL397" s="123"/>
      <c r="AM397" s="123"/>
      <c r="AN397" s="123"/>
      <c r="AO397" s="123"/>
      <c r="AP397" s="33"/>
      <c r="AQ397" s="46"/>
      <c r="AR397" s="33"/>
    </row>
    <row r="398" spans="1:44" ht="12.6" customHeight="1">
      <c r="A398" s="277"/>
      <c r="B398" s="280"/>
      <c r="C398" s="279"/>
      <c r="D398" s="133"/>
      <c r="E398" s="48"/>
      <c r="F398" s="136"/>
      <c r="G398" s="47"/>
      <c r="H398" s="47"/>
      <c r="I398" s="47"/>
      <c r="J398" s="47"/>
      <c r="K398" s="47"/>
      <c r="L398" s="47"/>
      <c r="M398" s="47"/>
      <c r="N398" s="47"/>
      <c r="O398" s="47"/>
      <c r="P398" s="47"/>
      <c r="Q398" s="47"/>
      <c r="R398" s="47"/>
      <c r="S398" s="47"/>
      <c r="T398" s="47"/>
      <c r="U398" s="47"/>
      <c r="V398" s="47"/>
      <c r="W398" s="47"/>
      <c r="X398" s="47"/>
      <c r="Y398" s="47"/>
      <c r="Z398" s="47"/>
      <c r="AA398" s="137"/>
      <c r="AB398" s="194"/>
      <c r="AC398" s="195"/>
      <c r="AD398" s="196"/>
      <c r="AE398" s="122"/>
      <c r="AF398" s="276"/>
      <c r="AG398" s="123"/>
      <c r="AH398" s="123"/>
      <c r="AI398" s="123"/>
      <c r="AJ398" s="123"/>
      <c r="AK398" s="123"/>
      <c r="AL398" s="123"/>
      <c r="AM398" s="123"/>
      <c r="AN398" s="123"/>
      <c r="AO398" s="123"/>
      <c r="AP398" s="33"/>
      <c r="AQ398" s="46"/>
      <c r="AR398" s="33"/>
    </row>
    <row r="399" spans="1:44">
      <c r="A399" s="277"/>
      <c r="B399" s="280"/>
      <c r="C399" s="279"/>
      <c r="D399" s="59" t="s">
        <v>225</v>
      </c>
      <c r="E399" s="824" t="s">
        <v>826</v>
      </c>
      <c r="F399" s="136"/>
      <c r="G399" s="826" t="s">
        <v>66</v>
      </c>
      <c r="H399" s="826"/>
      <c r="I399" s="826"/>
      <c r="J399" s="826"/>
      <c r="K399" s="826"/>
      <c r="L399" s="826"/>
      <c r="M399" s="840"/>
      <c r="N399" s="827" t="s">
        <v>698</v>
      </c>
      <c r="O399" s="828"/>
      <c r="P399" s="828"/>
      <c r="Q399" s="828"/>
      <c r="R399" s="828"/>
      <c r="S399" s="828"/>
      <c r="T399" s="828"/>
      <c r="U399" s="828"/>
      <c r="V399" s="828"/>
      <c r="W399" s="828"/>
      <c r="X399" s="829"/>
      <c r="Y399" s="42"/>
      <c r="Z399" s="47"/>
      <c r="AA399" s="137"/>
      <c r="AB399" s="851" t="s">
        <v>459</v>
      </c>
      <c r="AC399" s="852"/>
      <c r="AD399" s="853"/>
      <c r="AE399" s="122"/>
      <c r="AF399" s="276"/>
      <c r="AG399" s="123"/>
      <c r="AH399" s="123"/>
      <c r="AI399" s="123"/>
      <c r="AJ399" s="123"/>
      <c r="AK399" s="123"/>
      <c r="AL399" s="123"/>
      <c r="AM399" s="123"/>
      <c r="AN399" s="123"/>
      <c r="AO399" s="123"/>
      <c r="AP399" s="33"/>
      <c r="AQ399" s="46"/>
      <c r="AR399" s="33"/>
    </row>
    <row r="400" spans="1:44">
      <c r="A400" s="277"/>
      <c r="B400" s="280"/>
      <c r="C400" s="279"/>
      <c r="D400" s="59"/>
      <c r="E400" s="824"/>
      <c r="F400" s="136"/>
      <c r="G400" s="826"/>
      <c r="H400" s="826"/>
      <c r="I400" s="826"/>
      <c r="J400" s="826"/>
      <c r="K400" s="826"/>
      <c r="L400" s="826"/>
      <c r="M400" s="840"/>
      <c r="N400" s="830"/>
      <c r="O400" s="831"/>
      <c r="P400" s="831"/>
      <c r="Q400" s="831"/>
      <c r="R400" s="831"/>
      <c r="S400" s="831"/>
      <c r="T400" s="831"/>
      <c r="U400" s="831"/>
      <c r="V400" s="831"/>
      <c r="W400" s="831"/>
      <c r="X400" s="832"/>
      <c r="Y400" s="33"/>
      <c r="Z400" s="47"/>
      <c r="AA400" s="137"/>
      <c r="AB400" s="851"/>
      <c r="AC400" s="852"/>
      <c r="AD400" s="853"/>
      <c r="AE400" s="122"/>
      <c r="AF400" s="276"/>
      <c r="AG400" s="123"/>
      <c r="AH400" s="123"/>
      <c r="AI400" s="123"/>
      <c r="AJ400" s="123"/>
      <c r="AK400" s="123"/>
      <c r="AL400" s="123"/>
      <c r="AM400" s="123"/>
      <c r="AN400" s="123"/>
      <c r="AO400" s="123"/>
      <c r="AP400" s="33"/>
      <c r="AQ400" s="46"/>
      <c r="AR400" s="33"/>
    </row>
    <row r="401" spans="1:44">
      <c r="A401" s="277"/>
      <c r="B401" s="280"/>
      <c r="C401" s="279"/>
      <c r="D401" s="59"/>
      <c r="E401" s="824"/>
      <c r="F401" s="136"/>
      <c r="G401" s="334"/>
      <c r="H401" s="334"/>
      <c r="I401" s="334"/>
      <c r="J401" s="334"/>
      <c r="K401" s="334"/>
      <c r="L401" s="334"/>
      <c r="M401" s="334"/>
      <c r="N401" s="106"/>
      <c r="O401" s="106"/>
      <c r="P401" s="106"/>
      <c r="Q401" s="106"/>
      <c r="R401" s="106"/>
      <c r="S401" s="106"/>
      <c r="T401" s="106"/>
      <c r="U401" s="106"/>
      <c r="V401" s="106"/>
      <c r="W401" s="33"/>
      <c r="X401" s="33"/>
      <c r="Y401" s="33"/>
      <c r="Z401" s="47"/>
      <c r="AA401" s="137"/>
      <c r="AB401" s="851"/>
      <c r="AC401" s="852"/>
      <c r="AD401" s="853"/>
      <c r="AE401" s="122"/>
      <c r="AF401" s="276"/>
      <c r="AG401" s="123"/>
      <c r="AH401" s="123"/>
      <c r="AI401" s="123"/>
      <c r="AJ401" s="123"/>
      <c r="AK401" s="123"/>
      <c r="AL401" s="123"/>
      <c r="AM401" s="123"/>
      <c r="AN401" s="123"/>
      <c r="AO401" s="123"/>
      <c r="AP401" s="33"/>
      <c r="AQ401" s="46"/>
      <c r="AR401" s="33"/>
    </row>
    <row r="402" spans="1:44">
      <c r="A402" s="277"/>
      <c r="B402" s="280"/>
      <c r="C402" s="279"/>
      <c r="D402" s="59"/>
      <c r="E402" s="48"/>
      <c r="F402" s="136"/>
      <c r="G402" s="873" t="s">
        <v>699</v>
      </c>
      <c r="H402" s="873"/>
      <c r="I402" s="873"/>
      <c r="J402" s="873"/>
      <c r="K402" s="873"/>
      <c r="L402" s="873"/>
      <c r="M402" s="873"/>
      <c r="N402" s="873"/>
      <c r="O402" s="873"/>
      <c r="P402" s="873"/>
      <c r="Q402" s="873"/>
      <c r="R402" s="873"/>
      <c r="S402" s="873"/>
      <c r="T402" s="873"/>
      <c r="U402" s="873"/>
      <c r="V402" s="873"/>
      <c r="W402" s="873"/>
      <c r="X402" s="873"/>
      <c r="Y402" s="873"/>
      <c r="Z402" s="873"/>
      <c r="AA402" s="137"/>
      <c r="AB402" s="194"/>
      <c r="AC402" s="195"/>
      <c r="AD402" s="196"/>
      <c r="AE402" s="122"/>
      <c r="AF402" s="276"/>
      <c r="AG402" s="123"/>
      <c r="AH402" s="123"/>
      <c r="AI402" s="123"/>
      <c r="AJ402" s="123"/>
      <c r="AK402" s="123"/>
      <c r="AL402" s="123"/>
      <c r="AM402" s="123"/>
      <c r="AN402" s="123"/>
      <c r="AO402" s="123"/>
      <c r="AP402" s="33"/>
      <c r="AQ402" s="46"/>
      <c r="AR402" s="33"/>
    </row>
    <row r="403" spans="1:44">
      <c r="A403" s="277"/>
      <c r="B403" s="280"/>
      <c r="C403" s="279"/>
      <c r="D403" s="59"/>
      <c r="E403" s="48"/>
      <c r="F403" s="136"/>
      <c r="G403" s="1772"/>
      <c r="H403" s="1772"/>
      <c r="I403" s="1772"/>
      <c r="J403" s="1772"/>
      <c r="K403" s="1772"/>
      <c r="L403" s="1772"/>
      <c r="M403" s="1772"/>
      <c r="N403" s="1772"/>
      <c r="O403" s="1772"/>
      <c r="P403" s="1772"/>
      <c r="Q403" s="1772"/>
      <c r="R403" s="1772"/>
      <c r="S403" s="1772"/>
      <c r="T403" s="1772"/>
      <c r="U403" s="1772"/>
      <c r="V403" s="1772"/>
      <c r="W403" s="1772"/>
      <c r="X403" s="1772"/>
      <c r="Y403" s="1772"/>
      <c r="Z403" s="1772"/>
      <c r="AA403" s="137"/>
      <c r="AB403" s="194"/>
      <c r="AC403" s="195"/>
      <c r="AD403" s="196"/>
      <c r="AE403" s="122"/>
      <c r="AF403" s="276"/>
      <c r="AG403" s="123"/>
      <c r="AH403" s="123"/>
      <c r="AI403" s="123"/>
      <c r="AJ403" s="123"/>
      <c r="AK403" s="123"/>
      <c r="AL403" s="123"/>
      <c r="AM403" s="123"/>
      <c r="AN403" s="123"/>
      <c r="AO403" s="123"/>
      <c r="AP403" s="33"/>
      <c r="AQ403" s="46"/>
      <c r="AR403" s="33"/>
    </row>
    <row r="404" spans="1:44">
      <c r="A404" s="277"/>
      <c r="B404" s="280"/>
      <c r="C404" s="279"/>
      <c r="D404" s="59"/>
      <c r="E404" s="48"/>
      <c r="F404" s="136"/>
      <c r="G404" s="1772"/>
      <c r="H404" s="1772"/>
      <c r="I404" s="1772"/>
      <c r="J404" s="1772"/>
      <c r="K404" s="1772"/>
      <c r="L404" s="1772"/>
      <c r="M404" s="1772"/>
      <c r="N404" s="1772"/>
      <c r="O404" s="1772"/>
      <c r="P404" s="1772"/>
      <c r="Q404" s="1772"/>
      <c r="R404" s="1772"/>
      <c r="S404" s="1772"/>
      <c r="T404" s="1772"/>
      <c r="U404" s="1772"/>
      <c r="V404" s="1772"/>
      <c r="W404" s="1772"/>
      <c r="X404" s="1772"/>
      <c r="Y404" s="1772"/>
      <c r="Z404" s="1772"/>
      <c r="AA404" s="137"/>
      <c r="AB404" s="194"/>
      <c r="AC404" s="195"/>
      <c r="AD404" s="196"/>
      <c r="AE404" s="122"/>
      <c r="AF404" s="276"/>
      <c r="AG404" s="123"/>
      <c r="AH404" s="123"/>
      <c r="AI404" s="123"/>
      <c r="AJ404" s="123"/>
      <c r="AK404" s="123"/>
      <c r="AL404" s="123"/>
      <c r="AM404" s="123"/>
      <c r="AN404" s="123"/>
      <c r="AO404" s="123"/>
      <c r="AP404" s="33"/>
      <c r="AQ404" s="46"/>
      <c r="AR404" s="33"/>
    </row>
    <row r="405" spans="1:44" ht="11.4" customHeight="1">
      <c r="A405" s="277"/>
      <c r="B405" s="58"/>
      <c r="C405" s="440"/>
      <c r="D405" s="59"/>
      <c r="E405" s="48"/>
      <c r="F405" s="47"/>
      <c r="G405" s="33"/>
      <c r="H405" s="33"/>
      <c r="I405" s="33"/>
      <c r="J405" s="33"/>
      <c r="K405" s="33"/>
      <c r="L405" s="33"/>
      <c r="M405" s="33"/>
      <c r="N405" s="33"/>
      <c r="O405" s="33"/>
      <c r="P405" s="33"/>
      <c r="Q405" s="33"/>
      <c r="R405" s="33"/>
      <c r="S405" s="33"/>
      <c r="T405" s="33"/>
      <c r="U405" s="33"/>
      <c r="V405" s="33"/>
      <c r="W405" s="33"/>
      <c r="X405" s="33"/>
      <c r="Y405" s="33"/>
      <c r="Z405" s="33"/>
      <c r="AA405" s="47"/>
      <c r="AB405" s="194"/>
      <c r="AC405" s="195"/>
      <c r="AD405" s="196"/>
      <c r="AE405" s="122"/>
      <c r="AF405" s="276"/>
      <c r="AG405" s="123"/>
      <c r="AH405" s="123"/>
      <c r="AI405" s="123"/>
      <c r="AJ405" s="123"/>
      <c r="AK405" s="123"/>
      <c r="AL405" s="123"/>
      <c r="AM405" s="123"/>
      <c r="AN405" s="123"/>
      <c r="AO405" s="123"/>
      <c r="AP405" s="33"/>
      <c r="AQ405" s="46"/>
      <c r="AR405" s="33"/>
    </row>
    <row r="406" spans="1:44" ht="13.5" customHeight="1">
      <c r="A406" s="277"/>
      <c r="B406" s="935">
        <v>16</v>
      </c>
      <c r="C406" s="440" t="s">
        <v>860</v>
      </c>
      <c r="D406" s="59" t="s">
        <v>475</v>
      </c>
      <c r="E406" s="788" t="s">
        <v>861</v>
      </c>
      <c r="F406" s="33"/>
      <c r="G406" s="33" t="s">
        <v>610</v>
      </c>
      <c r="H406" s="1755" t="s">
        <v>862</v>
      </c>
      <c r="I406" s="1755"/>
      <c r="J406" s="1755"/>
      <c r="K406" s="1755"/>
      <c r="L406" s="1755"/>
      <c r="M406" s="1755"/>
      <c r="N406" s="1755"/>
      <c r="O406" s="1755"/>
      <c r="P406" s="1755"/>
      <c r="Q406" s="1755"/>
      <c r="R406" s="1755"/>
      <c r="S406" s="1755"/>
      <c r="T406" s="301"/>
      <c r="U406" s="301"/>
      <c r="V406" s="301"/>
      <c r="W406" s="444"/>
      <c r="X406" s="444"/>
      <c r="Y406" s="33"/>
      <c r="Z406" s="33"/>
      <c r="AA406" s="33"/>
      <c r="AB406" s="851" t="s">
        <v>459</v>
      </c>
      <c r="AC406" s="852"/>
      <c r="AD406" s="853"/>
      <c r="AE406" s="122"/>
      <c r="AF406" s="276"/>
      <c r="AG406" s="123"/>
      <c r="AH406" s="123"/>
      <c r="AI406" s="123"/>
      <c r="AJ406" s="123"/>
      <c r="AK406" s="123"/>
      <c r="AL406" s="123"/>
      <c r="AM406" s="123"/>
      <c r="AN406" s="123"/>
      <c r="AO406" s="123"/>
      <c r="AP406" s="33"/>
      <c r="AQ406" s="46"/>
      <c r="AR406" s="33"/>
    </row>
    <row r="407" spans="1:44">
      <c r="A407" s="277"/>
      <c r="B407" s="935"/>
      <c r="C407" s="440"/>
      <c r="D407" s="59"/>
      <c r="E407" s="788"/>
      <c r="F407" s="33"/>
      <c r="G407" s="826" t="s">
        <v>66</v>
      </c>
      <c r="H407" s="826"/>
      <c r="I407" s="826"/>
      <c r="J407" s="826"/>
      <c r="K407" s="826"/>
      <c r="L407" s="826"/>
      <c r="M407" s="840"/>
      <c r="N407" s="1756" t="s">
        <v>863</v>
      </c>
      <c r="O407" s="1756"/>
      <c r="P407" s="1756"/>
      <c r="Q407" s="1756"/>
      <c r="R407" s="1756"/>
      <c r="S407" s="1756"/>
      <c r="T407" s="1756"/>
      <c r="U407" s="1756"/>
      <c r="V407" s="1756"/>
      <c r="W407" s="1756"/>
      <c r="X407" s="1756"/>
      <c r="Y407" s="1756"/>
      <c r="Z407" s="1756"/>
      <c r="AA407" s="46"/>
      <c r="AB407" s="851"/>
      <c r="AC407" s="852"/>
      <c r="AD407" s="853"/>
      <c r="AE407" s="122"/>
      <c r="AF407" s="276"/>
      <c r="AG407" s="123"/>
      <c r="AH407" s="123"/>
      <c r="AI407" s="123"/>
      <c r="AJ407" s="123"/>
      <c r="AK407" s="123"/>
      <c r="AL407" s="123"/>
      <c r="AM407" s="123"/>
      <c r="AN407" s="123"/>
      <c r="AO407" s="123"/>
      <c r="AP407" s="33"/>
      <c r="AQ407" s="46"/>
      <c r="AR407" s="33"/>
    </row>
    <row r="408" spans="1:44">
      <c r="A408" s="277"/>
      <c r="B408" s="280"/>
      <c r="C408" s="440"/>
      <c r="D408" s="59"/>
      <c r="E408" s="788"/>
      <c r="F408" s="33"/>
      <c r="G408" s="826"/>
      <c r="H408" s="826"/>
      <c r="I408" s="826"/>
      <c r="J408" s="826"/>
      <c r="K408" s="826"/>
      <c r="L408" s="826"/>
      <c r="M408" s="840"/>
      <c r="N408" s="1756"/>
      <c r="O408" s="1756"/>
      <c r="P408" s="1756"/>
      <c r="Q408" s="1756"/>
      <c r="R408" s="1756"/>
      <c r="S408" s="1756"/>
      <c r="T408" s="1756"/>
      <c r="U408" s="1756"/>
      <c r="V408" s="1756"/>
      <c r="W408" s="1756"/>
      <c r="X408" s="1756"/>
      <c r="Y408" s="1756"/>
      <c r="Z408" s="1756"/>
      <c r="AA408" s="46"/>
      <c r="AB408" s="851"/>
      <c r="AC408" s="852"/>
      <c r="AD408" s="853"/>
      <c r="AE408" s="122"/>
      <c r="AF408" s="276"/>
      <c r="AG408" s="123"/>
      <c r="AH408" s="123"/>
      <c r="AI408" s="123"/>
      <c r="AJ408" s="123"/>
      <c r="AK408" s="123"/>
      <c r="AL408" s="123"/>
      <c r="AM408" s="123"/>
      <c r="AN408" s="123"/>
      <c r="AO408" s="123"/>
      <c r="AP408" s="33"/>
      <c r="AQ408" s="46"/>
      <c r="AR408" s="33"/>
    </row>
    <row r="409" spans="1:44">
      <c r="A409" s="277"/>
      <c r="B409" s="280"/>
      <c r="C409" s="440"/>
      <c r="D409" s="59"/>
      <c r="E409" s="788"/>
      <c r="F409" s="33"/>
      <c r="G409" s="334"/>
      <c r="H409" s="826" t="s">
        <v>864</v>
      </c>
      <c r="I409" s="826"/>
      <c r="J409" s="826"/>
      <c r="K409" s="826"/>
      <c r="L409" s="826"/>
      <c r="M409" s="826"/>
      <c r="N409" s="826"/>
      <c r="O409" s="826"/>
      <c r="P409" s="826"/>
      <c r="Q409" s="826"/>
      <c r="R409" s="826"/>
      <c r="S409" s="826"/>
      <c r="T409" s="826"/>
      <c r="U409" s="826"/>
      <c r="V409" s="826"/>
      <c r="W409" s="826"/>
      <c r="X409" s="826"/>
      <c r="Y409" s="826"/>
      <c r="Z409" s="826"/>
      <c r="AA409" s="840"/>
      <c r="AB409" s="177"/>
      <c r="AC409" s="178"/>
      <c r="AD409" s="179"/>
      <c r="AE409" s="122"/>
      <c r="AF409" s="276"/>
      <c r="AG409" s="123"/>
      <c r="AH409" s="123"/>
      <c r="AI409" s="123"/>
      <c r="AJ409" s="123"/>
      <c r="AK409" s="123"/>
      <c r="AL409" s="123"/>
      <c r="AM409" s="123"/>
      <c r="AN409" s="123"/>
      <c r="AO409" s="123"/>
      <c r="AP409" s="33"/>
      <c r="AQ409" s="46"/>
      <c r="AR409" s="33"/>
    </row>
    <row r="410" spans="1:44">
      <c r="A410" s="277"/>
      <c r="B410" s="280"/>
      <c r="C410" s="440"/>
      <c r="D410" s="59"/>
      <c r="E410" s="788"/>
      <c r="F410" s="33"/>
      <c r="G410" s="33"/>
      <c r="H410" s="1651" t="s">
        <v>865</v>
      </c>
      <c r="I410" s="1651"/>
      <c r="J410" s="1651"/>
      <c r="K410" s="1651"/>
      <c r="L410" s="1651"/>
      <c r="M410" s="1651"/>
      <c r="N410" s="1651"/>
      <c r="O410" s="1651"/>
      <c r="P410" s="1651"/>
      <c r="Q410" s="1651"/>
      <c r="R410" s="1651"/>
      <c r="S410" s="1651"/>
      <c r="T410" s="1651"/>
      <c r="U410" s="1652" t="s">
        <v>94</v>
      </c>
      <c r="V410" s="1652"/>
      <c r="W410" s="1652"/>
      <c r="X410" s="1652"/>
      <c r="Y410" s="33"/>
      <c r="Z410" s="33"/>
      <c r="AA410" s="33"/>
      <c r="AB410" s="177"/>
      <c r="AC410" s="178"/>
      <c r="AD410" s="179"/>
      <c r="AE410" s="122"/>
      <c r="AF410" s="276"/>
      <c r="AG410" s="123"/>
      <c r="AH410" s="123"/>
      <c r="AI410" s="123"/>
      <c r="AJ410" s="123"/>
      <c r="AK410" s="123"/>
      <c r="AL410" s="123"/>
      <c r="AM410" s="123"/>
      <c r="AN410" s="123"/>
      <c r="AO410" s="123"/>
      <c r="AP410" s="33"/>
      <c r="AQ410" s="46"/>
      <c r="AR410" s="33"/>
    </row>
    <row r="411" spans="1:44">
      <c r="A411" s="277"/>
      <c r="B411" s="280"/>
      <c r="C411" s="440"/>
      <c r="D411" s="59"/>
      <c r="E411" s="788"/>
      <c r="F411" s="33"/>
      <c r="G411" s="334"/>
      <c r="H411" s="1651" t="s">
        <v>866</v>
      </c>
      <c r="I411" s="1651"/>
      <c r="J411" s="1651"/>
      <c r="K411" s="1651"/>
      <c r="L411" s="1651"/>
      <c r="M411" s="1651"/>
      <c r="N411" s="1651"/>
      <c r="O411" s="1651"/>
      <c r="P411" s="1651"/>
      <c r="Q411" s="1651"/>
      <c r="R411" s="1651"/>
      <c r="S411" s="1651"/>
      <c r="T411" s="1651"/>
      <c r="U411" s="1652" t="s">
        <v>94</v>
      </c>
      <c r="V411" s="1652"/>
      <c r="W411" s="1652"/>
      <c r="X411" s="1652"/>
      <c r="Y411" s="33"/>
      <c r="Z411" s="33"/>
      <c r="AA411" s="46"/>
      <c r="AB411" s="177"/>
      <c r="AC411" s="178"/>
      <c r="AD411" s="179"/>
      <c r="AE411" s="122"/>
      <c r="AF411" s="276"/>
      <c r="AG411" s="123"/>
      <c r="AH411" s="123"/>
      <c r="AI411" s="123"/>
      <c r="AJ411" s="123"/>
      <c r="AK411" s="123"/>
      <c r="AL411" s="123"/>
      <c r="AM411" s="123"/>
      <c r="AN411" s="123"/>
      <c r="AO411" s="123"/>
      <c r="AP411" s="33"/>
      <c r="AQ411" s="46"/>
      <c r="AR411" s="33"/>
    </row>
    <row r="412" spans="1:44">
      <c r="A412" s="277"/>
      <c r="B412" s="280"/>
      <c r="C412" s="440"/>
      <c r="D412" s="59"/>
      <c r="E412" s="788"/>
      <c r="F412" s="33"/>
      <c r="G412" s="334"/>
      <c r="H412" s="1757" t="s">
        <v>867</v>
      </c>
      <c r="I412" s="1758"/>
      <c r="J412" s="1758"/>
      <c r="K412" s="1758"/>
      <c r="L412" s="1758"/>
      <c r="M412" s="1758"/>
      <c r="N412" s="1758"/>
      <c r="O412" s="1758"/>
      <c r="P412" s="1758"/>
      <c r="Q412" s="1758"/>
      <c r="R412" s="1758"/>
      <c r="S412" s="1758"/>
      <c r="T412" s="1759"/>
      <c r="U412" s="1760" t="s">
        <v>94</v>
      </c>
      <c r="V412" s="1761"/>
      <c r="W412" s="1761"/>
      <c r="X412" s="1762"/>
      <c r="Y412" s="33"/>
      <c r="Z412" s="33"/>
      <c r="AA412" s="46"/>
      <c r="AB412" s="177"/>
      <c r="AC412" s="178"/>
      <c r="AD412" s="179"/>
      <c r="AE412" s="122"/>
      <c r="AF412" s="276"/>
      <c r="AG412" s="123"/>
      <c r="AH412" s="123"/>
      <c r="AI412" s="123"/>
      <c r="AJ412" s="123"/>
      <c r="AK412" s="123"/>
      <c r="AL412" s="123"/>
      <c r="AM412" s="123"/>
      <c r="AN412" s="123"/>
      <c r="AO412" s="123"/>
      <c r="AP412" s="33"/>
      <c r="AQ412" s="46"/>
      <c r="AR412" s="33"/>
    </row>
    <row r="413" spans="1:44">
      <c r="A413" s="277"/>
      <c r="B413" s="280"/>
      <c r="C413" s="440"/>
      <c r="D413" s="59"/>
      <c r="E413" s="788"/>
      <c r="F413" s="33"/>
      <c r="G413" s="334"/>
      <c r="H413" s="443"/>
      <c r="I413" s="443"/>
      <c r="J413" s="443"/>
      <c r="K413" s="443"/>
      <c r="L413" s="443"/>
      <c r="M413" s="443"/>
      <c r="N413" s="443"/>
      <c r="O413" s="443"/>
      <c r="P413" s="443"/>
      <c r="Q413" s="443"/>
      <c r="R413" s="443"/>
      <c r="S413" s="443"/>
      <c r="T413" s="443"/>
      <c r="U413" s="443"/>
      <c r="V413" s="443"/>
      <c r="W413" s="443"/>
      <c r="X413" s="443"/>
      <c r="Y413" s="33"/>
      <c r="Z413" s="33"/>
      <c r="AA413" s="46"/>
      <c r="AB413" s="177"/>
      <c r="AC413" s="178"/>
      <c r="AD413" s="179"/>
      <c r="AE413" s="122"/>
      <c r="AF413" s="276"/>
      <c r="AG413" s="123"/>
      <c r="AH413" s="123"/>
      <c r="AI413" s="123"/>
      <c r="AJ413" s="123"/>
      <c r="AK413" s="123"/>
      <c r="AL413" s="123"/>
      <c r="AM413" s="123"/>
      <c r="AN413" s="123"/>
      <c r="AO413" s="123"/>
      <c r="AP413" s="33"/>
      <c r="AQ413" s="46"/>
      <c r="AR413" s="33"/>
    </row>
    <row r="414" spans="1:44">
      <c r="A414" s="277"/>
      <c r="B414" s="280"/>
      <c r="C414" s="440"/>
      <c r="D414" s="59"/>
      <c r="E414" s="788"/>
      <c r="F414" s="33"/>
      <c r="G414" s="334"/>
      <c r="H414" s="334"/>
      <c r="I414" s="334"/>
      <c r="J414" s="334"/>
      <c r="K414" s="334"/>
      <c r="L414" s="334"/>
      <c r="M414" s="334"/>
      <c r="N414" s="445"/>
      <c r="O414" s="445"/>
      <c r="P414" s="445"/>
      <c r="Q414" s="445"/>
      <c r="R414" s="445"/>
      <c r="S414" s="445"/>
      <c r="T414" s="445"/>
      <c r="U414" s="445"/>
      <c r="V414" s="445"/>
      <c r="W414" s="33"/>
      <c r="X414" s="33"/>
      <c r="Y414" s="33"/>
      <c r="Z414" s="33"/>
      <c r="AA414" s="46"/>
      <c r="AB414" s="177"/>
      <c r="AC414" s="178"/>
      <c r="AD414" s="179"/>
      <c r="AE414" s="122"/>
      <c r="AF414" s="276"/>
      <c r="AG414" s="123"/>
      <c r="AH414" s="123"/>
      <c r="AI414" s="123"/>
      <c r="AJ414" s="123"/>
      <c r="AK414" s="123"/>
      <c r="AL414" s="123"/>
      <c r="AM414" s="123"/>
      <c r="AN414" s="123"/>
      <c r="AO414" s="123"/>
      <c r="AP414" s="33"/>
      <c r="AQ414" s="46"/>
      <c r="AR414" s="33"/>
    </row>
    <row r="415" spans="1:44" ht="13.2" customHeight="1">
      <c r="A415" s="277"/>
      <c r="B415" s="280"/>
      <c r="C415" s="440"/>
      <c r="D415" s="59"/>
      <c r="E415" s="788"/>
      <c r="F415" s="33"/>
      <c r="G415" s="334"/>
      <c r="H415" s="334"/>
      <c r="I415" s="334"/>
      <c r="J415" s="334"/>
      <c r="K415" s="334"/>
      <c r="L415" s="334"/>
      <c r="M415" s="334"/>
      <c r="N415" s="445"/>
      <c r="O415" s="445"/>
      <c r="P415" s="445"/>
      <c r="Q415" s="445"/>
      <c r="R415" s="445"/>
      <c r="S415" s="445"/>
      <c r="T415" s="445"/>
      <c r="U415" s="445"/>
      <c r="V415" s="445"/>
      <c r="W415" s="33"/>
      <c r="X415" s="33"/>
      <c r="Y415" s="33"/>
      <c r="Z415" s="33"/>
      <c r="AA415" s="33"/>
      <c r="AB415" s="177"/>
      <c r="AC415" s="178"/>
      <c r="AD415" s="179"/>
      <c r="AE415" s="122"/>
      <c r="AF415" s="276"/>
      <c r="AG415" s="123"/>
      <c r="AH415" s="123"/>
      <c r="AI415" s="123"/>
      <c r="AJ415" s="123"/>
      <c r="AK415" s="123"/>
      <c r="AL415" s="123"/>
      <c r="AM415" s="123"/>
      <c r="AN415" s="123"/>
      <c r="AO415" s="123"/>
      <c r="AP415" s="33"/>
      <c r="AQ415" s="46"/>
      <c r="AR415" s="33"/>
    </row>
    <row r="416" spans="1:44">
      <c r="A416" s="277"/>
      <c r="B416" s="280"/>
      <c r="C416" s="440"/>
      <c r="D416" s="59"/>
      <c r="E416" s="788" t="s">
        <v>868</v>
      </c>
      <c r="F416" s="33"/>
      <c r="G416" s="33" t="s">
        <v>610</v>
      </c>
      <c r="H416" s="1755" t="s">
        <v>869</v>
      </c>
      <c r="I416" s="1755"/>
      <c r="J416" s="1755"/>
      <c r="K416" s="1755"/>
      <c r="L416" s="1755"/>
      <c r="M416" s="1755"/>
      <c r="N416" s="1755"/>
      <c r="O416" s="1755"/>
      <c r="P416" s="1755"/>
      <c r="Q416" s="1755"/>
      <c r="R416" s="1755"/>
      <c r="S416" s="1755"/>
      <c r="T416" s="1771"/>
      <c r="U416" s="447"/>
      <c r="V416" s="445"/>
      <c r="W416" s="33"/>
      <c r="X416" s="33"/>
      <c r="Y416" s="33"/>
      <c r="Z416" s="33"/>
      <c r="AA416" s="33"/>
      <c r="AB416" s="851" t="s">
        <v>459</v>
      </c>
      <c r="AC416" s="852"/>
      <c r="AD416" s="853"/>
      <c r="AE416" s="122"/>
      <c r="AF416" s="276"/>
      <c r="AG416" s="123"/>
      <c r="AH416" s="123"/>
      <c r="AI416" s="123"/>
      <c r="AJ416" s="123"/>
      <c r="AK416" s="123"/>
      <c r="AL416" s="123"/>
      <c r="AM416" s="123"/>
      <c r="AN416" s="123"/>
      <c r="AO416" s="123"/>
      <c r="AP416" s="33"/>
      <c r="AQ416" s="46"/>
      <c r="AR416" s="33"/>
    </row>
    <row r="417" spans="1:44">
      <c r="A417" s="277"/>
      <c r="B417" s="280"/>
      <c r="C417" s="440"/>
      <c r="D417" s="59"/>
      <c r="E417" s="788"/>
      <c r="F417" s="33"/>
      <c r="G417" s="826" t="s">
        <v>66</v>
      </c>
      <c r="H417" s="826"/>
      <c r="I417" s="826"/>
      <c r="J417" s="826"/>
      <c r="K417" s="826"/>
      <c r="L417" s="826"/>
      <c r="M417" s="840"/>
      <c r="N417" s="1756" t="s">
        <v>863</v>
      </c>
      <c r="O417" s="1756"/>
      <c r="P417" s="1756"/>
      <c r="Q417" s="1756"/>
      <c r="R417" s="1756"/>
      <c r="S417" s="1756"/>
      <c r="T417" s="1756"/>
      <c r="U417" s="1756"/>
      <c r="V417" s="1756"/>
      <c r="W417" s="1756"/>
      <c r="X417" s="1756"/>
      <c r="Y417" s="1756"/>
      <c r="Z417" s="1756"/>
      <c r="AA417" s="46"/>
      <c r="AB417" s="851"/>
      <c r="AC417" s="852"/>
      <c r="AD417" s="853"/>
      <c r="AE417" s="122"/>
      <c r="AF417" s="276"/>
      <c r="AG417" s="123"/>
      <c r="AH417" s="123"/>
      <c r="AI417" s="123"/>
      <c r="AJ417" s="123"/>
      <c r="AK417" s="123"/>
      <c r="AL417" s="123"/>
      <c r="AM417" s="123"/>
      <c r="AN417" s="123"/>
      <c r="AO417" s="123"/>
      <c r="AP417" s="33"/>
      <c r="AQ417" s="46"/>
      <c r="AR417" s="33"/>
    </row>
    <row r="418" spans="1:44">
      <c r="A418" s="277"/>
      <c r="B418" s="280"/>
      <c r="C418" s="440"/>
      <c r="D418" s="59"/>
      <c r="E418" s="788"/>
      <c r="F418" s="33"/>
      <c r="G418" s="826"/>
      <c r="H418" s="826"/>
      <c r="I418" s="826"/>
      <c r="J418" s="826"/>
      <c r="K418" s="826"/>
      <c r="L418" s="826"/>
      <c r="M418" s="840"/>
      <c r="N418" s="1756"/>
      <c r="O418" s="1756"/>
      <c r="P418" s="1756"/>
      <c r="Q418" s="1756"/>
      <c r="R418" s="1756"/>
      <c r="S418" s="1756"/>
      <c r="T418" s="1756"/>
      <c r="U418" s="1756"/>
      <c r="V418" s="1756"/>
      <c r="W418" s="1756"/>
      <c r="X418" s="1756"/>
      <c r="Y418" s="1756"/>
      <c r="Z418" s="1756"/>
      <c r="AA418" s="46"/>
      <c r="AB418" s="851"/>
      <c r="AC418" s="852"/>
      <c r="AD418" s="853"/>
      <c r="AE418" s="122"/>
      <c r="AF418" s="276"/>
      <c r="AG418" s="123"/>
      <c r="AH418" s="123"/>
      <c r="AI418" s="123"/>
      <c r="AJ418" s="123"/>
      <c r="AK418" s="123"/>
      <c r="AL418" s="123"/>
      <c r="AM418" s="123"/>
      <c r="AN418" s="123"/>
      <c r="AO418" s="123"/>
      <c r="AP418" s="33"/>
      <c r="AQ418" s="46"/>
      <c r="AR418" s="33"/>
    </row>
    <row r="419" spans="1:44">
      <c r="A419" s="277"/>
      <c r="B419" s="280"/>
      <c r="C419" s="440"/>
      <c r="D419" s="59"/>
      <c r="E419" s="50"/>
      <c r="F419" s="33"/>
      <c r="G419" s="873" t="s">
        <v>870</v>
      </c>
      <c r="H419" s="873"/>
      <c r="I419" s="873"/>
      <c r="J419" s="873"/>
      <c r="K419" s="873"/>
      <c r="L419" s="873"/>
      <c r="M419" s="873"/>
      <c r="N419" s="873"/>
      <c r="O419" s="873"/>
      <c r="P419" s="873"/>
      <c r="Q419" s="873"/>
      <c r="R419" s="873"/>
      <c r="S419" s="873"/>
      <c r="T419" s="873"/>
      <c r="U419" s="873"/>
      <c r="V419" s="873"/>
      <c r="W419" s="33"/>
      <c r="X419" s="33"/>
      <c r="Y419" s="33"/>
      <c r="Z419" s="33"/>
      <c r="AA419" s="46"/>
      <c r="AB419" s="177"/>
      <c r="AC419" s="178"/>
      <c r="AD419" s="179"/>
      <c r="AE419" s="122"/>
      <c r="AF419" s="276"/>
      <c r="AG419" s="123"/>
      <c r="AH419" s="123"/>
      <c r="AI419" s="123"/>
      <c r="AJ419" s="123"/>
      <c r="AK419" s="123"/>
      <c r="AL419" s="123"/>
      <c r="AM419" s="123"/>
      <c r="AN419" s="123"/>
      <c r="AO419" s="123"/>
      <c r="AP419" s="33"/>
      <c r="AQ419" s="46"/>
      <c r="AR419" s="33"/>
    </row>
    <row r="420" spans="1:44">
      <c r="A420" s="277"/>
      <c r="B420" s="280"/>
      <c r="C420" s="440"/>
      <c r="D420" s="59"/>
      <c r="E420" s="446"/>
      <c r="F420" s="33"/>
      <c r="G420" s="1884"/>
      <c r="H420" s="1885"/>
      <c r="I420" s="1885"/>
      <c r="J420" s="1885"/>
      <c r="K420" s="1885"/>
      <c r="L420" s="1885"/>
      <c r="M420" s="1885"/>
      <c r="N420" s="1885"/>
      <c r="O420" s="1885"/>
      <c r="P420" s="1885"/>
      <c r="Q420" s="1885"/>
      <c r="R420" s="1885"/>
      <c r="S420" s="1885"/>
      <c r="T420" s="1885"/>
      <c r="U420" s="1885"/>
      <c r="V420" s="1885"/>
      <c r="W420" s="1885"/>
      <c r="X420" s="1885"/>
      <c r="Y420" s="1885"/>
      <c r="Z420" s="1886"/>
      <c r="AA420" s="46"/>
      <c r="AB420" s="177"/>
      <c r="AC420" s="178"/>
      <c r="AD420" s="179"/>
      <c r="AE420" s="122"/>
      <c r="AF420" s="276"/>
      <c r="AG420" s="123"/>
      <c r="AH420" s="123"/>
      <c r="AI420" s="123"/>
      <c r="AJ420" s="123"/>
      <c r="AK420" s="123"/>
      <c r="AL420" s="123"/>
      <c r="AM420" s="123"/>
      <c r="AN420" s="123"/>
      <c r="AO420" s="123"/>
      <c r="AP420" s="33"/>
      <c r="AQ420" s="46"/>
      <c r="AR420" s="33"/>
    </row>
    <row r="421" spans="1:44">
      <c r="A421" s="277"/>
      <c r="B421" s="280"/>
      <c r="C421" s="440"/>
      <c r="D421" s="59"/>
      <c r="E421" s="446"/>
      <c r="F421" s="33"/>
      <c r="G421" s="1250"/>
      <c r="H421" s="1251"/>
      <c r="I421" s="1251"/>
      <c r="J421" s="1251"/>
      <c r="K421" s="1251"/>
      <c r="L421" s="1251"/>
      <c r="M421" s="1251"/>
      <c r="N421" s="1251"/>
      <c r="O421" s="1251"/>
      <c r="P421" s="1251"/>
      <c r="Q421" s="1251"/>
      <c r="R421" s="1251"/>
      <c r="S421" s="1251"/>
      <c r="T421" s="1251"/>
      <c r="U421" s="1251"/>
      <c r="V421" s="1251"/>
      <c r="W421" s="1251"/>
      <c r="X421" s="1251"/>
      <c r="Y421" s="1251"/>
      <c r="Z421" s="1252"/>
      <c r="AA421" s="46"/>
      <c r="AB421" s="177"/>
      <c r="AC421" s="178"/>
      <c r="AD421" s="179"/>
      <c r="AE421" s="122"/>
      <c r="AF421" s="276"/>
      <c r="AG421" s="123"/>
      <c r="AH421" s="123"/>
      <c r="AI421" s="123"/>
      <c r="AJ421" s="123"/>
      <c r="AK421" s="123"/>
      <c r="AL421" s="123"/>
      <c r="AM421" s="123"/>
      <c r="AN421" s="123"/>
      <c r="AO421" s="123"/>
      <c r="AP421" s="33"/>
      <c r="AQ421" s="46"/>
      <c r="AR421" s="33"/>
    </row>
    <row r="422" spans="1:44">
      <c r="A422" s="277"/>
      <c r="B422" s="280"/>
      <c r="C422" s="440"/>
      <c r="D422" s="59"/>
      <c r="E422" s="446"/>
      <c r="F422" s="33"/>
      <c r="G422" s="1253"/>
      <c r="H422" s="1136"/>
      <c r="I422" s="1136"/>
      <c r="J422" s="1136"/>
      <c r="K422" s="1136"/>
      <c r="L422" s="1136"/>
      <c r="M422" s="1136"/>
      <c r="N422" s="1136"/>
      <c r="O422" s="1136"/>
      <c r="P422" s="1136"/>
      <c r="Q422" s="1136"/>
      <c r="R422" s="1136"/>
      <c r="S422" s="1136"/>
      <c r="T422" s="1136"/>
      <c r="U422" s="1136"/>
      <c r="V422" s="1136"/>
      <c r="W422" s="1136"/>
      <c r="X422" s="1136"/>
      <c r="Y422" s="1136"/>
      <c r="Z422" s="1254"/>
      <c r="AA422" s="46"/>
      <c r="AB422" s="177"/>
      <c r="AC422" s="178"/>
      <c r="AD422" s="179"/>
      <c r="AE422" s="122"/>
      <c r="AF422" s="276"/>
      <c r="AG422" s="123"/>
      <c r="AH422" s="123"/>
      <c r="AI422" s="123"/>
      <c r="AJ422" s="123"/>
      <c r="AK422" s="123"/>
      <c r="AL422" s="123"/>
      <c r="AM422" s="123"/>
      <c r="AN422" s="123"/>
      <c r="AO422" s="123"/>
      <c r="AP422" s="33"/>
      <c r="AQ422" s="46"/>
      <c r="AR422" s="33"/>
    </row>
    <row r="423" spans="1:44">
      <c r="A423" s="277"/>
      <c r="B423" s="280"/>
      <c r="C423" s="440"/>
      <c r="D423" s="59"/>
      <c r="E423" s="446"/>
      <c r="F423" s="33"/>
      <c r="G423" s="635"/>
      <c r="H423" s="635"/>
      <c r="I423" s="635"/>
      <c r="J423" s="635"/>
      <c r="K423" s="635"/>
      <c r="L423" s="635"/>
      <c r="M423" s="635"/>
      <c r="N423" s="635"/>
      <c r="O423" s="635"/>
      <c r="P423" s="635"/>
      <c r="Q423" s="635"/>
      <c r="R423" s="635"/>
      <c r="S423" s="635"/>
      <c r="T423" s="635"/>
      <c r="U423" s="635"/>
      <c r="V423" s="635"/>
      <c r="W423" s="635"/>
      <c r="X423" s="635"/>
      <c r="Y423" s="635"/>
      <c r="Z423" s="635"/>
      <c r="AA423" s="46"/>
      <c r="AB423" s="177"/>
      <c r="AC423" s="178"/>
      <c r="AD423" s="179"/>
      <c r="AE423" s="122"/>
      <c r="AF423" s="276"/>
      <c r="AG423" s="123"/>
      <c r="AH423" s="123"/>
      <c r="AI423" s="123"/>
      <c r="AJ423" s="123"/>
      <c r="AK423" s="123"/>
      <c r="AL423" s="123"/>
      <c r="AM423" s="123"/>
      <c r="AN423" s="123"/>
      <c r="AO423" s="123"/>
      <c r="AP423" s="33"/>
      <c r="AQ423" s="46"/>
      <c r="AR423" s="33"/>
    </row>
    <row r="424" spans="1:44">
      <c r="A424" s="277"/>
      <c r="B424" s="280"/>
      <c r="C424" s="440"/>
      <c r="D424" s="59"/>
      <c r="E424" s="446"/>
      <c r="F424" s="33"/>
      <c r="G424" s="635"/>
      <c r="H424" s="635"/>
      <c r="I424" s="635"/>
      <c r="J424" s="635"/>
      <c r="K424" s="635"/>
      <c r="L424" s="635"/>
      <c r="M424" s="635"/>
      <c r="N424" s="635"/>
      <c r="O424" s="635"/>
      <c r="P424" s="635"/>
      <c r="Q424" s="635"/>
      <c r="R424" s="635"/>
      <c r="S424" s="635"/>
      <c r="T424" s="635"/>
      <c r="U424" s="635"/>
      <c r="V424" s="635"/>
      <c r="W424" s="635"/>
      <c r="X424" s="635"/>
      <c r="Y424" s="635"/>
      <c r="Z424" s="635"/>
      <c r="AA424" s="46"/>
      <c r="AB424" s="177"/>
      <c r="AC424" s="178"/>
      <c r="AD424" s="179"/>
      <c r="AE424" s="122"/>
      <c r="AF424" s="276"/>
      <c r="AG424" s="123"/>
      <c r="AH424" s="123"/>
      <c r="AI424" s="123"/>
      <c r="AJ424" s="123"/>
      <c r="AK424" s="123"/>
      <c r="AL424" s="123"/>
      <c r="AM424" s="123"/>
      <c r="AN424" s="123"/>
      <c r="AO424" s="123"/>
      <c r="AP424" s="33"/>
      <c r="AQ424" s="46"/>
      <c r="AR424" s="33"/>
    </row>
    <row r="425" spans="1:44">
      <c r="A425" s="277"/>
      <c r="B425" s="280"/>
      <c r="C425" s="440"/>
      <c r="D425" s="59"/>
      <c r="E425" s="446"/>
      <c r="F425" s="33"/>
      <c r="G425" s="635"/>
      <c r="H425" s="635"/>
      <c r="I425" s="635"/>
      <c r="J425" s="635"/>
      <c r="K425" s="635"/>
      <c r="L425" s="635"/>
      <c r="M425" s="635"/>
      <c r="N425" s="635"/>
      <c r="O425" s="635"/>
      <c r="P425" s="635"/>
      <c r="Q425" s="635"/>
      <c r="R425" s="635"/>
      <c r="S425" s="635"/>
      <c r="T425" s="635"/>
      <c r="U425" s="635"/>
      <c r="V425" s="635"/>
      <c r="W425" s="635"/>
      <c r="X425" s="635"/>
      <c r="Y425" s="635"/>
      <c r="Z425" s="635"/>
      <c r="AA425" s="46"/>
      <c r="AB425" s="177"/>
      <c r="AC425" s="178"/>
      <c r="AD425" s="179"/>
      <c r="AE425" s="122"/>
      <c r="AF425" s="276"/>
      <c r="AG425" s="123"/>
      <c r="AH425" s="123"/>
      <c r="AI425" s="123"/>
      <c r="AJ425" s="123"/>
      <c r="AK425" s="123"/>
      <c r="AL425" s="123"/>
      <c r="AM425" s="123"/>
      <c r="AN425" s="123"/>
      <c r="AO425" s="123"/>
      <c r="AP425" s="33"/>
      <c r="AQ425" s="46"/>
      <c r="AR425" s="33"/>
    </row>
    <row r="426" spans="1:44">
      <c r="A426" s="277"/>
      <c r="B426" s="280"/>
      <c r="C426" s="440"/>
      <c r="D426" s="59"/>
      <c r="E426" s="446"/>
      <c r="F426" s="33"/>
      <c r="G426" s="635"/>
      <c r="H426" s="635"/>
      <c r="I426" s="635"/>
      <c r="J426" s="635"/>
      <c r="K426" s="635"/>
      <c r="L426" s="635"/>
      <c r="M426" s="635"/>
      <c r="N426" s="635"/>
      <c r="O426" s="635"/>
      <c r="P426" s="635"/>
      <c r="Q426" s="635"/>
      <c r="R426" s="635"/>
      <c r="S426" s="635"/>
      <c r="T426" s="635"/>
      <c r="U426" s="635"/>
      <c r="V426" s="635"/>
      <c r="W426" s="635"/>
      <c r="X426" s="635"/>
      <c r="Y426" s="635"/>
      <c r="Z426" s="635"/>
      <c r="AA426" s="46"/>
      <c r="AB426" s="177"/>
      <c r="AC426" s="178"/>
      <c r="AD426" s="179"/>
      <c r="AE426" s="122"/>
      <c r="AF426" s="276"/>
      <c r="AG426" s="123"/>
      <c r="AH426" s="123"/>
      <c r="AI426" s="123"/>
      <c r="AJ426" s="123"/>
      <c r="AK426" s="123"/>
      <c r="AL426" s="123"/>
      <c r="AM426" s="123"/>
      <c r="AN426" s="123"/>
      <c r="AO426" s="123"/>
      <c r="AP426" s="33"/>
      <c r="AQ426" s="46"/>
      <c r="AR426" s="33"/>
    </row>
    <row r="427" spans="1:44">
      <c r="A427" s="277"/>
      <c r="B427" s="280"/>
      <c r="C427" s="440"/>
      <c r="D427" s="59"/>
      <c r="E427" s="446"/>
      <c r="F427" s="33"/>
      <c r="G427" s="635"/>
      <c r="H427" s="635"/>
      <c r="I427" s="635"/>
      <c r="J427" s="635"/>
      <c r="K427" s="635"/>
      <c r="L427" s="635"/>
      <c r="M427" s="635"/>
      <c r="N427" s="635"/>
      <c r="O427" s="635"/>
      <c r="P427" s="635"/>
      <c r="Q427" s="635"/>
      <c r="R427" s="635"/>
      <c r="S427" s="635"/>
      <c r="T427" s="635"/>
      <c r="U427" s="635"/>
      <c r="V427" s="635"/>
      <c r="W427" s="635"/>
      <c r="X427" s="635"/>
      <c r="Y427" s="635"/>
      <c r="Z427" s="635"/>
      <c r="AA427" s="46"/>
      <c r="AB427" s="177"/>
      <c r="AC427" s="178"/>
      <c r="AD427" s="179"/>
      <c r="AE427" s="122"/>
      <c r="AF427" s="276"/>
      <c r="AG427" s="123"/>
      <c r="AH427" s="123"/>
      <c r="AI427" s="123"/>
      <c r="AJ427" s="123"/>
      <c r="AK427" s="123"/>
      <c r="AL427" s="123"/>
      <c r="AM427" s="123"/>
      <c r="AN427" s="123"/>
      <c r="AO427" s="123"/>
      <c r="AP427" s="33"/>
      <c r="AQ427" s="46"/>
      <c r="AR427" s="33"/>
    </row>
    <row r="428" spans="1:44">
      <c r="A428" s="277"/>
      <c r="B428" s="280"/>
      <c r="C428" s="440"/>
      <c r="D428" s="59"/>
      <c r="E428" s="446"/>
      <c r="F428" s="33"/>
      <c r="G428" s="635"/>
      <c r="H428" s="635"/>
      <c r="I428" s="635"/>
      <c r="J428" s="635"/>
      <c r="K428" s="635"/>
      <c r="L428" s="635"/>
      <c r="M428" s="635"/>
      <c r="N428" s="635"/>
      <c r="O428" s="635"/>
      <c r="P428" s="635"/>
      <c r="Q428" s="635"/>
      <c r="R428" s="635"/>
      <c r="S428" s="635"/>
      <c r="T428" s="635"/>
      <c r="U428" s="635"/>
      <c r="V428" s="635"/>
      <c r="W428" s="635"/>
      <c r="X428" s="635"/>
      <c r="Y428" s="635"/>
      <c r="Z428" s="635"/>
      <c r="AA428" s="46"/>
      <c r="AB428" s="177"/>
      <c r="AC428" s="178"/>
      <c r="AD428" s="179"/>
      <c r="AE428" s="122"/>
      <c r="AF428" s="276"/>
      <c r="AG428" s="123"/>
      <c r="AH428" s="123"/>
      <c r="AI428" s="123"/>
      <c r="AJ428" s="123"/>
      <c r="AK428" s="123"/>
      <c r="AL428" s="123"/>
      <c r="AM428" s="123"/>
      <c r="AN428" s="123"/>
      <c r="AO428" s="123"/>
      <c r="AP428" s="33"/>
      <c r="AQ428" s="46"/>
      <c r="AR428" s="33"/>
    </row>
    <row r="429" spans="1:44">
      <c r="A429" s="277"/>
      <c r="B429" s="280"/>
      <c r="C429" s="440"/>
      <c r="D429" s="59"/>
      <c r="E429" s="446"/>
      <c r="F429" s="33"/>
      <c r="G429" s="635"/>
      <c r="H429" s="635"/>
      <c r="I429" s="635"/>
      <c r="J429" s="635"/>
      <c r="K429" s="635"/>
      <c r="L429" s="635"/>
      <c r="M429" s="635"/>
      <c r="N429" s="635"/>
      <c r="O429" s="635"/>
      <c r="P429" s="635"/>
      <c r="Q429" s="635"/>
      <c r="R429" s="635"/>
      <c r="S429" s="635"/>
      <c r="T429" s="635"/>
      <c r="U429" s="635"/>
      <c r="V429" s="635"/>
      <c r="W429" s="635"/>
      <c r="X429" s="635"/>
      <c r="Y429" s="635"/>
      <c r="Z429" s="635"/>
      <c r="AA429" s="46"/>
      <c r="AB429" s="177"/>
      <c r="AC429" s="178"/>
      <c r="AD429" s="179"/>
      <c r="AE429" s="122"/>
      <c r="AF429" s="276"/>
      <c r="AG429" s="123"/>
      <c r="AH429" s="123"/>
      <c r="AI429" s="123"/>
      <c r="AJ429" s="123"/>
      <c r="AK429" s="123"/>
      <c r="AL429" s="123"/>
      <c r="AM429" s="123"/>
      <c r="AN429" s="123"/>
      <c r="AO429" s="123"/>
      <c r="AP429" s="33"/>
      <c r="AQ429" s="46"/>
      <c r="AR429" s="33"/>
    </row>
    <row r="430" spans="1:44">
      <c r="A430" s="277"/>
      <c r="B430" s="280"/>
      <c r="C430" s="440"/>
      <c r="D430" s="59"/>
      <c r="E430" s="446"/>
      <c r="F430" s="33"/>
      <c r="G430" s="635"/>
      <c r="H430" s="635"/>
      <c r="I430" s="635"/>
      <c r="J430" s="635"/>
      <c r="K430" s="635"/>
      <c r="L430" s="635"/>
      <c r="M430" s="635"/>
      <c r="N430" s="635"/>
      <c r="O430" s="635"/>
      <c r="P430" s="635"/>
      <c r="Q430" s="635"/>
      <c r="R430" s="635"/>
      <c r="S430" s="635"/>
      <c r="T430" s="635"/>
      <c r="U430" s="635"/>
      <c r="V430" s="635"/>
      <c r="W430" s="635"/>
      <c r="X430" s="635"/>
      <c r="Y430" s="635"/>
      <c r="Z430" s="635"/>
      <c r="AA430" s="46"/>
      <c r="AB430" s="177"/>
      <c r="AC430" s="178"/>
      <c r="AD430" s="179"/>
      <c r="AE430" s="122"/>
      <c r="AF430" s="276"/>
      <c r="AG430" s="123"/>
      <c r="AH430" s="123"/>
      <c r="AI430" s="123"/>
      <c r="AJ430" s="123"/>
      <c r="AK430" s="123"/>
      <c r="AL430" s="123"/>
      <c r="AM430" s="123"/>
      <c r="AN430" s="123"/>
      <c r="AO430" s="123"/>
      <c r="AP430" s="33"/>
      <c r="AQ430" s="46"/>
      <c r="AR430" s="33"/>
    </row>
    <row r="431" spans="1:44">
      <c r="A431" s="277"/>
      <c r="B431" s="280"/>
      <c r="C431" s="440"/>
      <c r="D431" s="59"/>
      <c r="E431" s="446"/>
      <c r="F431" s="33"/>
      <c r="G431" s="635"/>
      <c r="H431" s="635"/>
      <c r="I431" s="635"/>
      <c r="J431" s="635"/>
      <c r="K431" s="635"/>
      <c r="L431" s="635"/>
      <c r="M431" s="635"/>
      <c r="N431" s="635"/>
      <c r="O431" s="635"/>
      <c r="P431" s="635"/>
      <c r="Q431" s="635"/>
      <c r="R431" s="635"/>
      <c r="S431" s="635"/>
      <c r="T431" s="635"/>
      <c r="U431" s="635"/>
      <c r="V431" s="635"/>
      <c r="W431" s="635"/>
      <c r="X431" s="635"/>
      <c r="Y431" s="635"/>
      <c r="Z431" s="635"/>
      <c r="AA431" s="46"/>
      <c r="AB431" s="177"/>
      <c r="AC431" s="178"/>
      <c r="AD431" s="179"/>
      <c r="AE431" s="122"/>
      <c r="AF431" s="276"/>
      <c r="AG431" s="123"/>
      <c r="AH431" s="123"/>
      <c r="AI431" s="123"/>
      <c r="AJ431" s="123"/>
      <c r="AK431" s="123"/>
      <c r="AL431" s="123"/>
      <c r="AM431" s="123"/>
      <c r="AN431" s="123"/>
      <c r="AO431" s="123"/>
      <c r="AP431" s="33"/>
      <c r="AQ431" s="46"/>
      <c r="AR431" s="33"/>
    </row>
    <row r="432" spans="1:44">
      <c r="A432" s="277"/>
      <c r="B432" s="280"/>
      <c r="C432" s="440"/>
      <c r="D432" s="59"/>
      <c r="E432" s="446"/>
      <c r="F432" s="33"/>
      <c r="G432" s="635"/>
      <c r="H432" s="635"/>
      <c r="I432" s="635"/>
      <c r="J432" s="635"/>
      <c r="K432" s="635"/>
      <c r="L432" s="635"/>
      <c r="M432" s="635"/>
      <c r="N432" s="635"/>
      <c r="O432" s="635"/>
      <c r="P432" s="635"/>
      <c r="Q432" s="635"/>
      <c r="R432" s="635"/>
      <c r="S432" s="635"/>
      <c r="T432" s="635"/>
      <c r="U432" s="635"/>
      <c r="V432" s="635"/>
      <c r="W432" s="635"/>
      <c r="X432" s="635"/>
      <c r="Y432" s="635"/>
      <c r="Z432" s="635"/>
      <c r="AA432" s="46"/>
      <c r="AB432" s="177"/>
      <c r="AC432" s="178"/>
      <c r="AD432" s="179"/>
      <c r="AE432" s="122"/>
      <c r="AF432" s="276"/>
      <c r="AG432" s="123"/>
      <c r="AH432" s="123"/>
      <c r="AI432" s="123"/>
      <c r="AJ432" s="123"/>
      <c r="AK432" s="123"/>
      <c r="AL432" s="123"/>
      <c r="AM432" s="123"/>
      <c r="AN432" s="123"/>
      <c r="AO432" s="123"/>
      <c r="AP432" s="33"/>
      <c r="AQ432" s="46"/>
      <c r="AR432" s="33"/>
    </row>
    <row r="433" spans="1:44" ht="4.8" customHeight="1">
      <c r="A433" s="277"/>
      <c r="B433" s="280"/>
      <c r="C433" s="448"/>
      <c r="D433" s="449"/>
      <c r="E433" s="439"/>
      <c r="F433" s="33"/>
      <c r="G433" s="443"/>
      <c r="H433" s="443"/>
      <c r="I433" s="443"/>
      <c r="J433" s="443"/>
      <c r="K433" s="443"/>
      <c r="L433" s="443"/>
      <c r="M433" s="443"/>
      <c r="N433" s="443"/>
      <c r="O433" s="443"/>
      <c r="P433" s="443"/>
      <c r="Q433" s="443"/>
      <c r="R433" s="443"/>
      <c r="S433" s="443"/>
      <c r="T433" s="443"/>
      <c r="U433" s="443"/>
      <c r="V433" s="443"/>
      <c r="W433" s="443"/>
      <c r="X433" s="443"/>
      <c r="Y433" s="33"/>
      <c r="Z433" s="33"/>
      <c r="AA433" s="46"/>
      <c r="AB433" s="177"/>
      <c r="AC433" s="178"/>
      <c r="AD433" s="179"/>
      <c r="AE433" s="122"/>
      <c r="AF433" s="276"/>
      <c r="AG433" s="123"/>
      <c r="AH433" s="123"/>
      <c r="AI433" s="123"/>
      <c r="AJ433" s="123"/>
      <c r="AK433" s="123"/>
      <c r="AL433" s="123"/>
      <c r="AM433" s="123"/>
      <c r="AN433" s="123"/>
      <c r="AO433" s="123"/>
      <c r="AP433" s="33"/>
      <c r="AQ433" s="46"/>
      <c r="AR433" s="33"/>
    </row>
    <row r="434" spans="1:44" ht="3" customHeight="1">
      <c r="A434" s="281"/>
      <c r="B434" s="282"/>
      <c r="C434" s="452"/>
      <c r="D434" s="453"/>
      <c r="E434" s="661"/>
      <c r="F434" s="114"/>
      <c r="G434" s="571"/>
      <c r="H434" s="571"/>
      <c r="I434" s="571"/>
      <c r="J434" s="571"/>
      <c r="K434" s="571"/>
      <c r="L434" s="571"/>
      <c r="M434" s="571"/>
      <c r="N434" s="571"/>
      <c r="O434" s="571"/>
      <c r="P434" s="571"/>
      <c r="Q434" s="571"/>
      <c r="R434" s="571"/>
      <c r="S434" s="571"/>
      <c r="T434" s="571"/>
      <c r="U434" s="571"/>
      <c r="V434" s="571"/>
      <c r="W434" s="571"/>
      <c r="X434" s="571"/>
      <c r="Y434" s="114"/>
      <c r="Z434" s="114"/>
      <c r="AA434" s="114"/>
      <c r="AB434" s="187"/>
      <c r="AC434" s="188"/>
      <c r="AD434" s="189"/>
      <c r="AE434" s="122"/>
      <c r="AF434" s="276"/>
      <c r="AG434" s="123"/>
      <c r="AH434" s="123"/>
      <c r="AI434" s="123"/>
      <c r="AJ434" s="123"/>
      <c r="AK434" s="123"/>
      <c r="AL434" s="123"/>
      <c r="AM434" s="123"/>
      <c r="AN434" s="123"/>
      <c r="AO434" s="123"/>
      <c r="AP434" s="33"/>
      <c r="AQ434" s="46"/>
      <c r="AR434" s="33"/>
    </row>
    <row r="435" spans="1:44">
      <c r="A435" s="277"/>
      <c r="B435" s="280"/>
      <c r="C435" s="448"/>
      <c r="D435" s="449"/>
      <c r="E435" s="450"/>
      <c r="F435" s="33"/>
      <c r="G435" s="33" t="s">
        <v>610</v>
      </c>
      <c r="H435" s="1755" t="s">
        <v>871</v>
      </c>
      <c r="I435" s="1755"/>
      <c r="J435" s="1755"/>
      <c r="K435" s="1755"/>
      <c r="L435" s="1755"/>
      <c r="M435" s="1755"/>
      <c r="N435" s="1755"/>
      <c r="O435" s="1755"/>
      <c r="P435" s="1755"/>
      <c r="Q435" s="1755"/>
      <c r="R435" s="1755"/>
      <c r="S435" s="1755"/>
      <c r="T435" s="1771"/>
      <c r="U435" s="447"/>
      <c r="V435" s="445"/>
      <c r="W435" s="33"/>
      <c r="X435" s="33"/>
      <c r="Y435" s="33"/>
      <c r="Z435" s="33"/>
      <c r="AA435" s="33"/>
      <c r="AB435" s="851" t="s">
        <v>459</v>
      </c>
      <c r="AC435" s="852"/>
      <c r="AD435" s="853"/>
      <c r="AE435" s="122"/>
      <c r="AF435" s="276"/>
      <c r="AG435" s="123"/>
      <c r="AH435" s="123"/>
      <c r="AI435" s="123"/>
      <c r="AJ435" s="123"/>
      <c r="AK435" s="123"/>
      <c r="AL435" s="123"/>
      <c r="AM435" s="123"/>
      <c r="AN435" s="123"/>
      <c r="AO435" s="123"/>
      <c r="AP435" s="33"/>
      <c r="AQ435" s="46"/>
      <c r="AR435" s="33"/>
    </row>
    <row r="436" spans="1:44">
      <c r="A436" s="277"/>
      <c r="B436" s="280"/>
      <c r="C436" s="448"/>
      <c r="D436" s="449"/>
      <c r="E436" s="450"/>
      <c r="F436" s="33"/>
      <c r="G436" s="826" t="s">
        <v>66</v>
      </c>
      <c r="H436" s="826"/>
      <c r="I436" s="826"/>
      <c r="J436" s="826"/>
      <c r="K436" s="826"/>
      <c r="L436" s="826"/>
      <c r="M436" s="840"/>
      <c r="N436" s="1756" t="s">
        <v>863</v>
      </c>
      <c r="O436" s="1756"/>
      <c r="P436" s="1756"/>
      <c r="Q436" s="1756"/>
      <c r="R436" s="1756"/>
      <c r="S436" s="1756"/>
      <c r="T436" s="1756"/>
      <c r="U436" s="1756"/>
      <c r="V436" s="1756"/>
      <c r="W436" s="1756"/>
      <c r="X436" s="1756"/>
      <c r="Y436" s="1756"/>
      <c r="Z436" s="1756"/>
      <c r="AA436" s="46"/>
      <c r="AB436" s="851"/>
      <c r="AC436" s="852"/>
      <c r="AD436" s="853"/>
      <c r="AE436" s="122"/>
      <c r="AF436" s="276"/>
      <c r="AG436" s="123"/>
      <c r="AH436" s="123"/>
      <c r="AI436" s="123"/>
      <c r="AJ436" s="123"/>
      <c r="AK436" s="123"/>
      <c r="AL436" s="123"/>
      <c r="AM436" s="123"/>
      <c r="AN436" s="123"/>
      <c r="AO436" s="123"/>
      <c r="AP436" s="33"/>
      <c r="AQ436" s="46"/>
      <c r="AR436" s="33"/>
    </row>
    <row r="437" spans="1:44">
      <c r="A437" s="277"/>
      <c r="B437" s="280"/>
      <c r="C437" s="448"/>
      <c r="D437" s="449"/>
      <c r="E437" s="450"/>
      <c r="F437" s="33"/>
      <c r="G437" s="826"/>
      <c r="H437" s="826"/>
      <c r="I437" s="826"/>
      <c r="J437" s="826"/>
      <c r="K437" s="826"/>
      <c r="L437" s="826"/>
      <c r="M437" s="840"/>
      <c r="N437" s="1756"/>
      <c r="O437" s="1756"/>
      <c r="P437" s="1756"/>
      <c r="Q437" s="1756"/>
      <c r="R437" s="1756"/>
      <c r="S437" s="1756"/>
      <c r="T437" s="1756"/>
      <c r="U437" s="1756"/>
      <c r="V437" s="1756"/>
      <c r="W437" s="1756"/>
      <c r="X437" s="1756"/>
      <c r="Y437" s="1756"/>
      <c r="Z437" s="1756"/>
      <c r="AA437" s="46"/>
      <c r="AB437" s="851"/>
      <c r="AC437" s="852"/>
      <c r="AD437" s="853"/>
      <c r="AE437" s="122"/>
      <c r="AF437" s="276"/>
      <c r="AG437" s="123"/>
      <c r="AH437" s="123"/>
      <c r="AI437" s="123"/>
      <c r="AJ437" s="123"/>
      <c r="AK437" s="123"/>
      <c r="AL437" s="123"/>
      <c r="AM437" s="123"/>
      <c r="AN437" s="123"/>
      <c r="AO437" s="123"/>
      <c r="AP437" s="33"/>
      <c r="AQ437" s="46"/>
      <c r="AR437" s="33"/>
    </row>
    <row r="438" spans="1:44">
      <c r="A438" s="277"/>
      <c r="B438" s="280"/>
      <c r="C438" s="448"/>
      <c r="D438" s="449"/>
      <c r="E438" s="450"/>
      <c r="F438" s="33"/>
      <c r="G438" s="1755" t="s">
        <v>872</v>
      </c>
      <c r="H438" s="1755"/>
      <c r="I438" s="1755"/>
      <c r="J438" s="1755"/>
      <c r="K438" s="1755"/>
      <c r="L438" s="1755"/>
      <c r="M438" s="1755"/>
      <c r="N438" s="1755"/>
      <c r="O438" s="1755"/>
      <c r="P438" s="1755"/>
      <c r="Q438" s="1755"/>
      <c r="R438" s="1755"/>
      <c r="S438" s="1755"/>
      <c r="T438" s="1755"/>
      <c r="U438" s="1755"/>
      <c r="V438" s="1755"/>
      <c r="W438" s="33"/>
      <c r="X438" s="33"/>
      <c r="Y438" s="33"/>
      <c r="Z438" s="33"/>
      <c r="AA438" s="46"/>
      <c r="AB438" s="177"/>
      <c r="AC438" s="178"/>
      <c r="AD438" s="179"/>
      <c r="AE438" s="122"/>
      <c r="AF438" s="276"/>
      <c r="AG438" s="123"/>
      <c r="AH438" s="123"/>
      <c r="AI438" s="123"/>
      <c r="AJ438" s="123"/>
      <c r="AK438" s="123"/>
      <c r="AL438" s="123"/>
      <c r="AM438" s="123"/>
      <c r="AN438" s="123"/>
      <c r="AO438" s="123"/>
      <c r="AP438" s="33"/>
      <c r="AQ438" s="46"/>
      <c r="AR438" s="33"/>
    </row>
    <row r="439" spans="1:44">
      <c r="A439" s="277"/>
      <c r="B439" s="280"/>
      <c r="C439" s="448"/>
      <c r="D439" s="449"/>
      <c r="E439" s="450"/>
      <c r="F439" s="33"/>
      <c r="G439" s="1729"/>
      <c r="H439" s="1730"/>
      <c r="I439" s="1730"/>
      <c r="J439" s="1730"/>
      <c r="K439" s="1730"/>
      <c r="L439" s="1730"/>
      <c r="M439" s="1730"/>
      <c r="N439" s="1730"/>
      <c r="O439" s="1730"/>
      <c r="P439" s="1730"/>
      <c r="Q439" s="1730"/>
      <c r="R439" s="1730"/>
      <c r="S439" s="1730"/>
      <c r="T439" s="1730"/>
      <c r="U439" s="1730"/>
      <c r="V439" s="1730"/>
      <c r="W439" s="1730"/>
      <c r="X439" s="1730"/>
      <c r="Y439" s="1730"/>
      <c r="Z439" s="1731"/>
      <c r="AA439" s="46"/>
      <c r="AB439" s="177"/>
      <c r="AC439" s="178"/>
      <c r="AD439" s="179"/>
      <c r="AE439" s="122"/>
      <c r="AF439" s="276"/>
      <c r="AG439" s="123"/>
      <c r="AH439" s="123"/>
      <c r="AI439" s="123"/>
      <c r="AJ439" s="123"/>
      <c r="AK439" s="123"/>
      <c r="AL439" s="123"/>
      <c r="AM439" s="123"/>
      <c r="AN439" s="123"/>
      <c r="AO439" s="123"/>
      <c r="AP439" s="33"/>
      <c r="AQ439" s="46"/>
      <c r="AR439" s="33"/>
    </row>
    <row r="440" spans="1:44">
      <c r="A440" s="277"/>
      <c r="B440" s="280"/>
      <c r="C440" s="448"/>
      <c r="D440" s="449"/>
      <c r="E440" s="450"/>
      <c r="F440" s="33"/>
      <c r="G440" s="1250"/>
      <c r="H440" s="1251"/>
      <c r="I440" s="1251"/>
      <c r="J440" s="1251"/>
      <c r="K440" s="1251"/>
      <c r="L440" s="1251"/>
      <c r="M440" s="1251"/>
      <c r="N440" s="1251"/>
      <c r="O440" s="1251"/>
      <c r="P440" s="1251"/>
      <c r="Q440" s="1251"/>
      <c r="R440" s="1251"/>
      <c r="S440" s="1251"/>
      <c r="T440" s="1251"/>
      <c r="U440" s="1251"/>
      <c r="V440" s="1251"/>
      <c r="W440" s="1251"/>
      <c r="X440" s="1251"/>
      <c r="Y440" s="1251"/>
      <c r="Z440" s="1252"/>
      <c r="AA440" s="46"/>
      <c r="AB440" s="177"/>
      <c r="AC440" s="178"/>
      <c r="AD440" s="179"/>
      <c r="AE440" s="122"/>
      <c r="AF440" s="276"/>
      <c r="AG440" s="123"/>
      <c r="AH440" s="123"/>
      <c r="AI440" s="123"/>
      <c r="AJ440" s="123"/>
      <c r="AK440" s="123"/>
      <c r="AL440" s="123"/>
      <c r="AM440" s="123"/>
      <c r="AN440" s="123"/>
      <c r="AO440" s="123"/>
      <c r="AP440" s="33"/>
      <c r="AQ440" s="46"/>
      <c r="AR440" s="33"/>
    </row>
    <row r="441" spans="1:44">
      <c r="A441" s="277"/>
      <c r="B441" s="280"/>
      <c r="C441" s="448"/>
      <c r="D441" s="449"/>
      <c r="E441" s="450"/>
      <c r="F441" s="33"/>
      <c r="G441" s="1253"/>
      <c r="H441" s="1136"/>
      <c r="I441" s="1136"/>
      <c r="J441" s="1136"/>
      <c r="K441" s="1136"/>
      <c r="L441" s="1136"/>
      <c r="M441" s="1136"/>
      <c r="N441" s="1136"/>
      <c r="O441" s="1136"/>
      <c r="P441" s="1136"/>
      <c r="Q441" s="1136"/>
      <c r="R441" s="1136"/>
      <c r="S441" s="1136"/>
      <c r="T441" s="1136"/>
      <c r="U441" s="1136"/>
      <c r="V441" s="1136"/>
      <c r="W441" s="1136"/>
      <c r="X441" s="1136"/>
      <c r="Y441" s="1136"/>
      <c r="Z441" s="1254"/>
      <c r="AA441" s="46"/>
      <c r="AB441" s="177"/>
      <c r="AC441" s="178"/>
      <c r="AD441" s="179"/>
      <c r="AE441" s="122"/>
      <c r="AF441" s="276"/>
      <c r="AG441" s="123"/>
      <c r="AH441" s="123"/>
      <c r="AI441" s="123"/>
      <c r="AJ441" s="123"/>
      <c r="AK441" s="123"/>
      <c r="AL441" s="123"/>
      <c r="AM441" s="123"/>
      <c r="AN441" s="123"/>
      <c r="AO441" s="123"/>
      <c r="AP441" s="33"/>
      <c r="AQ441" s="46"/>
      <c r="AR441" s="33"/>
    </row>
    <row r="442" spans="1:44" ht="2.4" customHeight="1">
      <c r="A442" s="277"/>
      <c r="B442" s="280"/>
      <c r="C442" s="448"/>
      <c r="D442" s="449"/>
      <c r="E442" s="450"/>
      <c r="F442" s="33"/>
      <c r="G442" s="443"/>
      <c r="H442" s="443"/>
      <c r="I442" s="443"/>
      <c r="J442" s="443"/>
      <c r="K442" s="443"/>
      <c r="L442" s="443"/>
      <c r="M442" s="443"/>
      <c r="N442" s="443"/>
      <c r="O442" s="443"/>
      <c r="P442" s="443"/>
      <c r="Q442" s="443"/>
      <c r="R442" s="443"/>
      <c r="S442" s="443"/>
      <c r="T442" s="443"/>
      <c r="U442" s="443"/>
      <c r="V442" s="443"/>
      <c r="W442" s="443"/>
      <c r="X442" s="443"/>
      <c r="Y442" s="33"/>
      <c r="Z442" s="33"/>
      <c r="AA442" s="33"/>
      <c r="AB442" s="177"/>
      <c r="AC442" s="178"/>
      <c r="AD442" s="179"/>
      <c r="AE442" s="122"/>
      <c r="AF442" s="276"/>
      <c r="AG442" s="123"/>
      <c r="AH442" s="123"/>
      <c r="AI442" s="123"/>
      <c r="AJ442" s="123"/>
      <c r="AK442" s="123"/>
      <c r="AL442" s="123"/>
      <c r="AM442" s="123"/>
      <c r="AN442" s="123"/>
      <c r="AO442" s="123"/>
      <c r="AP442" s="33"/>
      <c r="AQ442" s="46"/>
      <c r="AR442" s="33"/>
    </row>
    <row r="443" spans="1:44" ht="3" customHeight="1">
      <c r="A443" s="277"/>
      <c r="B443" s="280"/>
      <c r="C443" s="448"/>
      <c r="D443" s="449"/>
      <c r="E443" s="450"/>
      <c r="F443" s="33"/>
      <c r="G443" s="443"/>
      <c r="H443" s="443"/>
      <c r="I443" s="443"/>
      <c r="J443" s="443"/>
      <c r="K443" s="443"/>
      <c r="L443" s="443"/>
      <c r="M443" s="443"/>
      <c r="N443" s="443"/>
      <c r="O443" s="443"/>
      <c r="P443" s="443"/>
      <c r="Q443" s="443"/>
      <c r="R443" s="443"/>
      <c r="S443" s="443"/>
      <c r="T443" s="443"/>
      <c r="U443" s="443"/>
      <c r="V443" s="443"/>
      <c r="W443" s="443"/>
      <c r="X443" s="443"/>
      <c r="Y443" s="33"/>
      <c r="Z443" s="33"/>
      <c r="AA443" s="33"/>
      <c r="AB443" s="177"/>
      <c r="AC443" s="178"/>
      <c r="AD443" s="179"/>
      <c r="AE443" s="122"/>
      <c r="AF443" s="276"/>
      <c r="AG443" s="123"/>
      <c r="AH443" s="123"/>
      <c r="AI443" s="123"/>
      <c r="AJ443" s="123"/>
      <c r="AK443" s="123"/>
      <c r="AL443" s="123"/>
      <c r="AM443" s="123"/>
      <c r="AN443" s="123"/>
      <c r="AO443" s="123"/>
      <c r="AP443" s="33"/>
      <c r="AQ443" s="46"/>
      <c r="AR443" s="33"/>
    </row>
    <row r="444" spans="1:44">
      <c r="A444" s="277"/>
      <c r="B444" s="280"/>
      <c r="C444" s="448"/>
      <c r="D444" s="449"/>
      <c r="E444" s="450"/>
      <c r="F444" s="33"/>
      <c r="G444" s="33" t="s">
        <v>610</v>
      </c>
      <c r="H444" s="1755" t="s">
        <v>873</v>
      </c>
      <c r="I444" s="1755"/>
      <c r="J444" s="1755"/>
      <c r="K444" s="1755"/>
      <c r="L444" s="1755"/>
      <c r="M444" s="1755"/>
      <c r="N444" s="1755"/>
      <c r="O444" s="1755"/>
      <c r="P444" s="1755"/>
      <c r="Q444" s="1755"/>
      <c r="R444" s="1755"/>
      <c r="S444" s="1755"/>
      <c r="T444" s="1771"/>
      <c r="U444" s="447"/>
      <c r="V444" s="445"/>
      <c r="W444" s="33"/>
      <c r="X444" s="33"/>
      <c r="Y444" s="33"/>
      <c r="Z444" s="33"/>
      <c r="AA444" s="33"/>
      <c r="AB444" s="851" t="s">
        <v>459</v>
      </c>
      <c r="AC444" s="852"/>
      <c r="AD444" s="853"/>
      <c r="AE444" s="122"/>
      <c r="AF444" s="276"/>
      <c r="AG444" s="123"/>
      <c r="AH444" s="123"/>
      <c r="AI444" s="123"/>
      <c r="AJ444" s="123"/>
      <c r="AK444" s="123"/>
      <c r="AL444" s="123"/>
      <c r="AM444" s="123"/>
      <c r="AN444" s="123"/>
      <c r="AO444" s="123"/>
      <c r="AP444" s="33"/>
      <c r="AQ444" s="46"/>
      <c r="AR444" s="33"/>
    </row>
    <row r="445" spans="1:44">
      <c r="A445" s="277"/>
      <c r="B445" s="280"/>
      <c r="C445" s="448"/>
      <c r="D445" s="449"/>
      <c r="E445" s="450"/>
      <c r="F445" s="33"/>
      <c r="G445" s="826" t="s">
        <v>66</v>
      </c>
      <c r="H445" s="826"/>
      <c r="I445" s="826"/>
      <c r="J445" s="826"/>
      <c r="K445" s="826"/>
      <c r="L445" s="826"/>
      <c r="M445" s="840"/>
      <c r="N445" s="1756" t="s">
        <v>863</v>
      </c>
      <c r="O445" s="1756"/>
      <c r="P445" s="1756"/>
      <c r="Q445" s="1756"/>
      <c r="R445" s="1756"/>
      <c r="S445" s="1756"/>
      <c r="T445" s="1756"/>
      <c r="U445" s="1756"/>
      <c r="V445" s="1756"/>
      <c r="W445" s="1756"/>
      <c r="X445" s="1756"/>
      <c r="Y445" s="1756"/>
      <c r="Z445" s="1756"/>
      <c r="AA445" s="46"/>
      <c r="AB445" s="851"/>
      <c r="AC445" s="852"/>
      <c r="AD445" s="853"/>
      <c r="AE445" s="122"/>
      <c r="AF445" s="276"/>
      <c r="AG445" s="123"/>
      <c r="AH445" s="123"/>
      <c r="AI445" s="123"/>
      <c r="AJ445" s="123"/>
      <c r="AK445" s="123"/>
      <c r="AL445" s="123"/>
      <c r="AM445" s="123"/>
      <c r="AN445" s="123"/>
      <c r="AO445" s="123"/>
      <c r="AP445" s="33"/>
      <c r="AQ445" s="46"/>
      <c r="AR445" s="33"/>
    </row>
    <row r="446" spans="1:44">
      <c r="A446" s="277"/>
      <c r="B446" s="280"/>
      <c r="C446" s="448"/>
      <c r="D446" s="449"/>
      <c r="E446" s="450"/>
      <c r="F446" s="33"/>
      <c r="G446" s="826"/>
      <c r="H446" s="826"/>
      <c r="I446" s="826"/>
      <c r="J446" s="826"/>
      <c r="K446" s="826"/>
      <c r="L446" s="826"/>
      <c r="M446" s="840"/>
      <c r="N446" s="1756"/>
      <c r="O446" s="1756"/>
      <c r="P446" s="1756"/>
      <c r="Q446" s="1756"/>
      <c r="R446" s="1756"/>
      <c r="S446" s="1756"/>
      <c r="T446" s="1756"/>
      <c r="U446" s="1756"/>
      <c r="V446" s="1756"/>
      <c r="W446" s="1756"/>
      <c r="X446" s="1756"/>
      <c r="Y446" s="1756"/>
      <c r="Z446" s="1756"/>
      <c r="AA446" s="46"/>
      <c r="AB446" s="851"/>
      <c r="AC446" s="852"/>
      <c r="AD446" s="853"/>
      <c r="AE446" s="122"/>
      <c r="AF446" s="276"/>
      <c r="AG446" s="123"/>
      <c r="AH446" s="123"/>
      <c r="AI446" s="123"/>
      <c r="AJ446" s="123"/>
      <c r="AK446" s="123"/>
      <c r="AL446" s="123"/>
      <c r="AM446" s="123"/>
      <c r="AN446" s="123"/>
      <c r="AO446" s="123"/>
      <c r="AP446" s="33"/>
      <c r="AQ446" s="46"/>
      <c r="AR446" s="33"/>
    </row>
    <row r="447" spans="1:44">
      <c r="A447" s="277"/>
      <c r="B447" s="280"/>
      <c r="C447" s="448"/>
      <c r="D447" s="449"/>
      <c r="E447" s="450"/>
      <c r="F447" s="33"/>
      <c r="G447" s="1755" t="s">
        <v>874</v>
      </c>
      <c r="H447" s="1755"/>
      <c r="I447" s="1755"/>
      <c r="J447" s="1755"/>
      <c r="K447" s="1755"/>
      <c r="L447" s="1755"/>
      <c r="M447" s="1755"/>
      <c r="N447" s="1755"/>
      <c r="O447" s="1755"/>
      <c r="P447" s="1755"/>
      <c r="Q447" s="1755"/>
      <c r="R447" s="1755"/>
      <c r="S447" s="1755"/>
      <c r="T447" s="1755"/>
      <c r="U447" s="1755"/>
      <c r="V447" s="1755"/>
      <c r="W447" s="33"/>
      <c r="X447" s="33"/>
      <c r="Y447" s="33"/>
      <c r="Z447" s="33"/>
      <c r="AA447" s="46"/>
      <c r="AB447" s="177"/>
      <c r="AC447" s="178"/>
      <c r="AD447" s="179"/>
      <c r="AE447" s="122"/>
      <c r="AF447" s="276"/>
      <c r="AG447" s="123"/>
      <c r="AH447" s="123"/>
      <c r="AI447" s="123"/>
      <c r="AJ447" s="123"/>
      <c r="AK447" s="123"/>
      <c r="AL447" s="123"/>
      <c r="AM447" s="123"/>
      <c r="AN447" s="123"/>
      <c r="AO447" s="123"/>
      <c r="AP447" s="33"/>
      <c r="AQ447" s="46"/>
      <c r="AR447" s="33"/>
    </row>
    <row r="448" spans="1:44">
      <c r="A448" s="277"/>
      <c r="B448" s="280"/>
      <c r="C448" s="448"/>
      <c r="D448" s="449"/>
      <c r="E448" s="451"/>
      <c r="F448" s="33"/>
      <c r="G448" s="1884"/>
      <c r="H448" s="1885"/>
      <c r="I448" s="1885"/>
      <c r="J448" s="1885"/>
      <c r="K448" s="1885"/>
      <c r="L448" s="1885"/>
      <c r="M448" s="1885"/>
      <c r="N448" s="1885"/>
      <c r="O448" s="1885"/>
      <c r="P448" s="1885"/>
      <c r="Q448" s="1885"/>
      <c r="R448" s="1885"/>
      <c r="S448" s="1885"/>
      <c r="T448" s="1885"/>
      <c r="U448" s="1885"/>
      <c r="V448" s="1885"/>
      <c r="W448" s="1885"/>
      <c r="X448" s="1885"/>
      <c r="Y448" s="1885"/>
      <c r="Z448" s="1886"/>
      <c r="AA448" s="46"/>
      <c r="AB448" s="177"/>
      <c r="AC448" s="178"/>
      <c r="AD448" s="179"/>
      <c r="AE448" s="122"/>
      <c r="AF448" s="276"/>
      <c r="AG448" s="123"/>
      <c r="AH448" s="123"/>
      <c r="AI448" s="123"/>
      <c r="AJ448" s="123"/>
      <c r="AK448" s="123"/>
      <c r="AL448" s="123"/>
      <c r="AM448" s="123"/>
      <c r="AN448" s="123"/>
      <c r="AO448" s="123"/>
      <c r="AP448" s="33"/>
      <c r="AQ448" s="46"/>
      <c r="AR448" s="33"/>
    </row>
    <row r="449" spans="1:44">
      <c r="A449" s="277"/>
      <c r="B449" s="280"/>
      <c r="C449" s="448"/>
      <c r="D449" s="449"/>
      <c r="E449" s="451"/>
      <c r="F449" s="33"/>
      <c r="G449" s="1250"/>
      <c r="H449" s="1251"/>
      <c r="I449" s="1251"/>
      <c r="J449" s="1251"/>
      <c r="K449" s="1251"/>
      <c r="L449" s="1251"/>
      <c r="M449" s="1251"/>
      <c r="N449" s="1251"/>
      <c r="O449" s="1251"/>
      <c r="P449" s="1251"/>
      <c r="Q449" s="1251"/>
      <c r="R449" s="1251"/>
      <c r="S449" s="1251"/>
      <c r="T449" s="1251"/>
      <c r="U449" s="1251"/>
      <c r="V449" s="1251"/>
      <c r="W449" s="1251"/>
      <c r="X449" s="1251"/>
      <c r="Y449" s="1251"/>
      <c r="Z449" s="1252"/>
      <c r="AA449" s="46"/>
      <c r="AB449" s="177"/>
      <c r="AC449" s="178"/>
      <c r="AD449" s="179"/>
      <c r="AE449" s="122"/>
      <c r="AF449" s="276"/>
      <c r="AG449" s="123"/>
      <c r="AH449" s="123"/>
      <c r="AI449" s="123"/>
      <c r="AJ449" s="123"/>
      <c r="AK449" s="123"/>
      <c r="AL449" s="123"/>
      <c r="AM449" s="123"/>
      <c r="AN449" s="123"/>
      <c r="AO449" s="123"/>
      <c r="AP449" s="33"/>
      <c r="AQ449" s="46"/>
      <c r="AR449" s="33"/>
    </row>
    <row r="450" spans="1:44">
      <c r="A450" s="277"/>
      <c r="B450" s="280"/>
      <c r="C450" s="448"/>
      <c r="D450" s="449"/>
      <c r="E450" s="451"/>
      <c r="F450" s="33"/>
      <c r="G450" s="1253"/>
      <c r="H450" s="1136"/>
      <c r="I450" s="1136"/>
      <c r="J450" s="1136"/>
      <c r="K450" s="1136"/>
      <c r="L450" s="1136"/>
      <c r="M450" s="1136"/>
      <c r="N450" s="1136"/>
      <c r="O450" s="1136"/>
      <c r="P450" s="1136"/>
      <c r="Q450" s="1136"/>
      <c r="R450" s="1136"/>
      <c r="S450" s="1136"/>
      <c r="T450" s="1136"/>
      <c r="U450" s="1136"/>
      <c r="V450" s="1136"/>
      <c r="W450" s="1136"/>
      <c r="X450" s="1136"/>
      <c r="Y450" s="1136"/>
      <c r="Z450" s="1254"/>
      <c r="AA450" s="46"/>
      <c r="AB450" s="177"/>
      <c r="AC450" s="178"/>
      <c r="AD450" s="179"/>
      <c r="AE450" s="122"/>
      <c r="AF450" s="276"/>
      <c r="AG450" s="123"/>
      <c r="AH450" s="123"/>
      <c r="AI450" s="123"/>
      <c r="AJ450" s="123"/>
      <c r="AK450" s="123"/>
      <c r="AL450" s="123"/>
      <c r="AM450" s="123"/>
      <c r="AN450" s="123"/>
      <c r="AO450" s="123"/>
      <c r="AP450" s="33"/>
      <c r="AQ450" s="46"/>
      <c r="AR450" s="33"/>
    </row>
    <row r="451" spans="1:44" ht="5.25" customHeight="1">
      <c r="A451" s="277"/>
      <c r="B451" s="280"/>
      <c r="C451" s="448"/>
      <c r="D451" s="449"/>
      <c r="E451" s="451"/>
      <c r="F451" s="33"/>
      <c r="G451" s="334"/>
      <c r="H451" s="334"/>
      <c r="I451" s="334"/>
      <c r="J451" s="334"/>
      <c r="K451" s="334"/>
      <c r="L451" s="334"/>
      <c r="M451" s="334"/>
      <c r="N451" s="445"/>
      <c r="O451" s="445"/>
      <c r="P451" s="445"/>
      <c r="Q451" s="445"/>
      <c r="R451" s="445"/>
      <c r="S451" s="445"/>
      <c r="T451" s="445"/>
      <c r="U451" s="445"/>
      <c r="V451" s="445"/>
      <c r="W451" s="33"/>
      <c r="X451" s="33"/>
      <c r="Y451" s="33"/>
      <c r="Z451" s="33"/>
      <c r="AA451" s="33"/>
      <c r="AB451" s="177"/>
      <c r="AC451" s="178"/>
      <c r="AD451" s="179"/>
      <c r="AE451" s="122"/>
      <c r="AF451" s="276"/>
      <c r="AG451" s="123"/>
      <c r="AH451" s="123"/>
      <c r="AI451" s="123"/>
      <c r="AJ451" s="123"/>
      <c r="AK451" s="123"/>
      <c r="AL451" s="123"/>
      <c r="AM451" s="123"/>
      <c r="AN451" s="123"/>
      <c r="AO451" s="123"/>
      <c r="AP451" s="33"/>
      <c r="AQ451" s="46"/>
      <c r="AR451" s="33"/>
    </row>
    <row r="452" spans="1:44">
      <c r="A452" s="277"/>
      <c r="B452" s="280"/>
      <c r="C452" s="448"/>
      <c r="D452" s="449"/>
      <c r="E452" s="788" t="s">
        <v>875</v>
      </c>
      <c r="F452" s="33"/>
      <c r="G452" s="33" t="s">
        <v>610</v>
      </c>
      <c r="H452" s="866" t="s">
        <v>876</v>
      </c>
      <c r="I452" s="866"/>
      <c r="J452" s="866"/>
      <c r="K452" s="866"/>
      <c r="L452" s="866"/>
      <c r="M452" s="866"/>
      <c r="N452" s="866"/>
      <c r="O452" s="866"/>
      <c r="P452" s="866"/>
      <c r="Q452" s="866"/>
      <c r="R452" s="866"/>
      <c r="S452" s="866"/>
      <c r="T452" s="866"/>
      <c r="U452" s="866"/>
      <c r="V452" s="866"/>
      <c r="W452" s="866"/>
      <c r="X452" s="866"/>
      <c r="Y452" s="866"/>
      <c r="Z452" s="866"/>
      <c r="AA452" s="33"/>
      <c r="AB452" s="851" t="s">
        <v>459</v>
      </c>
      <c r="AC452" s="852"/>
      <c r="AD452" s="853"/>
      <c r="AE452" s="122"/>
      <c r="AF452" s="276"/>
      <c r="AG452" s="123"/>
      <c r="AH452" s="123"/>
      <c r="AI452" s="123"/>
      <c r="AJ452" s="123"/>
      <c r="AK452" s="123"/>
      <c r="AL452" s="123"/>
      <c r="AM452" s="123"/>
      <c r="AN452" s="123"/>
      <c r="AO452" s="123"/>
      <c r="AP452" s="33"/>
      <c r="AQ452" s="46"/>
      <c r="AR452" s="33"/>
    </row>
    <row r="453" spans="1:44">
      <c r="A453" s="277"/>
      <c r="B453" s="280"/>
      <c r="C453" s="448"/>
      <c r="D453" s="449"/>
      <c r="E453" s="788"/>
      <c r="F453" s="33"/>
      <c r="G453" s="826" t="s">
        <v>66</v>
      </c>
      <c r="H453" s="826"/>
      <c r="I453" s="826"/>
      <c r="J453" s="826"/>
      <c r="K453" s="826"/>
      <c r="L453" s="826"/>
      <c r="M453" s="840"/>
      <c r="N453" s="1664" t="s">
        <v>863</v>
      </c>
      <c r="O453" s="1664"/>
      <c r="P453" s="1664"/>
      <c r="Q453" s="1664"/>
      <c r="R453" s="1664"/>
      <c r="S453" s="1664"/>
      <c r="T453" s="1664"/>
      <c r="U453" s="1664"/>
      <c r="V453" s="1664"/>
      <c r="W453" s="1664"/>
      <c r="X453" s="1664"/>
      <c r="Y453" s="1664"/>
      <c r="Z453" s="1664"/>
      <c r="AA453" s="46"/>
      <c r="AB453" s="851"/>
      <c r="AC453" s="852"/>
      <c r="AD453" s="853"/>
      <c r="AE453" s="122"/>
      <c r="AF453" s="276"/>
      <c r="AG453" s="123"/>
      <c r="AH453" s="123"/>
      <c r="AI453" s="123"/>
      <c r="AJ453" s="123"/>
      <c r="AK453" s="123"/>
      <c r="AL453" s="123"/>
      <c r="AM453" s="123"/>
      <c r="AN453" s="123"/>
      <c r="AO453" s="123"/>
      <c r="AP453" s="33"/>
      <c r="AQ453" s="46"/>
      <c r="AR453" s="33"/>
    </row>
    <row r="454" spans="1:44">
      <c r="A454" s="277"/>
      <c r="B454" s="280"/>
      <c r="C454" s="448"/>
      <c r="D454" s="449"/>
      <c r="E454" s="788"/>
      <c r="F454" s="33"/>
      <c r="G454" s="826"/>
      <c r="H454" s="826"/>
      <c r="I454" s="826"/>
      <c r="J454" s="826"/>
      <c r="K454" s="826"/>
      <c r="L454" s="826"/>
      <c r="M454" s="840"/>
      <c r="N454" s="1664"/>
      <c r="O454" s="1664"/>
      <c r="P454" s="1664"/>
      <c r="Q454" s="1664"/>
      <c r="R454" s="1664"/>
      <c r="S454" s="1664"/>
      <c r="T454" s="1664"/>
      <c r="U454" s="1664"/>
      <c r="V454" s="1664"/>
      <c r="W454" s="1664"/>
      <c r="X454" s="1664"/>
      <c r="Y454" s="1664"/>
      <c r="Z454" s="1664"/>
      <c r="AA454" s="46"/>
      <c r="AB454" s="851"/>
      <c r="AC454" s="852"/>
      <c r="AD454" s="853"/>
      <c r="AE454" s="122"/>
      <c r="AF454" s="276"/>
      <c r="AG454" s="123"/>
      <c r="AH454" s="123"/>
      <c r="AI454" s="123"/>
      <c r="AJ454" s="123"/>
      <c r="AK454" s="123"/>
      <c r="AL454" s="123"/>
      <c r="AM454" s="123"/>
      <c r="AN454" s="123"/>
      <c r="AO454" s="123"/>
      <c r="AP454" s="33"/>
      <c r="AQ454" s="46"/>
      <c r="AR454" s="33"/>
    </row>
    <row r="455" spans="1:44">
      <c r="A455" s="277"/>
      <c r="B455" s="280"/>
      <c r="C455" s="448"/>
      <c r="D455" s="449"/>
      <c r="E455" s="451"/>
      <c r="F455" s="33"/>
      <c r="G455" s="1755" t="s">
        <v>870</v>
      </c>
      <c r="H455" s="1755"/>
      <c r="I455" s="1755"/>
      <c r="J455" s="1755"/>
      <c r="K455" s="1755"/>
      <c r="L455" s="1755"/>
      <c r="M455" s="1755"/>
      <c r="N455" s="1755"/>
      <c r="O455" s="1755"/>
      <c r="P455" s="1755"/>
      <c r="Q455" s="1755"/>
      <c r="R455" s="1755"/>
      <c r="S455" s="1755"/>
      <c r="T455" s="1755"/>
      <c r="U455" s="1755"/>
      <c r="V455" s="1755"/>
      <c r="W455" s="33"/>
      <c r="X455" s="33"/>
      <c r="Y455" s="33"/>
      <c r="Z455" s="33"/>
      <c r="AA455" s="46"/>
      <c r="AB455" s="177"/>
      <c r="AC455" s="178"/>
      <c r="AD455" s="179"/>
      <c r="AE455" s="122"/>
      <c r="AF455" s="276"/>
      <c r="AG455" s="123"/>
      <c r="AH455" s="123"/>
      <c r="AI455" s="123"/>
      <c r="AJ455" s="123"/>
      <c r="AK455" s="123"/>
      <c r="AL455" s="123"/>
      <c r="AM455" s="123"/>
      <c r="AN455" s="123"/>
      <c r="AO455" s="123"/>
      <c r="AP455" s="33"/>
      <c r="AQ455" s="46"/>
      <c r="AR455" s="33"/>
    </row>
    <row r="456" spans="1:44">
      <c r="A456" s="277"/>
      <c r="B456" s="280"/>
      <c r="C456" s="448"/>
      <c r="D456" s="449"/>
      <c r="E456" s="451"/>
      <c r="F456" s="33"/>
      <c r="G456" s="1887"/>
      <c r="H456" s="1888"/>
      <c r="I456" s="1888"/>
      <c r="J456" s="1888"/>
      <c r="K456" s="1888"/>
      <c r="L456" s="1888"/>
      <c r="M456" s="1888"/>
      <c r="N456" s="1888"/>
      <c r="O456" s="1888"/>
      <c r="P456" s="1888"/>
      <c r="Q456" s="1888"/>
      <c r="R456" s="1888"/>
      <c r="S456" s="1888"/>
      <c r="T456" s="1888"/>
      <c r="U456" s="1888"/>
      <c r="V456" s="1888"/>
      <c r="W456" s="1888"/>
      <c r="X456" s="1888"/>
      <c r="Y456" s="1888"/>
      <c r="Z456" s="1889"/>
      <c r="AA456" s="46"/>
      <c r="AB456" s="177"/>
      <c r="AC456" s="178"/>
      <c r="AD456" s="179"/>
      <c r="AE456" s="122"/>
      <c r="AF456" s="276"/>
      <c r="AG456" s="123"/>
      <c r="AH456" s="123"/>
      <c r="AI456" s="123"/>
      <c r="AJ456" s="123"/>
      <c r="AK456" s="123"/>
      <c r="AL456" s="123"/>
      <c r="AM456" s="123"/>
      <c r="AN456" s="123"/>
      <c r="AO456" s="123"/>
      <c r="AP456" s="33"/>
      <c r="AQ456" s="46"/>
      <c r="AR456" s="33"/>
    </row>
    <row r="457" spans="1:44">
      <c r="A457" s="277"/>
      <c r="B457" s="280"/>
      <c r="C457" s="448"/>
      <c r="D457" s="449"/>
      <c r="E457" s="48"/>
      <c r="F457" s="33"/>
      <c r="G457" s="1250"/>
      <c r="H457" s="1251"/>
      <c r="I457" s="1251"/>
      <c r="J457" s="1251"/>
      <c r="K457" s="1251"/>
      <c r="L457" s="1251"/>
      <c r="M457" s="1251"/>
      <c r="N457" s="1251"/>
      <c r="O457" s="1251"/>
      <c r="P457" s="1251"/>
      <c r="Q457" s="1251"/>
      <c r="R457" s="1251"/>
      <c r="S457" s="1251"/>
      <c r="T457" s="1251"/>
      <c r="U457" s="1251"/>
      <c r="V457" s="1251"/>
      <c r="W457" s="1251"/>
      <c r="X457" s="1251"/>
      <c r="Y457" s="1251"/>
      <c r="Z457" s="1252"/>
      <c r="AA457" s="46"/>
      <c r="AB457" s="177"/>
      <c r="AC457" s="178"/>
      <c r="AD457" s="179"/>
      <c r="AE457" s="122"/>
      <c r="AF457" s="276"/>
      <c r="AG457" s="123"/>
      <c r="AH457" s="123"/>
      <c r="AI457" s="123"/>
      <c r="AJ457" s="123"/>
      <c r="AK457" s="123"/>
      <c r="AL457" s="123"/>
      <c r="AM457" s="123"/>
      <c r="AN457" s="123"/>
      <c r="AO457" s="123"/>
      <c r="AP457" s="33"/>
      <c r="AQ457" s="46"/>
      <c r="AR457" s="33"/>
    </row>
    <row r="458" spans="1:44">
      <c r="A458" s="277"/>
      <c r="B458" s="280"/>
      <c r="C458" s="448"/>
      <c r="D458" s="449"/>
      <c r="E458" s="48"/>
      <c r="F458" s="33"/>
      <c r="G458" s="1253"/>
      <c r="H458" s="1136"/>
      <c r="I458" s="1136"/>
      <c r="J458" s="1136"/>
      <c r="K458" s="1136"/>
      <c r="L458" s="1136"/>
      <c r="M458" s="1136"/>
      <c r="N458" s="1136"/>
      <c r="O458" s="1136"/>
      <c r="P458" s="1136"/>
      <c r="Q458" s="1136"/>
      <c r="R458" s="1136"/>
      <c r="S458" s="1136"/>
      <c r="T458" s="1136"/>
      <c r="U458" s="1136"/>
      <c r="V458" s="1136"/>
      <c r="W458" s="1136"/>
      <c r="X458" s="1136"/>
      <c r="Y458" s="1136"/>
      <c r="Z458" s="1254"/>
      <c r="AA458" s="46"/>
      <c r="AB458" s="177"/>
      <c r="AC458" s="178"/>
      <c r="AD458" s="179"/>
      <c r="AE458" s="122"/>
      <c r="AF458" s="276"/>
      <c r="AG458" s="123"/>
      <c r="AH458" s="123"/>
      <c r="AI458" s="123"/>
      <c r="AJ458" s="123"/>
      <c r="AK458" s="123"/>
      <c r="AL458" s="123"/>
      <c r="AM458" s="123"/>
      <c r="AN458" s="123"/>
      <c r="AO458" s="123"/>
      <c r="AP458" s="33"/>
      <c r="AQ458" s="46"/>
      <c r="AR458" s="33"/>
    </row>
    <row r="459" spans="1:44" ht="3.75" customHeight="1">
      <c r="A459" s="277"/>
      <c r="B459" s="280"/>
      <c r="C459" s="448"/>
      <c r="D459" s="449"/>
      <c r="E459" s="50"/>
      <c r="F459" s="33"/>
      <c r="G459" s="443"/>
      <c r="H459" s="443"/>
      <c r="I459" s="443"/>
      <c r="J459" s="443"/>
      <c r="K459" s="443"/>
      <c r="L459" s="443"/>
      <c r="M459" s="443"/>
      <c r="N459" s="443"/>
      <c r="O459" s="443"/>
      <c r="P459" s="443"/>
      <c r="Q459" s="443"/>
      <c r="R459" s="443"/>
      <c r="S459" s="443"/>
      <c r="T459" s="443"/>
      <c r="U459" s="443"/>
      <c r="V459" s="443"/>
      <c r="W459" s="443"/>
      <c r="X459" s="443"/>
      <c r="Y459" s="443"/>
      <c r="Z459" s="443"/>
      <c r="AA459" s="46"/>
      <c r="AB459" s="177"/>
      <c r="AC459" s="178"/>
      <c r="AD459" s="179"/>
      <c r="AE459" s="122"/>
      <c r="AF459" s="276"/>
      <c r="AG459" s="123"/>
      <c r="AH459" s="123"/>
      <c r="AI459" s="123"/>
      <c r="AJ459" s="123"/>
      <c r="AK459" s="123"/>
      <c r="AL459" s="123"/>
      <c r="AM459" s="123"/>
      <c r="AN459" s="123"/>
      <c r="AO459" s="123"/>
      <c r="AP459" s="33"/>
      <c r="AQ459" s="46"/>
      <c r="AR459" s="33"/>
    </row>
    <row r="460" spans="1:44" ht="5.25" customHeight="1">
      <c r="A460" s="277"/>
      <c r="B460" s="280"/>
      <c r="C460" s="448"/>
      <c r="D460" s="449"/>
      <c r="E460" s="50"/>
      <c r="F460" s="33"/>
      <c r="G460" s="443"/>
      <c r="H460" s="443"/>
      <c r="I460" s="443"/>
      <c r="J460" s="443"/>
      <c r="K460" s="443"/>
      <c r="L460" s="443"/>
      <c r="M460" s="443"/>
      <c r="N460" s="443"/>
      <c r="O460" s="443"/>
      <c r="P460" s="443"/>
      <c r="Q460" s="443"/>
      <c r="R460" s="443"/>
      <c r="S460" s="443"/>
      <c r="T460" s="443"/>
      <c r="U460" s="443"/>
      <c r="V460" s="443"/>
      <c r="W460" s="443"/>
      <c r="X460" s="443"/>
      <c r="Y460" s="443"/>
      <c r="Z460" s="443"/>
      <c r="AA460" s="46"/>
      <c r="AB460" s="177"/>
      <c r="AC460" s="178"/>
      <c r="AD460" s="179"/>
      <c r="AE460" s="122"/>
      <c r="AF460" s="276"/>
      <c r="AG460" s="123"/>
      <c r="AH460" s="123"/>
      <c r="AI460" s="123"/>
      <c r="AJ460" s="123"/>
      <c r="AK460" s="123"/>
      <c r="AL460" s="123"/>
      <c r="AM460" s="123"/>
      <c r="AN460" s="123"/>
      <c r="AO460" s="123"/>
      <c r="AP460" s="33"/>
      <c r="AQ460" s="46"/>
      <c r="AR460" s="33"/>
    </row>
    <row r="461" spans="1:44">
      <c r="A461" s="277"/>
      <c r="B461" s="280"/>
      <c r="C461" s="448"/>
      <c r="D461" s="449"/>
      <c r="E461" s="788" t="s">
        <v>877</v>
      </c>
      <c r="F461" s="33"/>
      <c r="G461" s="33" t="s">
        <v>610</v>
      </c>
      <c r="H461" s="1755" t="s">
        <v>878</v>
      </c>
      <c r="I461" s="1755"/>
      <c r="J461" s="1755"/>
      <c r="K461" s="1755"/>
      <c r="L461" s="1755"/>
      <c r="M461" s="1755"/>
      <c r="N461" s="1755"/>
      <c r="O461" s="1755"/>
      <c r="P461" s="1755"/>
      <c r="Q461" s="1755"/>
      <c r="R461" s="1755"/>
      <c r="S461" s="1755"/>
      <c r="T461" s="1771"/>
      <c r="U461" s="1771"/>
      <c r="V461" s="1771"/>
      <c r="W461" s="1771"/>
      <c r="X461" s="443"/>
      <c r="Y461" s="443"/>
      <c r="Z461" s="443"/>
      <c r="AA461" s="46"/>
      <c r="AB461" s="851" t="s">
        <v>459</v>
      </c>
      <c r="AC461" s="852"/>
      <c r="AD461" s="853"/>
      <c r="AE461" s="122"/>
      <c r="AF461" s="276"/>
      <c r="AG461" s="123"/>
      <c r="AH461" s="123"/>
      <c r="AI461" s="123"/>
      <c r="AJ461" s="123"/>
      <c r="AK461" s="123"/>
      <c r="AL461" s="123"/>
      <c r="AM461" s="123"/>
      <c r="AN461" s="123"/>
      <c r="AO461" s="123"/>
      <c r="AP461" s="33"/>
      <c r="AQ461" s="46"/>
      <c r="AR461" s="33"/>
    </row>
    <row r="462" spans="1:44">
      <c r="A462" s="277"/>
      <c r="B462" s="280"/>
      <c r="C462" s="448"/>
      <c r="D462" s="449"/>
      <c r="E462" s="788"/>
      <c r="F462" s="33"/>
      <c r="G462" s="826" t="s">
        <v>66</v>
      </c>
      <c r="H462" s="826"/>
      <c r="I462" s="826"/>
      <c r="J462" s="826"/>
      <c r="K462" s="826"/>
      <c r="L462" s="826"/>
      <c r="M462" s="840"/>
      <c r="N462" s="1756" t="s">
        <v>879</v>
      </c>
      <c r="O462" s="1756"/>
      <c r="P462" s="1756"/>
      <c r="Q462" s="1756"/>
      <c r="R462" s="1756"/>
      <c r="S462" s="1756"/>
      <c r="T462" s="1756"/>
      <c r="U462" s="1756"/>
      <c r="V462" s="1756"/>
      <c r="W462" s="1756"/>
      <c r="X462" s="1756"/>
      <c r="Y462" s="1756"/>
      <c r="Z462" s="1756"/>
      <c r="AA462" s="46"/>
      <c r="AB462" s="851"/>
      <c r="AC462" s="852"/>
      <c r="AD462" s="853"/>
      <c r="AE462" s="122"/>
      <c r="AF462" s="276"/>
      <c r="AG462" s="123"/>
      <c r="AH462" s="123"/>
      <c r="AI462" s="123"/>
      <c r="AJ462" s="123"/>
      <c r="AK462" s="123"/>
      <c r="AL462" s="123"/>
      <c r="AM462" s="123"/>
      <c r="AN462" s="123"/>
      <c r="AO462" s="123"/>
      <c r="AP462" s="33"/>
      <c r="AQ462" s="46"/>
      <c r="AR462" s="33"/>
    </row>
    <row r="463" spans="1:44">
      <c r="A463" s="277"/>
      <c r="B463" s="280"/>
      <c r="C463" s="448"/>
      <c r="D463" s="449"/>
      <c r="E463" s="50"/>
      <c r="F463" s="33"/>
      <c r="G463" s="826"/>
      <c r="H463" s="826"/>
      <c r="I463" s="826"/>
      <c r="J463" s="826"/>
      <c r="K463" s="826"/>
      <c r="L463" s="826"/>
      <c r="M463" s="840"/>
      <c r="N463" s="1756"/>
      <c r="O463" s="1756"/>
      <c r="P463" s="1756"/>
      <c r="Q463" s="1756"/>
      <c r="R463" s="1756"/>
      <c r="S463" s="1756"/>
      <c r="T463" s="1756"/>
      <c r="U463" s="1756"/>
      <c r="V463" s="1756"/>
      <c r="W463" s="1756"/>
      <c r="X463" s="1756"/>
      <c r="Y463" s="1756"/>
      <c r="Z463" s="1756"/>
      <c r="AA463" s="46"/>
      <c r="AB463" s="851"/>
      <c r="AC463" s="852"/>
      <c r="AD463" s="853"/>
      <c r="AE463" s="122"/>
      <c r="AF463" s="276"/>
      <c r="AG463" s="123"/>
      <c r="AH463" s="123"/>
      <c r="AI463" s="123"/>
      <c r="AJ463" s="123"/>
      <c r="AK463" s="123"/>
      <c r="AL463" s="123"/>
      <c r="AM463" s="123"/>
      <c r="AN463" s="123"/>
      <c r="AO463" s="123"/>
      <c r="AP463" s="33"/>
      <c r="AQ463" s="46"/>
      <c r="AR463" s="33"/>
    </row>
    <row r="464" spans="1:44" ht="8.25" customHeight="1">
      <c r="A464" s="277"/>
      <c r="B464" s="280"/>
      <c r="C464" s="448"/>
      <c r="D464" s="449"/>
      <c r="E464" s="50"/>
      <c r="F464" s="33"/>
      <c r="G464" s="443"/>
      <c r="H464" s="443"/>
      <c r="I464" s="443"/>
      <c r="J464" s="443"/>
      <c r="K464" s="443"/>
      <c r="L464" s="443"/>
      <c r="M464" s="443"/>
      <c r="N464" s="443"/>
      <c r="O464" s="443"/>
      <c r="P464" s="443"/>
      <c r="Q464" s="443"/>
      <c r="R464" s="443"/>
      <c r="S464" s="443"/>
      <c r="T464" s="443"/>
      <c r="U464" s="443"/>
      <c r="V464" s="443"/>
      <c r="W464" s="443"/>
      <c r="X464" s="443"/>
      <c r="Y464" s="443"/>
      <c r="Z464" s="443"/>
      <c r="AA464" s="46"/>
      <c r="AB464" s="177"/>
      <c r="AC464" s="178"/>
      <c r="AD464" s="179"/>
      <c r="AE464" s="122"/>
      <c r="AF464" s="276"/>
      <c r="AG464" s="123"/>
      <c r="AH464" s="123"/>
      <c r="AI464" s="123"/>
      <c r="AJ464" s="123"/>
      <c r="AK464" s="123"/>
      <c r="AL464" s="123"/>
      <c r="AM464" s="123"/>
      <c r="AN464" s="123"/>
      <c r="AO464" s="123"/>
      <c r="AP464" s="33"/>
      <c r="AQ464" s="46"/>
      <c r="AR464" s="33"/>
    </row>
    <row r="465" spans="1:44" ht="13.5" customHeight="1">
      <c r="A465" s="277"/>
      <c r="B465" s="935">
        <v>17</v>
      </c>
      <c r="C465" s="801" t="s">
        <v>880</v>
      </c>
      <c r="D465" s="59" t="s">
        <v>475</v>
      </c>
      <c r="E465" s="788" t="s">
        <v>986</v>
      </c>
      <c r="F465" s="33"/>
      <c r="G465" s="33" t="s">
        <v>610</v>
      </c>
      <c r="H465" s="454" t="s">
        <v>881</v>
      </c>
      <c r="I465" s="340"/>
      <c r="J465" s="340"/>
      <c r="K465" s="340"/>
      <c r="L465" s="340"/>
      <c r="M465" s="340"/>
      <c r="N465" s="340"/>
      <c r="O465" s="340"/>
      <c r="P465" s="340"/>
      <c r="Q465" s="340"/>
      <c r="R465" s="340"/>
      <c r="S465" s="340"/>
      <c r="T465" s="340"/>
      <c r="U465" s="340"/>
      <c r="V465" s="340"/>
      <c r="W465" s="340"/>
      <c r="X465" s="340"/>
      <c r="Y465" s="340"/>
      <c r="Z465" s="340"/>
      <c r="AA465" s="120"/>
      <c r="AB465" s="851" t="s">
        <v>459</v>
      </c>
      <c r="AC465" s="852"/>
      <c r="AD465" s="853"/>
      <c r="AE465" s="122"/>
      <c r="AF465" s="276"/>
      <c r="AG465" s="123"/>
      <c r="AH465" s="123"/>
      <c r="AI465" s="123"/>
      <c r="AJ465" s="123"/>
      <c r="AK465" s="123"/>
      <c r="AL465" s="123"/>
      <c r="AM465" s="123"/>
      <c r="AN465" s="123"/>
      <c r="AO465" s="123"/>
      <c r="AP465" s="33"/>
      <c r="AQ465" s="46"/>
      <c r="AR465" s="33"/>
    </row>
    <row r="466" spans="1:44">
      <c r="A466" s="277"/>
      <c r="B466" s="935"/>
      <c r="C466" s="801"/>
      <c r="D466" s="59"/>
      <c r="E466" s="788"/>
      <c r="F466" s="33"/>
      <c r="G466" s="826" t="s">
        <v>66</v>
      </c>
      <c r="H466" s="826"/>
      <c r="I466" s="826"/>
      <c r="J466" s="826"/>
      <c r="K466" s="826"/>
      <c r="L466" s="826"/>
      <c r="M466" s="840"/>
      <c r="N466" s="1756" t="s">
        <v>863</v>
      </c>
      <c r="O466" s="1756"/>
      <c r="P466" s="1756"/>
      <c r="Q466" s="1756"/>
      <c r="R466" s="1756"/>
      <c r="S466" s="1756"/>
      <c r="T466" s="1756"/>
      <c r="U466" s="1756"/>
      <c r="V466" s="1756"/>
      <c r="W466" s="1756"/>
      <c r="X466" s="1756"/>
      <c r="Y466" s="1756"/>
      <c r="Z466" s="1756"/>
      <c r="AA466" s="46"/>
      <c r="AB466" s="851"/>
      <c r="AC466" s="852"/>
      <c r="AD466" s="853"/>
      <c r="AE466" s="122"/>
      <c r="AF466" s="276"/>
      <c r="AG466" s="123"/>
      <c r="AH466" s="123"/>
      <c r="AI466" s="123"/>
      <c r="AJ466" s="123"/>
      <c r="AK466" s="123"/>
      <c r="AL466" s="123"/>
      <c r="AM466" s="123"/>
      <c r="AN466" s="123"/>
      <c r="AO466" s="123"/>
      <c r="AP466" s="33"/>
      <c r="AQ466" s="46"/>
      <c r="AR466" s="33"/>
    </row>
    <row r="467" spans="1:44">
      <c r="A467" s="277"/>
      <c r="B467" s="280"/>
      <c r="C467" s="440"/>
      <c r="D467" s="59"/>
      <c r="E467" s="788"/>
      <c r="F467" s="33"/>
      <c r="G467" s="826"/>
      <c r="H467" s="826"/>
      <c r="I467" s="826"/>
      <c r="J467" s="826"/>
      <c r="K467" s="826"/>
      <c r="L467" s="826"/>
      <c r="M467" s="840"/>
      <c r="N467" s="1756"/>
      <c r="O467" s="1756"/>
      <c r="P467" s="1756"/>
      <c r="Q467" s="1756"/>
      <c r="R467" s="1756"/>
      <c r="S467" s="1756"/>
      <c r="T467" s="1756"/>
      <c r="U467" s="1756"/>
      <c r="V467" s="1756"/>
      <c r="W467" s="1756"/>
      <c r="X467" s="1756"/>
      <c r="Y467" s="1756"/>
      <c r="Z467" s="1756"/>
      <c r="AA467" s="46"/>
      <c r="AB467" s="851"/>
      <c r="AC467" s="852"/>
      <c r="AD467" s="853"/>
      <c r="AE467" s="122"/>
      <c r="AF467" s="276"/>
      <c r="AG467" s="123"/>
      <c r="AH467" s="123"/>
      <c r="AI467" s="123"/>
      <c r="AJ467" s="123"/>
      <c r="AK467" s="123"/>
      <c r="AL467" s="123"/>
      <c r="AM467" s="123"/>
      <c r="AN467" s="123"/>
      <c r="AO467" s="123"/>
      <c r="AP467" s="33"/>
      <c r="AQ467" s="46"/>
      <c r="AR467" s="33"/>
    </row>
    <row r="468" spans="1:44">
      <c r="A468" s="277"/>
      <c r="B468" s="280"/>
      <c r="C468" s="440"/>
      <c r="D468" s="59"/>
      <c r="E468" s="788"/>
      <c r="F468" s="33"/>
      <c r="G468" s="33" t="s">
        <v>882</v>
      </c>
      <c r="H468" s="33"/>
      <c r="I468" s="33"/>
      <c r="J468" s="33"/>
      <c r="K468" s="33"/>
      <c r="L468" s="33"/>
      <c r="M468" s="33"/>
      <c r="N468" s="33"/>
      <c r="O468" s="33"/>
      <c r="P468" s="33"/>
      <c r="Q468" s="33"/>
      <c r="R468" s="33"/>
      <c r="S468" s="33"/>
      <c r="T468" s="33"/>
      <c r="U468" s="33"/>
      <c r="V468" s="33"/>
      <c r="W468" s="33"/>
      <c r="X468" s="33"/>
      <c r="Y468" s="33"/>
      <c r="Z468" s="33"/>
      <c r="AA468" s="33"/>
      <c r="AB468" s="177"/>
      <c r="AC468" s="178"/>
      <c r="AD468" s="179"/>
      <c r="AE468" s="122"/>
      <c r="AF468" s="276"/>
      <c r="AG468" s="123"/>
      <c r="AH468" s="123"/>
      <c r="AI468" s="123"/>
      <c r="AJ468" s="123"/>
      <c r="AK468" s="123"/>
      <c r="AL468" s="123"/>
      <c r="AM468" s="123"/>
      <c r="AN468" s="123"/>
      <c r="AO468" s="123"/>
      <c r="AP468" s="33"/>
      <c r="AQ468" s="46"/>
      <c r="AR468" s="33"/>
    </row>
    <row r="469" spans="1:44">
      <c r="A469" s="277"/>
      <c r="B469" s="280"/>
      <c r="C469" s="440"/>
      <c r="D469" s="59"/>
      <c r="E469" s="788"/>
      <c r="F469" s="33"/>
      <c r="G469" s="334"/>
      <c r="H469" s="334"/>
      <c r="I469" s="1768" t="s">
        <v>95</v>
      </c>
      <c r="J469" s="1770"/>
      <c r="K469" s="1900" t="s">
        <v>883</v>
      </c>
      <c r="L469" s="1901"/>
      <c r="M469" s="1901"/>
      <c r="N469" s="1901"/>
      <c r="O469" s="1901"/>
      <c r="P469" s="1901"/>
      <c r="Q469" s="1901"/>
      <c r="R469" s="1901"/>
      <c r="S469" s="1901"/>
      <c r="T469" s="1901"/>
      <c r="U469" s="1901"/>
      <c r="V469" s="1901"/>
      <c r="W469" s="1901"/>
      <c r="X469" s="1901"/>
      <c r="Y469" s="1901"/>
      <c r="Z469" s="1902"/>
      <c r="AA469" s="46"/>
      <c r="AB469" s="177"/>
      <c r="AC469" s="178"/>
      <c r="AD469" s="179"/>
      <c r="AE469" s="122"/>
      <c r="AF469" s="276"/>
      <c r="AG469" s="123"/>
      <c r="AH469" s="123"/>
      <c r="AI469" s="123"/>
      <c r="AJ469" s="123"/>
      <c r="AK469" s="123"/>
      <c r="AL469" s="123"/>
      <c r="AM469" s="123"/>
      <c r="AN469" s="123"/>
      <c r="AO469" s="123"/>
      <c r="AP469" s="33"/>
      <c r="AQ469" s="46"/>
      <c r="AR469" s="33"/>
    </row>
    <row r="470" spans="1:44">
      <c r="A470" s="277"/>
      <c r="B470" s="280"/>
      <c r="C470" s="440"/>
      <c r="D470" s="59"/>
      <c r="E470" s="788"/>
      <c r="F470" s="33"/>
      <c r="G470" s="334"/>
      <c r="H470" s="334"/>
      <c r="I470" s="1890" t="s">
        <v>95</v>
      </c>
      <c r="J470" s="1891"/>
      <c r="K470" s="1892" t="s">
        <v>24</v>
      </c>
      <c r="L470" s="1893"/>
      <c r="M470" s="1893"/>
      <c r="N470" s="1893"/>
      <c r="O470" s="1893"/>
      <c r="P470" s="1893"/>
      <c r="Q470" s="1893"/>
      <c r="R470" s="1893"/>
      <c r="S470" s="1893"/>
      <c r="T470" s="1893"/>
      <c r="U470" s="1893"/>
      <c r="V470" s="1893"/>
      <c r="W470" s="1893"/>
      <c r="X470" s="1893"/>
      <c r="Y470" s="1893"/>
      <c r="Z470" s="1894"/>
      <c r="AA470" s="46"/>
      <c r="AB470" s="177"/>
      <c r="AC470" s="178"/>
      <c r="AD470" s="179"/>
      <c r="AE470" s="122"/>
      <c r="AF470" s="276"/>
      <c r="AG470" s="123"/>
      <c r="AH470" s="123"/>
      <c r="AI470" s="123"/>
      <c r="AJ470" s="123"/>
      <c r="AK470" s="123"/>
      <c r="AL470" s="123"/>
      <c r="AM470" s="123"/>
      <c r="AN470" s="123"/>
      <c r="AO470" s="123"/>
      <c r="AP470" s="33"/>
      <c r="AQ470" s="46"/>
      <c r="AR470" s="33"/>
    </row>
    <row r="471" spans="1:44">
      <c r="A471" s="277"/>
      <c r="B471" s="280"/>
      <c r="C471" s="440"/>
      <c r="D471" s="59"/>
      <c r="E471" s="788"/>
      <c r="F471" s="33"/>
      <c r="G471" s="334"/>
      <c r="H471" s="334"/>
      <c r="I471" s="1164"/>
      <c r="J471" s="1165"/>
      <c r="K471" s="455" t="s">
        <v>505</v>
      </c>
      <c r="L471" s="1895"/>
      <c r="M471" s="1895"/>
      <c r="N471" s="1895"/>
      <c r="O471" s="1895"/>
      <c r="P471" s="1895"/>
      <c r="Q471" s="1895"/>
      <c r="R471" s="1895"/>
      <c r="S471" s="1895"/>
      <c r="T471" s="1895"/>
      <c r="U471" s="1895"/>
      <c r="V471" s="1895"/>
      <c r="W471" s="1895"/>
      <c r="X471" s="1895"/>
      <c r="Y471" s="1895"/>
      <c r="Z471" s="298" t="s">
        <v>200</v>
      </c>
      <c r="AA471" s="46"/>
      <c r="AB471" s="177"/>
      <c r="AC471" s="178"/>
      <c r="AD471" s="179"/>
      <c r="AE471" s="122"/>
      <c r="AF471" s="276"/>
      <c r="AG471" s="123"/>
      <c r="AH471" s="123"/>
      <c r="AI471" s="123"/>
      <c r="AJ471" s="123"/>
      <c r="AK471" s="123"/>
      <c r="AL471" s="123"/>
      <c r="AM471" s="123"/>
      <c r="AN471" s="123"/>
      <c r="AO471" s="123"/>
      <c r="AP471" s="33"/>
      <c r="AQ471" s="46"/>
      <c r="AR471" s="33"/>
    </row>
    <row r="472" spans="1:44" ht="13.8" customHeight="1">
      <c r="A472" s="277"/>
      <c r="B472" s="280"/>
      <c r="C472" s="440"/>
      <c r="D472" s="59"/>
      <c r="E472" s="788"/>
      <c r="F472" s="33"/>
      <c r="G472" s="334"/>
      <c r="H472" s="334"/>
      <c r="I472" s="456"/>
      <c r="J472" s="301"/>
      <c r="K472" s="147"/>
      <c r="L472" s="438"/>
      <c r="M472" s="438"/>
      <c r="N472" s="438"/>
      <c r="O472" s="438"/>
      <c r="P472" s="438"/>
      <c r="Q472" s="438"/>
      <c r="R472" s="438"/>
      <c r="S472" s="438"/>
      <c r="T472" s="438"/>
      <c r="U472" s="438"/>
      <c r="V472" s="438"/>
      <c r="W472" s="438"/>
      <c r="X472" s="147"/>
      <c r="Y472" s="33"/>
      <c r="Z472" s="33"/>
      <c r="AA472" s="46"/>
      <c r="AB472" s="177"/>
      <c r="AC472" s="178"/>
      <c r="AD472" s="179"/>
      <c r="AE472" s="122"/>
      <c r="AF472" s="276"/>
      <c r="AG472" s="123"/>
      <c r="AH472" s="123"/>
      <c r="AI472" s="123"/>
      <c r="AJ472" s="123"/>
      <c r="AK472" s="123"/>
      <c r="AL472" s="123"/>
      <c r="AM472" s="123"/>
      <c r="AN472" s="123"/>
      <c r="AO472" s="123"/>
      <c r="AP472" s="33"/>
      <c r="AQ472" s="46"/>
      <c r="AR472" s="33"/>
    </row>
    <row r="473" spans="1:44">
      <c r="A473" s="277"/>
      <c r="B473" s="280"/>
      <c r="C473" s="440"/>
      <c r="D473" s="59"/>
      <c r="E473" s="788"/>
      <c r="F473" s="33"/>
      <c r="G473" s="33" t="s">
        <v>884</v>
      </c>
      <c r="H473" s="114"/>
      <c r="I473" s="114"/>
      <c r="J473" s="114"/>
      <c r="K473" s="114"/>
      <c r="L473" s="114"/>
      <c r="M473" s="114"/>
      <c r="N473" s="1768" t="s">
        <v>94</v>
      </c>
      <c r="O473" s="1769"/>
      <c r="P473" s="1769"/>
      <c r="Q473" s="1770"/>
      <c r="R473" s="33"/>
      <c r="S473" s="33"/>
      <c r="T473" s="33"/>
      <c r="U473" s="33"/>
      <c r="V473" s="33"/>
      <c r="W473" s="33"/>
      <c r="X473" s="33"/>
      <c r="Y473" s="33"/>
      <c r="Z473" s="33"/>
      <c r="AA473" s="33"/>
      <c r="AB473" s="177"/>
      <c r="AC473" s="178"/>
      <c r="AD473" s="179"/>
      <c r="AE473" s="122"/>
      <c r="AF473" s="276"/>
      <c r="AG473" s="123"/>
      <c r="AH473" s="123"/>
      <c r="AI473" s="123"/>
      <c r="AJ473" s="123"/>
      <c r="AK473" s="123"/>
      <c r="AL473" s="123"/>
      <c r="AM473" s="123"/>
      <c r="AN473" s="123"/>
      <c r="AO473" s="123"/>
      <c r="AP473" s="33"/>
      <c r="AQ473" s="46"/>
      <c r="AR473" s="33"/>
    </row>
    <row r="474" spans="1:44">
      <c r="A474" s="277"/>
      <c r="B474" s="280"/>
      <c r="C474" s="440"/>
      <c r="D474" s="59"/>
      <c r="E474" s="788"/>
      <c r="F474" s="33"/>
      <c r="G474" s="33"/>
      <c r="H474" s="429"/>
      <c r="I474" s="429"/>
      <c r="J474" s="429"/>
      <c r="K474" s="429"/>
      <c r="L474" s="429"/>
      <c r="M474" s="457"/>
      <c r="N474" s="458"/>
      <c r="O474" s="458"/>
      <c r="P474" s="458"/>
      <c r="Q474" s="458"/>
      <c r="R474" s="33"/>
      <c r="S474" s="33"/>
      <c r="T474" s="33"/>
      <c r="U474" s="33"/>
      <c r="V474" s="33"/>
      <c r="W474" s="33"/>
      <c r="X474" s="33"/>
      <c r="Y474" s="33"/>
      <c r="Z474" s="33"/>
      <c r="AA474" s="33"/>
      <c r="AB474" s="177"/>
      <c r="AC474" s="178"/>
      <c r="AD474" s="179"/>
      <c r="AE474" s="122"/>
      <c r="AF474" s="276"/>
      <c r="AG474" s="123"/>
      <c r="AH474" s="123"/>
      <c r="AI474" s="123"/>
      <c r="AJ474" s="123"/>
      <c r="AK474" s="123"/>
      <c r="AL474" s="123"/>
      <c r="AM474" s="123"/>
      <c r="AN474" s="123"/>
      <c r="AO474" s="123"/>
      <c r="AP474" s="33"/>
      <c r="AQ474" s="46"/>
      <c r="AR474" s="33"/>
    </row>
    <row r="475" spans="1:44">
      <c r="A475" s="277"/>
      <c r="B475" s="280"/>
      <c r="C475" s="440"/>
      <c r="D475" s="59"/>
      <c r="E475" s="788"/>
      <c r="F475" s="33"/>
      <c r="G475" s="33" t="s">
        <v>610</v>
      </c>
      <c r="H475" s="340" t="s">
        <v>885</v>
      </c>
      <c r="I475" s="340"/>
      <c r="J475" s="340"/>
      <c r="K475" s="340"/>
      <c r="L475" s="340"/>
      <c r="M475" s="340"/>
      <c r="N475" s="340"/>
      <c r="O475" s="340"/>
      <c r="P475" s="340"/>
      <c r="Q475" s="340"/>
      <c r="R475" s="340"/>
      <c r="S475" s="340"/>
      <c r="T475" s="340"/>
      <c r="U475" s="340"/>
      <c r="V475" s="340"/>
      <c r="W475" s="340"/>
      <c r="X475" s="340"/>
      <c r="Y475" s="340"/>
      <c r="Z475" s="340"/>
      <c r="AA475" s="120"/>
      <c r="AB475" s="851" t="s">
        <v>459</v>
      </c>
      <c r="AC475" s="852"/>
      <c r="AD475" s="853"/>
      <c r="AE475" s="122"/>
      <c r="AF475" s="276"/>
      <c r="AG475" s="123"/>
      <c r="AH475" s="123"/>
      <c r="AI475" s="123"/>
      <c r="AJ475" s="123"/>
      <c r="AK475" s="123"/>
      <c r="AL475" s="123"/>
      <c r="AM475" s="123"/>
      <c r="AN475" s="123"/>
      <c r="AO475" s="123"/>
      <c r="AP475" s="33"/>
      <c r="AQ475" s="46"/>
      <c r="AR475" s="33"/>
    </row>
    <row r="476" spans="1:44">
      <c r="A476" s="277"/>
      <c r="B476" s="280"/>
      <c r="C476" s="440"/>
      <c r="D476" s="59"/>
      <c r="E476" s="788"/>
      <c r="F476" s="33"/>
      <c r="G476" s="826" t="s">
        <v>66</v>
      </c>
      <c r="H476" s="826"/>
      <c r="I476" s="826"/>
      <c r="J476" s="826"/>
      <c r="K476" s="826"/>
      <c r="L476" s="826"/>
      <c r="M476" s="840"/>
      <c r="N476" s="1756" t="s">
        <v>886</v>
      </c>
      <c r="O476" s="1756"/>
      <c r="P476" s="1756"/>
      <c r="Q476" s="1756"/>
      <c r="R476" s="1756"/>
      <c r="S476" s="1756"/>
      <c r="T476" s="1756"/>
      <c r="U476" s="1756"/>
      <c r="V476" s="1756"/>
      <c r="W476" s="1756"/>
      <c r="X476" s="1756"/>
      <c r="Y476" s="1756"/>
      <c r="Z476" s="1756"/>
      <c r="AA476" s="46"/>
      <c r="AB476" s="851"/>
      <c r="AC476" s="852"/>
      <c r="AD476" s="853"/>
      <c r="AE476" s="122"/>
      <c r="AF476" s="276"/>
      <c r="AG476" s="123"/>
      <c r="AH476" s="123"/>
      <c r="AI476" s="123"/>
      <c r="AJ476" s="123"/>
      <c r="AK476" s="123"/>
      <c r="AL476" s="123"/>
      <c r="AM476" s="123"/>
      <c r="AN476" s="123"/>
      <c r="AO476" s="123"/>
      <c r="AP476" s="33"/>
      <c r="AQ476" s="46"/>
      <c r="AR476" s="33"/>
    </row>
    <row r="477" spans="1:44">
      <c r="A477" s="277"/>
      <c r="B477" s="280"/>
      <c r="C477" s="440"/>
      <c r="D477" s="59"/>
      <c r="E477" s="788"/>
      <c r="F477" s="33"/>
      <c r="G477" s="826"/>
      <c r="H477" s="826"/>
      <c r="I477" s="826"/>
      <c r="J477" s="826"/>
      <c r="K477" s="826"/>
      <c r="L477" s="826"/>
      <c r="M477" s="840"/>
      <c r="N477" s="1756"/>
      <c r="O477" s="1756"/>
      <c r="P477" s="1756"/>
      <c r="Q477" s="1756"/>
      <c r="R477" s="1756"/>
      <c r="S477" s="1756"/>
      <c r="T477" s="1756"/>
      <c r="U477" s="1756"/>
      <c r="V477" s="1756"/>
      <c r="W477" s="1756"/>
      <c r="X477" s="1756"/>
      <c r="Y477" s="1756"/>
      <c r="Z477" s="1756"/>
      <c r="AA477" s="46"/>
      <c r="AB477" s="851"/>
      <c r="AC477" s="852"/>
      <c r="AD477" s="853"/>
      <c r="AE477" s="122"/>
      <c r="AF477" s="276"/>
      <c r="AG477" s="123"/>
      <c r="AH477" s="123"/>
      <c r="AI477" s="123"/>
      <c r="AJ477" s="123"/>
      <c r="AK477" s="123"/>
      <c r="AL477" s="123"/>
      <c r="AM477" s="123"/>
      <c r="AN477" s="123"/>
      <c r="AO477" s="123"/>
      <c r="AP477" s="33"/>
      <c r="AQ477" s="46"/>
      <c r="AR477" s="33"/>
    </row>
    <row r="478" spans="1:44">
      <c r="A478" s="277"/>
      <c r="B478" s="280"/>
      <c r="C478" s="440"/>
      <c r="D478" s="59"/>
      <c r="E478" s="788"/>
      <c r="F478" s="33"/>
      <c r="G478" s="700" t="s">
        <v>887</v>
      </c>
      <c r="H478" s="1896"/>
      <c r="I478" s="1896"/>
      <c r="J478" s="1896"/>
      <c r="K478" s="1896"/>
      <c r="L478" s="1896"/>
      <c r="M478" s="1896"/>
      <c r="N478" s="1896"/>
      <c r="O478" s="1896"/>
      <c r="P478" s="1896"/>
      <c r="Q478" s="1896"/>
      <c r="R478" s="1896"/>
      <c r="S478" s="1896"/>
      <c r="T478" s="1896"/>
      <c r="U478" s="1896"/>
      <c r="V478" s="1896"/>
      <c r="W478" s="1896"/>
      <c r="X478" s="1896"/>
      <c r="Y478" s="1896"/>
      <c r="Z478" s="1896"/>
      <c r="AA478" s="46"/>
      <c r="AB478" s="177"/>
      <c r="AC478" s="178"/>
      <c r="AD478" s="179"/>
      <c r="AE478" s="122"/>
      <c r="AF478" s="276"/>
      <c r="AG478" s="123"/>
      <c r="AH478" s="123"/>
      <c r="AI478" s="123"/>
      <c r="AJ478" s="123"/>
      <c r="AK478" s="123"/>
      <c r="AL478" s="123"/>
      <c r="AM478" s="123"/>
      <c r="AN478" s="123"/>
      <c r="AO478" s="123"/>
      <c r="AP478" s="33"/>
      <c r="AQ478" s="46"/>
      <c r="AR478" s="33"/>
    </row>
    <row r="479" spans="1:44">
      <c r="A479" s="277"/>
      <c r="B479" s="280"/>
      <c r="C479" s="440"/>
      <c r="D479" s="59"/>
      <c r="E479" s="788"/>
      <c r="F479" s="33"/>
      <c r="G479" s="1896"/>
      <c r="H479" s="1896"/>
      <c r="I479" s="1896"/>
      <c r="J479" s="1896"/>
      <c r="K479" s="1896"/>
      <c r="L479" s="1896"/>
      <c r="M479" s="1896"/>
      <c r="N479" s="1896"/>
      <c r="O479" s="1896"/>
      <c r="P479" s="1896"/>
      <c r="Q479" s="1896"/>
      <c r="R479" s="1896"/>
      <c r="S479" s="1896"/>
      <c r="T479" s="1896"/>
      <c r="U479" s="1896"/>
      <c r="V479" s="1896"/>
      <c r="W479" s="1896"/>
      <c r="X479" s="1896"/>
      <c r="Y479" s="1896"/>
      <c r="Z479" s="1896"/>
      <c r="AA479" s="46"/>
      <c r="AB479" s="177"/>
      <c r="AC479" s="178"/>
      <c r="AD479" s="179"/>
      <c r="AE479" s="122"/>
      <c r="AF479" s="276"/>
      <c r="AG479" s="123"/>
      <c r="AH479" s="123"/>
      <c r="AI479" s="123"/>
      <c r="AJ479" s="123"/>
      <c r="AK479" s="123"/>
      <c r="AL479" s="123"/>
      <c r="AM479" s="123"/>
      <c r="AN479" s="123"/>
      <c r="AO479" s="123"/>
      <c r="AP479" s="33"/>
      <c r="AQ479" s="46"/>
      <c r="AR479" s="33"/>
    </row>
    <row r="480" spans="1:44">
      <c r="A480" s="277"/>
      <c r="B480" s="280"/>
      <c r="C480" s="440"/>
      <c r="D480" s="59"/>
      <c r="E480" s="788"/>
      <c r="F480" s="33"/>
      <c r="G480" s="1897"/>
      <c r="H480" s="1898"/>
      <c r="I480" s="1898"/>
      <c r="J480" s="1898"/>
      <c r="K480" s="1898"/>
      <c r="L480" s="1898"/>
      <c r="M480" s="1898"/>
      <c r="N480" s="1898"/>
      <c r="O480" s="1898"/>
      <c r="P480" s="1898"/>
      <c r="Q480" s="1898"/>
      <c r="R480" s="1898"/>
      <c r="S480" s="1898"/>
      <c r="T480" s="1898"/>
      <c r="U480" s="1898"/>
      <c r="V480" s="1898"/>
      <c r="W480" s="1898"/>
      <c r="X480" s="1898"/>
      <c r="Y480" s="1898"/>
      <c r="Z480" s="1899"/>
      <c r="AA480" s="46"/>
      <c r="AB480" s="177"/>
      <c r="AC480" s="178"/>
      <c r="AD480" s="179"/>
      <c r="AE480" s="122"/>
      <c r="AF480" s="276"/>
      <c r="AG480" s="123"/>
      <c r="AH480" s="123"/>
      <c r="AI480" s="123"/>
      <c r="AJ480" s="123"/>
      <c r="AK480" s="123"/>
      <c r="AL480" s="123"/>
      <c r="AM480" s="123"/>
      <c r="AN480" s="123"/>
      <c r="AO480" s="123"/>
      <c r="AP480" s="33"/>
      <c r="AQ480" s="46"/>
      <c r="AR480" s="33"/>
    </row>
    <row r="481" spans="1:52">
      <c r="A481" s="277"/>
      <c r="B481" s="280"/>
      <c r="C481" s="440"/>
      <c r="D481" s="59"/>
      <c r="E481" s="788"/>
      <c r="F481" s="33"/>
      <c r="G481" s="1253"/>
      <c r="H481" s="1136"/>
      <c r="I481" s="1136"/>
      <c r="J481" s="1136"/>
      <c r="K481" s="1136"/>
      <c r="L481" s="1136"/>
      <c r="M481" s="1136"/>
      <c r="N481" s="1136"/>
      <c r="O481" s="1136"/>
      <c r="P481" s="1136"/>
      <c r="Q481" s="1136"/>
      <c r="R481" s="1136"/>
      <c r="S481" s="1136"/>
      <c r="T481" s="1136"/>
      <c r="U481" s="1136"/>
      <c r="V481" s="1136"/>
      <c r="W481" s="1136"/>
      <c r="X481" s="1136"/>
      <c r="Y481" s="1136"/>
      <c r="Z481" s="1254"/>
      <c r="AA481" s="46"/>
      <c r="AB481" s="177"/>
      <c r="AC481" s="178"/>
      <c r="AD481" s="179"/>
      <c r="AE481" s="122"/>
      <c r="AF481" s="276"/>
      <c r="AG481" s="123"/>
      <c r="AH481" s="123"/>
      <c r="AI481" s="123"/>
      <c r="AJ481" s="123"/>
      <c r="AK481" s="123"/>
      <c r="AL481" s="123"/>
      <c r="AM481" s="123"/>
      <c r="AN481" s="123"/>
      <c r="AO481" s="123"/>
      <c r="AP481" s="33"/>
      <c r="AQ481" s="46"/>
      <c r="AR481" s="33"/>
    </row>
    <row r="482" spans="1:52" ht="4.2" customHeight="1">
      <c r="A482" s="281"/>
      <c r="B482" s="282"/>
      <c r="C482" s="570"/>
      <c r="D482" s="155"/>
      <c r="E482" s="336"/>
      <c r="F482" s="114"/>
      <c r="G482" s="310"/>
      <c r="H482" s="636"/>
      <c r="I482" s="636"/>
      <c r="J482" s="636"/>
      <c r="K482" s="636"/>
      <c r="L482" s="636"/>
      <c r="M482" s="636"/>
      <c r="N482" s="636"/>
      <c r="O482" s="636"/>
      <c r="P482" s="636"/>
      <c r="Q482" s="636"/>
      <c r="R482" s="636"/>
      <c r="S482" s="636"/>
      <c r="T482" s="636"/>
      <c r="U482" s="636"/>
      <c r="V482" s="636"/>
      <c r="W482" s="636"/>
      <c r="X482" s="636"/>
      <c r="Y482" s="636"/>
      <c r="Z482" s="636"/>
      <c r="AA482" s="62"/>
      <c r="AB482" s="187"/>
      <c r="AC482" s="188"/>
      <c r="AD482" s="189"/>
      <c r="AE482" s="122"/>
      <c r="AF482" s="276"/>
      <c r="AG482" s="123"/>
      <c r="AH482" s="123"/>
      <c r="AI482" s="123"/>
      <c r="AJ482" s="123"/>
      <c r="AK482" s="123"/>
      <c r="AL482" s="123"/>
      <c r="AM482" s="123"/>
      <c r="AN482" s="123"/>
      <c r="AO482" s="123"/>
      <c r="AP482" s="33"/>
      <c r="AQ482" s="46"/>
      <c r="AR482" s="33"/>
    </row>
    <row r="483" spans="1:52" ht="3.6" customHeight="1">
      <c r="A483" s="277"/>
      <c r="B483" s="280"/>
      <c r="C483" s="440"/>
      <c r="D483" s="59"/>
      <c r="E483" s="50"/>
      <c r="F483" s="33"/>
      <c r="G483" s="106"/>
      <c r="H483" s="564"/>
      <c r="I483" s="564"/>
      <c r="J483" s="564"/>
      <c r="K483" s="564"/>
      <c r="L483" s="564"/>
      <c r="M483" s="564"/>
      <c r="N483" s="564"/>
      <c r="O483" s="564"/>
      <c r="P483" s="564"/>
      <c r="Q483" s="564"/>
      <c r="R483" s="564"/>
      <c r="S483" s="564"/>
      <c r="T483" s="564"/>
      <c r="U483" s="564"/>
      <c r="V483" s="564"/>
      <c r="W483" s="564"/>
      <c r="X483" s="564"/>
      <c r="Y483" s="564"/>
      <c r="Z483" s="564"/>
      <c r="AA483" s="46"/>
      <c r="AB483" s="177"/>
      <c r="AC483" s="178"/>
      <c r="AD483" s="179"/>
      <c r="AE483" s="122"/>
      <c r="AF483" s="276"/>
      <c r="AG483" s="123"/>
      <c r="AH483" s="123"/>
      <c r="AI483" s="123"/>
      <c r="AJ483" s="123"/>
      <c r="AK483" s="123"/>
      <c r="AL483" s="123"/>
      <c r="AM483" s="123"/>
      <c r="AN483" s="123"/>
      <c r="AO483" s="123"/>
      <c r="AP483" s="33"/>
      <c r="AQ483" s="46"/>
      <c r="AR483" s="33"/>
    </row>
    <row r="484" spans="1:52" ht="13.5" customHeight="1">
      <c r="A484" s="277"/>
      <c r="B484" s="935">
        <v>18</v>
      </c>
      <c r="C484" s="790" t="s">
        <v>701</v>
      </c>
      <c r="D484" s="59" t="s">
        <v>224</v>
      </c>
      <c r="E484" s="788" t="s">
        <v>702</v>
      </c>
      <c r="F484" s="136"/>
      <c r="G484" s="826" t="s">
        <v>66</v>
      </c>
      <c r="H484" s="826"/>
      <c r="I484" s="826"/>
      <c r="J484" s="826"/>
      <c r="K484" s="826"/>
      <c r="L484" s="826"/>
      <c r="M484" s="826"/>
      <c r="N484" s="1664" t="s">
        <v>105</v>
      </c>
      <c r="O484" s="1664"/>
      <c r="P484" s="1664"/>
      <c r="Q484" s="1664"/>
      <c r="R484" s="1664"/>
      <c r="S484" s="1664"/>
      <c r="T484" s="1664"/>
      <c r="U484" s="1664"/>
      <c r="V484" s="1664"/>
      <c r="W484" s="33"/>
      <c r="X484" s="33"/>
      <c r="Y484" s="33"/>
      <c r="Z484" s="33"/>
      <c r="AA484" s="137"/>
      <c r="AB484" s="851" t="s">
        <v>459</v>
      </c>
      <c r="AC484" s="852"/>
      <c r="AD484" s="853"/>
      <c r="AE484" s="122"/>
      <c r="AF484" s="276"/>
      <c r="AG484" s="123"/>
      <c r="AH484" s="123"/>
      <c r="AI484" s="123"/>
      <c r="AJ484" s="123"/>
      <c r="AK484" s="123"/>
      <c r="AL484" s="123"/>
      <c r="AM484" s="123"/>
      <c r="AN484" s="123"/>
      <c r="AO484" s="123"/>
      <c r="AP484" s="33"/>
      <c r="AQ484" s="46"/>
      <c r="AR484" s="33"/>
    </row>
    <row r="485" spans="1:52">
      <c r="A485" s="277"/>
      <c r="B485" s="935"/>
      <c r="C485" s="790"/>
      <c r="D485" s="59"/>
      <c r="E485" s="788"/>
      <c r="F485" s="136"/>
      <c r="G485" s="826"/>
      <c r="H485" s="826"/>
      <c r="I485" s="826"/>
      <c r="J485" s="826"/>
      <c r="K485" s="826"/>
      <c r="L485" s="826"/>
      <c r="M485" s="826"/>
      <c r="N485" s="1664"/>
      <c r="O485" s="1664"/>
      <c r="P485" s="1664"/>
      <c r="Q485" s="1664"/>
      <c r="R485" s="1664"/>
      <c r="S485" s="1664"/>
      <c r="T485" s="1664"/>
      <c r="U485" s="1664"/>
      <c r="V485" s="1664"/>
      <c r="W485" s="33"/>
      <c r="X485" s="33"/>
      <c r="Y485" s="33"/>
      <c r="Z485" s="33"/>
      <c r="AA485" s="137"/>
      <c r="AB485" s="851"/>
      <c r="AC485" s="852"/>
      <c r="AD485" s="853"/>
      <c r="AE485" s="122"/>
      <c r="AF485" s="276"/>
      <c r="AG485" s="123"/>
      <c r="AH485" s="123"/>
      <c r="AI485" s="123"/>
      <c r="AJ485" s="123"/>
      <c r="AK485" s="123"/>
      <c r="AL485" s="123"/>
      <c r="AM485" s="123"/>
      <c r="AN485" s="123"/>
      <c r="AO485" s="123"/>
      <c r="AP485" s="33"/>
      <c r="AQ485" s="46"/>
      <c r="AR485" s="33"/>
    </row>
    <row r="486" spans="1:52" ht="7.5" customHeight="1">
      <c r="A486" s="277"/>
      <c r="B486" s="58"/>
      <c r="C486" s="790"/>
      <c r="D486" s="59"/>
      <c r="E486" s="788"/>
      <c r="F486" s="136"/>
      <c r="G486" s="33"/>
      <c r="H486" s="33"/>
      <c r="I486" s="33"/>
      <c r="J486" s="33"/>
      <c r="K486" s="33"/>
      <c r="L486" s="33"/>
      <c r="M486" s="33"/>
      <c r="N486" s="33"/>
      <c r="O486" s="33"/>
      <c r="P486" s="33"/>
      <c r="Q486" s="33"/>
      <c r="R486" s="33"/>
      <c r="S486" s="33"/>
      <c r="T486" s="33"/>
      <c r="U486" s="33"/>
      <c r="V486" s="33"/>
      <c r="W486" s="33"/>
      <c r="X486" s="33"/>
      <c r="Y486" s="33"/>
      <c r="Z486" s="33"/>
      <c r="AA486" s="137"/>
      <c r="AB486" s="851"/>
      <c r="AC486" s="852"/>
      <c r="AD486" s="853"/>
      <c r="AE486" s="122"/>
      <c r="AF486" s="276"/>
      <c r="AG486" s="123"/>
      <c r="AH486" s="123"/>
      <c r="AI486" s="123"/>
      <c r="AJ486" s="123"/>
      <c r="AK486" s="123"/>
      <c r="AL486" s="123"/>
      <c r="AM486" s="123"/>
      <c r="AN486" s="123"/>
      <c r="AO486" s="123"/>
      <c r="AP486" s="33"/>
      <c r="AQ486" s="46"/>
      <c r="AR486" s="33"/>
    </row>
    <row r="487" spans="1:52">
      <c r="A487" s="277"/>
      <c r="B487" s="58"/>
      <c r="C487" s="790"/>
      <c r="D487" s="59"/>
      <c r="E487" s="788"/>
      <c r="F487" s="136"/>
      <c r="G487" s="33" t="s">
        <v>899</v>
      </c>
      <c r="H487" s="33"/>
      <c r="I487" s="33"/>
      <c r="J487" s="33"/>
      <c r="K487" s="33"/>
      <c r="L487" s="33"/>
      <c r="M487" s="33"/>
      <c r="N487" s="33"/>
      <c r="O487" s="33"/>
      <c r="P487" s="33"/>
      <c r="Q487" s="33"/>
      <c r="R487" s="33" t="s">
        <v>900</v>
      </c>
      <c r="S487" s="33"/>
      <c r="T487" s="33"/>
      <c r="U487" s="33"/>
      <c r="V487" s="33"/>
      <c r="W487" s="33"/>
      <c r="X487" s="33"/>
      <c r="Y487" s="33"/>
      <c r="Z487" s="33"/>
      <c r="AA487" s="137"/>
      <c r="AB487" s="194"/>
      <c r="AC487" s="195"/>
      <c r="AD487" s="196"/>
      <c r="AE487" s="122"/>
      <c r="AF487" s="276"/>
      <c r="AG487" s="123"/>
      <c r="AH487" s="123"/>
      <c r="AI487" s="123"/>
      <c r="AJ487" s="123"/>
      <c r="AK487" s="123"/>
      <c r="AL487" s="123"/>
      <c r="AM487" s="123"/>
      <c r="AN487" s="123"/>
      <c r="AO487" s="123"/>
      <c r="AP487" s="33"/>
      <c r="AQ487" s="46"/>
      <c r="AR487" s="33"/>
    </row>
    <row r="488" spans="1:52" ht="13.5" customHeight="1">
      <c r="A488" s="277"/>
      <c r="B488" s="58"/>
      <c r="C488" s="790"/>
      <c r="D488" s="59"/>
      <c r="E488" s="788"/>
      <c r="F488" s="136"/>
      <c r="G488" s="1710" t="s">
        <v>95</v>
      </c>
      <c r="H488" s="1711"/>
      <c r="I488" s="1905" t="s">
        <v>901</v>
      </c>
      <c r="J488" s="1906"/>
      <c r="K488" s="1906"/>
      <c r="L488" s="1906"/>
      <c r="M488" s="1906"/>
      <c r="N488" s="1906"/>
      <c r="O488" s="1907"/>
      <c r="P488" s="33"/>
      <c r="Q488" s="33"/>
      <c r="R488" s="1710" t="s">
        <v>95</v>
      </c>
      <c r="S488" s="1711"/>
      <c r="T488" s="1905" t="s">
        <v>902</v>
      </c>
      <c r="U488" s="1906"/>
      <c r="V488" s="1906"/>
      <c r="W488" s="1906"/>
      <c r="X488" s="1906"/>
      <c r="Y488" s="1906"/>
      <c r="Z488" s="1907"/>
      <c r="AA488" s="137"/>
      <c r="AB488" s="194"/>
      <c r="AC488" s="195"/>
      <c r="AD488" s="196"/>
      <c r="AE488" s="122"/>
      <c r="AF488" s="276"/>
      <c r="AG488" s="123"/>
      <c r="AH488" s="123"/>
      <c r="AI488" s="123"/>
      <c r="AJ488" s="123"/>
      <c r="AK488" s="123"/>
      <c r="AL488" s="123"/>
      <c r="AM488" s="123"/>
      <c r="AN488" s="123"/>
      <c r="AO488" s="123"/>
      <c r="AP488" s="33"/>
      <c r="AQ488" s="46"/>
      <c r="AR488" s="33"/>
    </row>
    <row r="489" spans="1:52" ht="14.25" customHeight="1">
      <c r="A489" s="277"/>
      <c r="B489" s="58"/>
      <c r="C489" s="790"/>
      <c r="D489" s="59"/>
      <c r="E489" s="788"/>
      <c r="F489" s="136"/>
      <c r="G489" s="1710" t="s">
        <v>95</v>
      </c>
      <c r="H489" s="1711"/>
      <c r="I489" s="1905" t="s">
        <v>703</v>
      </c>
      <c r="J489" s="1906"/>
      <c r="K489" s="1906"/>
      <c r="L489" s="1906"/>
      <c r="M489" s="1906"/>
      <c r="N489" s="1906"/>
      <c r="O489" s="1907"/>
      <c r="P489" s="33"/>
      <c r="Q489" s="296"/>
      <c r="R489" s="1710" t="s">
        <v>95</v>
      </c>
      <c r="S489" s="1711"/>
      <c r="T489" s="1905" t="s">
        <v>903</v>
      </c>
      <c r="U489" s="1906"/>
      <c r="V489" s="1906"/>
      <c r="W489" s="1906"/>
      <c r="X489" s="1906"/>
      <c r="Y489" s="1906"/>
      <c r="Z489" s="1907"/>
      <c r="AA489" s="137"/>
      <c r="AB489" s="194"/>
      <c r="AC489" s="195"/>
      <c r="AD489" s="196"/>
      <c r="AE489" s="122"/>
      <c r="AF489" s="276"/>
      <c r="AG489" s="123"/>
      <c r="AH489" s="123"/>
      <c r="AI489" s="123"/>
      <c r="AJ489" s="123"/>
      <c r="AK489" s="123"/>
      <c r="AL489" s="123"/>
      <c r="AM489" s="123"/>
      <c r="AN489" s="123"/>
      <c r="AO489" s="123"/>
      <c r="AP489" s="33"/>
      <c r="AQ489" s="46"/>
      <c r="AR489" s="33"/>
    </row>
    <row r="490" spans="1:52" ht="15.75" customHeight="1">
      <c r="A490" s="277"/>
      <c r="B490" s="58"/>
      <c r="C490" s="790"/>
      <c r="D490" s="59"/>
      <c r="E490" s="788"/>
      <c r="F490" s="136"/>
      <c r="G490" s="1710" t="s">
        <v>95</v>
      </c>
      <c r="H490" s="1711"/>
      <c r="I490" s="1905" t="s">
        <v>904</v>
      </c>
      <c r="J490" s="1906"/>
      <c r="K490" s="1906"/>
      <c r="L490" s="1906"/>
      <c r="M490" s="1906"/>
      <c r="N490" s="1906"/>
      <c r="O490" s="1907"/>
      <c r="P490" s="33"/>
      <c r="Q490" s="296"/>
      <c r="R490" s="1876" t="s">
        <v>95</v>
      </c>
      <c r="S490" s="1878"/>
      <c r="T490" s="1908" t="s">
        <v>24</v>
      </c>
      <c r="U490" s="1909"/>
      <c r="V490" s="1909"/>
      <c r="W490" s="1909"/>
      <c r="X490" s="1909"/>
      <c r="Y490" s="1909"/>
      <c r="Z490" s="1910"/>
      <c r="AA490" s="137"/>
      <c r="AB490" s="194"/>
      <c r="AC490" s="195"/>
      <c r="AD490" s="196"/>
      <c r="AE490" s="122"/>
      <c r="AF490" s="276"/>
      <c r="AG490" s="123"/>
      <c r="AH490" s="123"/>
      <c r="AI490" s="123"/>
      <c r="AJ490" s="123"/>
      <c r="AK490" s="123"/>
      <c r="AL490" s="123"/>
      <c r="AM490" s="123"/>
      <c r="AN490" s="123"/>
      <c r="AO490" s="123"/>
      <c r="AP490" s="33"/>
      <c r="AQ490" s="46"/>
      <c r="AR490" s="33"/>
      <c r="AZ490" s="33"/>
    </row>
    <row r="491" spans="1:52">
      <c r="A491" s="277"/>
      <c r="B491" s="58"/>
      <c r="C491" s="790"/>
      <c r="D491" s="59"/>
      <c r="E491" s="788"/>
      <c r="F491" s="136"/>
      <c r="G491" s="1876" t="s">
        <v>95</v>
      </c>
      <c r="H491" s="1878"/>
      <c r="I491" s="1908" t="s">
        <v>16</v>
      </c>
      <c r="J491" s="1909"/>
      <c r="K491" s="1909"/>
      <c r="L491" s="1909"/>
      <c r="M491" s="1909"/>
      <c r="N491" s="1909"/>
      <c r="O491" s="1910"/>
      <c r="P491" s="33"/>
      <c r="Q491" s="33"/>
      <c r="R491" s="1164"/>
      <c r="S491" s="1165"/>
      <c r="T491" s="462" t="s">
        <v>505</v>
      </c>
      <c r="U491" s="1679"/>
      <c r="V491" s="1679"/>
      <c r="W491" s="1679"/>
      <c r="X491" s="1679"/>
      <c r="Y491" s="1679"/>
      <c r="Z491" s="463" t="s">
        <v>200</v>
      </c>
      <c r="AA491" s="137"/>
      <c r="AB491" s="194"/>
      <c r="AC491" s="195"/>
      <c r="AD491" s="196"/>
      <c r="AE491" s="122"/>
      <c r="AF491" s="276"/>
      <c r="AG491" s="123"/>
      <c r="AH491" s="123"/>
      <c r="AI491" s="123"/>
      <c r="AJ491" s="123"/>
      <c r="AK491" s="123"/>
      <c r="AL491" s="123"/>
      <c r="AM491" s="123"/>
      <c r="AN491" s="123"/>
      <c r="AO491" s="123"/>
      <c r="AP491" s="33"/>
      <c r="AQ491" s="46"/>
      <c r="AR491" s="33"/>
      <c r="AZ491" s="1665"/>
    </row>
    <row r="492" spans="1:52">
      <c r="A492" s="277"/>
      <c r="B492" s="58"/>
      <c r="C492" s="790"/>
      <c r="D492" s="59"/>
      <c r="E492" s="788"/>
      <c r="F492" s="136"/>
      <c r="G492" s="1164"/>
      <c r="H492" s="1165"/>
      <c r="I492" s="462" t="s">
        <v>505</v>
      </c>
      <c r="J492" s="1679"/>
      <c r="K492" s="1679"/>
      <c r="L492" s="1679"/>
      <c r="M492" s="1679"/>
      <c r="N492" s="1679"/>
      <c r="O492" s="463" t="s">
        <v>200</v>
      </c>
      <c r="P492" s="33"/>
      <c r="Q492" s="33"/>
      <c r="R492" s="1903" t="s">
        <v>905</v>
      </c>
      <c r="S492" s="1903"/>
      <c r="T492" s="1903"/>
      <c r="U492" s="1903"/>
      <c r="V492" s="1903"/>
      <c r="W492" s="1903"/>
      <c r="X492" s="1903"/>
      <c r="Y492" s="1903"/>
      <c r="Z492" s="1903"/>
      <c r="AA492" s="137"/>
      <c r="AB492" s="194"/>
      <c r="AC492" s="195"/>
      <c r="AD492" s="196"/>
      <c r="AE492" s="122"/>
      <c r="AF492" s="276"/>
      <c r="AG492" s="123"/>
      <c r="AH492" s="123"/>
      <c r="AI492" s="123"/>
      <c r="AJ492" s="123"/>
      <c r="AK492" s="123"/>
      <c r="AL492" s="123"/>
      <c r="AM492" s="123"/>
      <c r="AN492" s="123"/>
      <c r="AO492" s="123"/>
      <c r="AP492" s="33"/>
      <c r="AQ492" s="46"/>
      <c r="AR492" s="33"/>
      <c r="AZ492" s="1665"/>
    </row>
    <row r="493" spans="1:52">
      <c r="A493" s="277"/>
      <c r="B493" s="58"/>
      <c r="C493" s="49"/>
      <c r="D493" s="59"/>
      <c r="E493" s="788"/>
      <c r="F493" s="136"/>
      <c r="G493" s="1903" t="s">
        <v>905</v>
      </c>
      <c r="H493" s="1903"/>
      <c r="I493" s="1903"/>
      <c r="J493" s="1903"/>
      <c r="K493" s="1903"/>
      <c r="L493" s="1903"/>
      <c r="M493" s="1903"/>
      <c r="N493" s="1903"/>
      <c r="O493" s="1903"/>
      <c r="P493" s="33"/>
      <c r="Q493" s="33"/>
      <c r="R493" s="1904"/>
      <c r="S493" s="1904"/>
      <c r="T493" s="1904"/>
      <c r="U493" s="1904"/>
      <c r="V493" s="1904"/>
      <c r="W493" s="1904"/>
      <c r="X493" s="1904"/>
      <c r="Y493" s="1904"/>
      <c r="Z493" s="1904"/>
      <c r="AA493" s="137"/>
      <c r="AB493" s="138"/>
      <c r="AC493" s="139"/>
      <c r="AD493" s="140"/>
      <c r="AE493" s="122"/>
      <c r="AF493" s="276"/>
      <c r="AG493" s="123"/>
      <c r="AH493" s="123"/>
      <c r="AI493" s="123"/>
      <c r="AJ493" s="123"/>
      <c r="AK493" s="123"/>
      <c r="AL493" s="123"/>
      <c r="AM493" s="123"/>
      <c r="AN493" s="123"/>
      <c r="AO493" s="123"/>
      <c r="AP493" s="33"/>
      <c r="AQ493" s="46"/>
      <c r="AR493" s="33"/>
      <c r="AZ493" s="1665"/>
    </row>
    <row r="494" spans="1:52">
      <c r="A494" s="277"/>
      <c r="B494" s="58"/>
      <c r="C494" s="49"/>
      <c r="D494" s="59"/>
      <c r="E494" s="788"/>
      <c r="F494" s="136"/>
      <c r="G494" s="1904"/>
      <c r="H494" s="1904"/>
      <c r="I494" s="1904"/>
      <c r="J494" s="1904"/>
      <c r="K494" s="1904"/>
      <c r="L494" s="1904"/>
      <c r="M494" s="1904"/>
      <c r="N494" s="1904"/>
      <c r="O494" s="1904"/>
      <c r="P494" s="33"/>
      <c r="Q494" s="33"/>
      <c r="R494" s="33"/>
      <c r="S494" s="33"/>
      <c r="T494" s="33"/>
      <c r="U494" s="33"/>
      <c r="V494" s="33"/>
      <c r="W494" s="33"/>
      <c r="X494" s="33"/>
      <c r="Y494" s="33"/>
      <c r="Z494" s="33"/>
      <c r="AA494" s="137"/>
      <c r="AB494" s="138"/>
      <c r="AC494" s="139"/>
      <c r="AD494" s="140"/>
      <c r="AE494" s="122"/>
      <c r="AF494" s="276"/>
      <c r="AG494" s="123"/>
      <c r="AH494" s="123"/>
      <c r="AI494" s="123"/>
      <c r="AJ494" s="123"/>
      <c r="AK494" s="123"/>
      <c r="AL494" s="123"/>
      <c r="AM494" s="123"/>
      <c r="AN494" s="123"/>
      <c r="AO494" s="123"/>
      <c r="AP494" s="33"/>
      <c r="AQ494" s="46"/>
      <c r="AR494" s="33"/>
      <c r="AZ494" s="33"/>
    </row>
    <row r="495" spans="1:52" ht="3.75" customHeight="1">
      <c r="A495" s="277"/>
      <c r="B495" s="58"/>
      <c r="C495" s="49"/>
      <c r="D495" s="59"/>
      <c r="E495" s="788"/>
      <c r="F495" s="136"/>
      <c r="G495" s="464"/>
      <c r="H495" s="464"/>
      <c r="I495" s="464"/>
      <c r="J495" s="464"/>
      <c r="K495" s="464"/>
      <c r="L495" s="464"/>
      <c r="M495" s="464"/>
      <c r="N495" s="464"/>
      <c r="O495" s="464"/>
      <c r="P495" s="33"/>
      <c r="Q495" s="33"/>
      <c r="R495" s="33"/>
      <c r="S495" s="33"/>
      <c r="T495" s="33"/>
      <c r="U495" s="33"/>
      <c r="V495" s="33"/>
      <c r="W495" s="33"/>
      <c r="X495" s="33"/>
      <c r="Y495" s="33"/>
      <c r="Z495" s="33"/>
      <c r="AA495" s="137"/>
      <c r="AB495" s="138"/>
      <c r="AC495" s="139"/>
      <c r="AD495" s="140"/>
      <c r="AE495" s="122"/>
      <c r="AF495" s="276"/>
      <c r="AG495" s="123"/>
      <c r="AH495" s="123"/>
      <c r="AI495" s="123"/>
      <c r="AJ495" s="123"/>
      <c r="AK495" s="123"/>
      <c r="AL495" s="123"/>
      <c r="AM495" s="123"/>
      <c r="AN495" s="123"/>
      <c r="AO495" s="123"/>
      <c r="AP495" s="33"/>
      <c r="AQ495" s="46"/>
      <c r="AR495" s="33"/>
      <c r="AZ495" s="33"/>
    </row>
    <row r="496" spans="1:52">
      <c r="A496" s="277"/>
      <c r="B496" s="58"/>
      <c r="C496" s="49"/>
      <c r="D496" s="59"/>
      <c r="E496" s="788"/>
      <c r="F496" s="136"/>
      <c r="G496" s="873" t="s">
        <v>704</v>
      </c>
      <c r="H496" s="873"/>
      <c r="I496" s="873"/>
      <c r="J496" s="873"/>
      <c r="K496" s="873"/>
      <c r="L496" s="873"/>
      <c r="M496" s="873"/>
      <c r="N496" s="873"/>
      <c r="O496" s="873"/>
      <c r="P496" s="873"/>
      <c r="Q496" s="873"/>
      <c r="R496" s="873"/>
      <c r="S496" s="873"/>
      <c r="T496" s="873"/>
      <c r="U496" s="873"/>
      <c r="V496" s="873"/>
      <c r="W496" s="873"/>
      <c r="X496" s="873"/>
      <c r="Y496" s="873"/>
      <c r="Z496" s="873"/>
      <c r="AA496" s="137"/>
      <c r="AB496" s="138"/>
      <c r="AC496" s="139"/>
      <c r="AD496" s="140"/>
      <c r="AE496" s="122"/>
      <c r="AF496" s="276"/>
      <c r="AG496" s="123"/>
      <c r="AH496" s="123"/>
      <c r="AI496" s="123"/>
      <c r="AJ496" s="123"/>
      <c r="AK496" s="123"/>
      <c r="AL496" s="123"/>
      <c r="AM496" s="123"/>
      <c r="AN496" s="123"/>
      <c r="AO496" s="123"/>
      <c r="AP496" s="33"/>
      <c r="AQ496" s="46"/>
      <c r="AR496" s="33"/>
    </row>
    <row r="497" spans="1:44">
      <c r="A497" s="277"/>
      <c r="B497" s="58"/>
      <c r="C497" s="49"/>
      <c r="D497" s="59"/>
      <c r="E497" s="788"/>
      <c r="F497" s="136"/>
      <c r="G497" s="1704"/>
      <c r="H497" s="1704"/>
      <c r="I497" s="1704"/>
      <c r="J497" s="1704"/>
      <c r="K497" s="1704"/>
      <c r="L497" s="1704"/>
      <c r="M497" s="1704"/>
      <c r="N497" s="1704"/>
      <c r="O497" s="1704"/>
      <c r="P497" s="1704"/>
      <c r="Q497" s="1704"/>
      <c r="R497" s="1704"/>
      <c r="S497" s="1704"/>
      <c r="T497" s="1704"/>
      <c r="U497" s="1704"/>
      <c r="V497" s="1704"/>
      <c r="W497" s="1704"/>
      <c r="X497" s="1704"/>
      <c r="Y497" s="1704"/>
      <c r="Z497" s="1704"/>
      <c r="AA497" s="137"/>
      <c r="AB497" s="138"/>
      <c r="AC497" s="139"/>
      <c r="AD497" s="140"/>
      <c r="AE497" s="122"/>
      <c r="AF497" s="276"/>
      <c r="AG497" s="123"/>
      <c r="AH497" s="123"/>
      <c r="AI497" s="123"/>
      <c r="AJ497" s="123"/>
      <c r="AK497" s="123"/>
      <c r="AL497" s="123"/>
      <c r="AM497" s="123"/>
      <c r="AN497" s="123"/>
      <c r="AO497" s="123"/>
      <c r="AP497" s="33"/>
      <c r="AQ497" s="46"/>
      <c r="AR497" s="33"/>
    </row>
    <row r="498" spans="1:44">
      <c r="A498" s="277"/>
      <c r="B498" s="58"/>
      <c r="C498" s="49"/>
      <c r="D498" s="59"/>
      <c r="E498" s="788"/>
      <c r="F498" s="136"/>
      <c r="G498" s="1704"/>
      <c r="H498" s="1704"/>
      <c r="I498" s="1704"/>
      <c r="J498" s="1704"/>
      <c r="K498" s="1704"/>
      <c r="L498" s="1704"/>
      <c r="M498" s="1704"/>
      <c r="N498" s="1704"/>
      <c r="O498" s="1704"/>
      <c r="P498" s="1704"/>
      <c r="Q498" s="1704"/>
      <c r="R498" s="1704"/>
      <c r="S498" s="1704"/>
      <c r="T498" s="1704"/>
      <c r="U498" s="1704"/>
      <c r="V498" s="1704"/>
      <c r="W498" s="1704"/>
      <c r="X498" s="1704"/>
      <c r="Y498" s="1704"/>
      <c r="Z498" s="1704"/>
      <c r="AA498" s="137"/>
      <c r="AB498" s="138"/>
      <c r="AC498" s="139"/>
      <c r="AD498" s="140"/>
      <c r="AE498" s="122"/>
      <c r="AF498" s="276"/>
      <c r="AG498" s="123"/>
      <c r="AH498" s="123"/>
      <c r="AI498" s="123"/>
      <c r="AJ498" s="123"/>
      <c r="AK498" s="123"/>
      <c r="AL498" s="123"/>
      <c r="AM498" s="123"/>
      <c r="AN498" s="123"/>
      <c r="AO498" s="123"/>
      <c r="AP498" s="33"/>
      <c r="AQ498" s="46"/>
      <c r="AR498" s="33"/>
    </row>
    <row r="499" spans="1:44">
      <c r="A499" s="277"/>
      <c r="B499" s="58"/>
      <c r="C499" s="49"/>
      <c r="D499" s="59"/>
      <c r="E499" s="788"/>
      <c r="F499" s="136"/>
      <c r="G499" s="1704"/>
      <c r="H499" s="1704"/>
      <c r="I499" s="1704"/>
      <c r="J499" s="1704"/>
      <c r="K499" s="1704"/>
      <c r="L499" s="1704"/>
      <c r="M499" s="1704"/>
      <c r="N499" s="1704"/>
      <c r="O499" s="1704"/>
      <c r="P499" s="1704"/>
      <c r="Q499" s="1704"/>
      <c r="R499" s="1704"/>
      <c r="S499" s="1704"/>
      <c r="T499" s="1704"/>
      <c r="U499" s="1704"/>
      <c r="V499" s="1704"/>
      <c r="W499" s="1704"/>
      <c r="X499" s="1704"/>
      <c r="Y499" s="1704"/>
      <c r="Z499" s="1704"/>
      <c r="AA499" s="137"/>
      <c r="AB499" s="138"/>
      <c r="AC499" s="139"/>
      <c r="AD499" s="140"/>
      <c r="AE499" s="122"/>
      <c r="AF499" s="276"/>
      <c r="AG499" s="123"/>
      <c r="AH499" s="123"/>
      <c r="AI499" s="123"/>
      <c r="AJ499" s="123"/>
      <c r="AK499" s="123"/>
      <c r="AL499" s="123"/>
      <c r="AM499" s="123"/>
      <c r="AN499" s="123"/>
      <c r="AO499" s="123"/>
      <c r="AP499" s="33"/>
      <c r="AQ499" s="46"/>
      <c r="AR499" s="33"/>
    </row>
    <row r="500" spans="1:44" ht="3.75" customHeight="1">
      <c r="A500" s="277"/>
      <c r="B500" s="58"/>
      <c r="C500" s="49"/>
      <c r="D500" s="59"/>
      <c r="E500" s="788"/>
      <c r="F500" s="136"/>
      <c r="G500" s="147"/>
      <c r="H500" s="147"/>
      <c r="I500" s="147"/>
      <c r="J500" s="147"/>
      <c r="K500" s="147"/>
      <c r="L500" s="147"/>
      <c r="M500" s="147"/>
      <c r="N500" s="147"/>
      <c r="O500" s="147"/>
      <c r="P500" s="147"/>
      <c r="Q500" s="147"/>
      <c r="R500" s="147"/>
      <c r="S500" s="147"/>
      <c r="T500" s="147"/>
      <c r="U500" s="147"/>
      <c r="V500" s="147"/>
      <c r="W500" s="147"/>
      <c r="X500" s="147"/>
      <c r="Y500" s="147"/>
      <c r="Z500" s="147"/>
      <c r="AA500" s="137"/>
      <c r="AB500" s="138"/>
      <c r="AC500" s="139"/>
      <c r="AD500" s="140"/>
      <c r="AE500" s="122"/>
      <c r="AF500" s="276"/>
      <c r="AG500" s="123"/>
      <c r="AH500" s="123"/>
      <c r="AI500" s="123"/>
      <c r="AJ500" s="123"/>
      <c r="AK500" s="123"/>
      <c r="AL500" s="123"/>
      <c r="AM500" s="123"/>
      <c r="AN500" s="123"/>
      <c r="AO500" s="123"/>
      <c r="AP500" s="33"/>
      <c r="AQ500" s="46"/>
      <c r="AR500" s="33"/>
    </row>
    <row r="501" spans="1:44" ht="3.75" customHeight="1">
      <c r="A501" s="277"/>
      <c r="B501" s="58"/>
      <c r="C501" s="49"/>
      <c r="D501" s="59"/>
      <c r="E501" s="788"/>
      <c r="F501" s="136"/>
      <c r="G501" s="147"/>
      <c r="H501" s="147"/>
      <c r="I501" s="147"/>
      <c r="J501" s="147"/>
      <c r="K501" s="147"/>
      <c r="L501" s="147"/>
      <c r="M501" s="147"/>
      <c r="N501" s="147"/>
      <c r="O501" s="147"/>
      <c r="P501" s="147"/>
      <c r="Q501" s="147"/>
      <c r="R501" s="147"/>
      <c r="S501" s="147"/>
      <c r="T501" s="147"/>
      <c r="U501" s="147"/>
      <c r="V501" s="147"/>
      <c r="W501" s="147"/>
      <c r="X501" s="147"/>
      <c r="Y501" s="147"/>
      <c r="Z501" s="147"/>
      <c r="AA501" s="137"/>
      <c r="AB501" s="138"/>
      <c r="AC501" s="139"/>
      <c r="AD501" s="140"/>
      <c r="AE501" s="122"/>
      <c r="AF501" s="276"/>
      <c r="AG501" s="123"/>
      <c r="AH501" s="123"/>
      <c r="AI501" s="123"/>
      <c r="AJ501" s="123"/>
      <c r="AK501" s="123"/>
      <c r="AL501" s="123"/>
      <c r="AM501" s="123"/>
      <c r="AN501" s="123"/>
      <c r="AO501" s="123"/>
      <c r="AP501" s="33"/>
      <c r="AQ501" s="46"/>
      <c r="AR501" s="33"/>
    </row>
    <row r="502" spans="1:44">
      <c r="A502" s="277"/>
      <c r="B502" s="58"/>
      <c r="C502" s="49"/>
      <c r="D502" s="59"/>
      <c r="E502" s="788"/>
      <c r="F502" s="136"/>
      <c r="G502" s="1705" t="s">
        <v>705</v>
      </c>
      <c r="H502" s="1706"/>
      <c r="I502" s="1706"/>
      <c r="J502" s="1706"/>
      <c r="K502" s="1706"/>
      <c r="L502" s="1706"/>
      <c r="M502" s="1706"/>
      <c r="N502" s="1706"/>
      <c r="O502" s="1706"/>
      <c r="P502" s="1706"/>
      <c r="Q502" s="1706"/>
      <c r="R502" s="1706"/>
      <c r="S502" s="1706"/>
      <c r="T502" s="1706"/>
      <c r="U502" s="1706"/>
      <c r="V502" s="1706"/>
      <c r="W502" s="1706"/>
      <c r="X502" s="1706"/>
      <c r="Y502" s="1706"/>
      <c r="Z502" s="1706"/>
      <c r="AA502" s="137"/>
      <c r="AB502" s="138"/>
      <c r="AC502" s="139"/>
      <c r="AD502" s="140"/>
      <c r="AE502" s="122"/>
      <c r="AF502" s="276"/>
      <c r="AG502" s="123"/>
      <c r="AH502" s="123"/>
      <c r="AI502" s="123"/>
      <c r="AJ502" s="123"/>
      <c r="AK502" s="123"/>
      <c r="AL502" s="123"/>
      <c r="AM502" s="123"/>
      <c r="AN502" s="123"/>
      <c r="AO502" s="123"/>
      <c r="AP502" s="33"/>
      <c r="AQ502" s="46"/>
      <c r="AR502" s="33"/>
    </row>
    <row r="503" spans="1:44">
      <c r="A503" s="277"/>
      <c r="B503" s="58"/>
      <c r="C503" s="49"/>
      <c r="D503" s="59"/>
      <c r="E503" s="788"/>
      <c r="F503" s="136"/>
      <c r="G503" s="1707"/>
      <c r="H503" s="1708"/>
      <c r="I503" s="1708"/>
      <c r="J503" s="1708"/>
      <c r="K503" s="1708"/>
      <c r="L503" s="1708"/>
      <c r="M503" s="1708"/>
      <c r="N503" s="1708"/>
      <c r="O503" s="1708"/>
      <c r="P503" s="1708"/>
      <c r="Q503" s="1708"/>
      <c r="R503" s="1708"/>
      <c r="S503" s="1708"/>
      <c r="T503" s="1708"/>
      <c r="U503" s="1708"/>
      <c r="V503" s="1708"/>
      <c r="W503" s="1708"/>
      <c r="X503" s="1708"/>
      <c r="Y503" s="1708"/>
      <c r="Z503" s="1709"/>
      <c r="AA503" s="137"/>
      <c r="AB503" s="138"/>
      <c r="AC503" s="139"/>
      <c r="AD503" s="140"/>
      <c r="AE503" s="122"/>
      <c r="AF503" s="276"/>
      <c r="AG503" s="123"/>
      <c r="AH503" s="123"/>
      <c r="AI503" s="123"/>
      <c r="AJ503" s="123"/>
      <c r="AK503" s="123"/>
      <c r="AL503" s="123"/>
      <c r="AM503" s="123"/>
      <c r="AN503" s="123"/>
      <c r="AO503" s="123"/>
      <c r="AP503" s="33"/>
      <c r="AQ503" s="46"/>
      <c r="AR503" s="33"/>
    </row>
    <row r="504" spans="1:44">
      <c r="A504" s="277"/>
      <c r="B504" s="58"/>
      <c r="C504" s="49"/>
      <c r="D504" s="59"/>
      <c r="E504" s="788"/>
      <c r="F504" s="136"/>
      <c r="G504" s="899"/>
      <c r="H504" s="900"/>
      <c r="I504" s="900"/>
      <c r="J504" s="900"/>
      <c r="K504" s="900"/>
      <c r="L504" s="900"/>
      <c r="M504" s="900"/>
      <c r="N504" s="900"/>
      <c r="O504" s="900"/>
      <c r="P504" s="900"/>
      <c r="Q504" s="900"/>
      <c r="R504" s="900"/>
      <c r="S504" s="900"/>
      <c r="T504" s="900"/>
      <c r="U504" s="900"/>
      <c r="V504" s="900"/>
      <c r="W504" s="900"/>
      <c r="X504" s="900"/>
      <c r="Y504" s="900"/>
      <c r="Z504" s="901"/>
      <c r="AA504" s="137"/>
      <c r="AB504" s="138"/>
      <c r="AC504" s="139"/>
      <c r="AD504" s="140"/>
      <c r="AE504" s="122"/>
      <c r="AF504" s="276"/>
      <c r="AG504" s="123"/>
      <c r="AH504" s="123"/>
      <c r="AI504" s="123"/>
      <c r="AJ504" s="123"/>
      <c r="AK504" s="123"/>
      <c r="AL504" s="123"/>
      <c r="AM504" s="123"/>
      <c r="AN504" s="123"/>
      <c r="AO504" s="123"/>
      <c r="AP504" s="33"/>
      <c r="AQ504" s="46"/>
      <c r="AR504" s="33"/>
    </row>
    <row r="505" spans="1:44">
      <c r="A505" s="277"/>
      <c r="B505" s="58"/>
      <c r="C505" s="49"/>
      <c r="D505" s="59"/>
      <c r="E505" s="48"/>
      <c r="F505" s="136"/>
      <c r="G505" s="902"/>
      <c r="H505" s="903"/>
      <c r="I505" s="903"/>
      <c r="J505" s="903"/>
      <c r="K505" s="903"/>
      <c r="L505" s="903"/>
      <c r="M505" s="903"/>
      <c r="N505" s="903"/>
      <c r="O505" s="903"/>
      <c r="P505" s="903"/>
      <c r="Q505" s="903"/>
      <c r="R505" s="903"/>
      <c r="S505" s="903"/>
      <c r="T505" s="903"/>
      <c r="U505" s="903"/>
      <c r="V505" s="903"/>
      <c r="W505" s="903"/>
      <c r="X505" s="903"/>
      <c r="Y505" s="903"/>
      <c r="Z505" s="904"/>
      <c r="AA505" s="137"/>
      <c r="AB505" s="138"/>
      <c r="AC505" s="139"/>
      <c r="AD505" s="140"/>
      <c r="AE505" s="122"/>
      <c r="AF505" s="276"/>
      <c r="AG505" s="123"/>
      <c r="AH505" s="123"/>
      <c r="AI505" s="123"/>
      <c r="AJ505" s="123"/>
      <c r="AK505" s="123"/>
      <c r="AL505" s="123"/>
      <c r="AM505" s="123"/>
      <c r="AN505" s="123"/>
      <c r="AO505" s="123"/>
      <c r="AP505" s="33"/>
      <c r="AQ505" s="46"/>
      <c r="AR505" s="33"/>
    </row>
    <row r="506" spans="1:44" ht="5.25" customHeight="1">
      <c r="A506" s="277"/>
      <c r="B506" s="280"/>
      <c r="C506" s="279"/>
      <c r="D506" s="133"/>
      <c r="E506" s="133"/>
      <c r="F506" s="136"/>
      <c r="G506" s="47"/>
      <c r="H506" s="47"/>
      <c r="I506" s="47"/>
      <c r="J506" s="47"/>
      <c r="K506" s="47"/>
      <c r="L506" s="47"/>
      <c r="M506" s="47"/>
      <c r="N506" s="47"/>
      <c r="O506" s="47"/>
      <c r="P506" s="47"/>
      <c r="Q506" s="47"/>
      <c r="R506" s="47"/>
      <c r="S506" s="47"/>
      <c r="T506" s="47"/>
      <c r="U506" s="47"/>
      <c r="V506" s="47"/>
      <c r="W506" s="47"/>
      <c r="X506" s="47"/>
      <c r="Y506" s="47"/>
      <c r="Z506" s="47"/>
      <c r="AA506" s="137"/>
      <c r="AB506" s="138"/>
      <c r="AC506" s="139"/>
      <c r="AD506" s="140"/>
      <c r="AE506" s="122"/>
      <c r="AF506" s="276"/>
      <c r="AG506" s="123"/>
      <c r="AH506" s="123"/>
      <c r="AI506" s="123"/>
      <c r="AJ506" s="123"/>
      <c r="AK506" s="123"/>
      <c r="AL506" s="123"/>
      <c r="AM506" s="123"/>
      <c r="AN506" s="123"/>
      <c r="AO506" s="123"/>
      <c r="AP506" s="33"/>
      <c r="AQ506" s="46"/>
      <c r="AR506" s="33"/>
    </row>
    <row r="507" spans="1:44" ht="6" customHeight="1">
      <c r="A507" s="48"/>
      <c r="B507" s="58"/>
      <c r="C507" s="49"/>
      <c r="D507" s="48"/>
      <c r="E507" s="50"/>
      <c r="F507" s="34"/>
      <c r="G507" s="495"/>
      <c r="H507" s="495"/>
      <c r="I507" s="495"/>
      <c r="J507" s="495"/>
      <c r="K507" s="495"/>
      <c r="L507" s="495"/>
      <c r="M507" s="495"/>
      <c r="N507" s="495"/>
      <c r="O507" s="495"/>
      <c r="P507" s="495"/>
      <c r="Q507" s="495"/>
      <c r="R507" s="495"/>
      <c r="S507" s="495"/>
      <c r="T507" s="495"/>
      <c r="U507" s="495"/>
      <c r="V507" s="495"/>
      <c r="W507" s="495"/>
      <c r="X507" s="495"/>
      <c r="Y507" s="495"/>
      <c r="Z507" s="495"/>
      <c r="AA507" s="46"/>
      <c r="AB507" s="138"/>
      <c r="AC507" s="139"/>
      <c r="AD507" s="140"/>
      <c r="AE507" s="122"/>
      <c r="AF507" s="276"/>
      <c r="AG507" s="123"/>
      <c r="AH507" s="123"/>
      <c r="AI507" s="123"/>
      <c r="AJ507" s="123"/>
      <c r="AK507" s="123"/>
      <c r="AL507" s="123"/>
      <c r="AM507" s="123"/>
      <c r="AN507" s="123"/>
      <c r="AO507" s="123"/>
      <c r="AP507" s="33"/>
      <c r="AQ507" s="46"/>
      <c r="AR507" s="33"/>
    </row>
    <row r="508" spans="1:44" ht="13.2" customHeight="1">
      <c r="A508" s="824" t="s">
        <v>992</v>
      </c>
      <c r="B508" s="950">
        <v>19</v>
      </c>
      <c r="C508" s="1321" t="s">
        <v>478</v>
      </c>
      <c r="D508" s="59" t="s">
        <v>223</v>
      </c>
      <c r="E508" s="788" t="s">
        <v>888</v>
      </c>
      <c r="F508" s="33"/>
      <c r="G508" s="33" t="s">
        <v>610</v>
      </c>
      <c r="H508" s="340" t="s">
        <v>889</v>
      </c>
      <c r="I508" s="340"/>
      <c r="J508" s="340"/>
      <c r="K508" s="340"/>
      <c r="L508" s="340"/>
      <c r="M508" s="340"/>
      <c r="N508" s="340"/>
      <c r="O508" s="340"/>
      <c r="P508" s="340"/>
      <c r="Q508" s="340"/>
      <c r="R508" s="340"/>
      <c r="S508" s="340"/>
      <c r="T508" s="340"/>
      <c r="U508" s="340"/>
      <c r="V508" s="340"/>
      <c r="W508" s="120"/>
      <c r="X508" s="120"/>
      <c r="Y508" s="120"/>
      <c r="Z508" s="120"/>
      <c r="AA508" s="120"/>
      <c r="AB508" s="851" t="s">
        <v>459</v>
      </c>
      <c r="AC508" s="852"/>
      <c r="AD508" s="853"/>
      <c r="AE508" s="122"/>
      <c r="AF508" s="276"/>
      <c r="AG508" s="123"/>
      <c r="AH508" s="123"/>
      <c r="AI508" s="123"/>
      <c r="AJ508" s="123"/>
      <c r="AK508" s="123"/>
      <c r="AL508" s="123"/>
      <c r="AM508" s="123"/>
      <c r="AN508" s="123"/>
      <c r="AO508" s="123"/>
      <c r="AP508" s="33"/>
      <c r="AQ508" s="46"/>
      <c r="AR508" s="33"/>
    </row>
    <row r="509" spans="1:44">
      <c r="A509" s="824"/>
      <c r="B509" s="950"/>
      <c r="C509" s="1321"/>
      <c r="D509" s="133"/>
      <c r="E509" s="788"/>
      <c r="F509" s="33"/>
      <c r="G509" s="826" t="s">
        <v>66</v>
      </c>
      <c r="H509" s="1911"/>
      <c r="I509" s="1911"/>
      <c r="J509" s="1911"/>
      <c r="K509" s="1911"/>
      <c r="L509" s="1911"/>
      <c r="M509" s="1912"/>
      <c r="N509" s="1644" t="s">
        <v>272</v>
      </c>
      <c r="O509" s="1645"/>
      <c r="P509" s="1645"/>
      <c r="Q509" s="1645"/>
      <c r="R509" s="1645"/>
      <c r="S509" s="1645"/>
      <c r="T509" s="1645"/>
      <c r="U509" s="1645"/>
      <c r="V509" s="1646"/>
      <c r="W509" s="33"/>
      <c r="X509" s="33"/>
      <c r="Y509" s="33"/>
      <c r="Z509" s="33"/>
      <c r="AA509" s="33"/>
      <c r="AB509" s="851"/>
      <c r="AC509" s="852"/>
      <c r="AD509" s="853"/>
      <c r="AE509" s="122"/>
      <c r="AF509" s="276"/>
      <c r="AG509" s="123"/>
      <c r="AH509" s="123"/>
      <c r="AI509" s="123"/>
      <c r="AJ509" s="123"/>
      <c r="AK509" s="123"/>
      <c r="AL509" s="123"/>
      <c r="AM509" s="123"/>
      <c r="AN509" s="123"/>
      <c r="AO509" s="123"/>
      <c r="AP509" s="33"/>
      <c r="AQ509" s="46"/>
      <c r="AR509" s="33"/>
    </row>
    <row r="510" spans="1:44">
      <c r="A510" s="824"/>
      <c r="B510" s="950"/>
      <c r="C510" s="1321"/>
      <c r="D510" s="133"/>
      <c r="E510" s="788"/>
      <c r="F510" s="33"/>
      <c r="G510" s="826"/>
      <c r="H510" s="826"/>
      <c r="I510" s="826"/>
      <c r="J510" s="826"/>
      <c r="K510" s="826"/>
      <c r="L510" s="826"/>
      <c r="M510" s="840"/>
      <c r="N510" s="830"/>
      <c r="O510" s="831"/>
      <c r="P510" s="831"/>
      <c r="Q510" s="831"/>
      <c r="R510" s="831"/>
      <c r="S510" s="831"/>
      <c r="T510" s="831"/>
      <c r="U510" s="831"/>
      <c r="V510" s="832"/>
      <c r="W510" s="33"/>
      <c r="X510" s="33"/>
      <c r="Y510" s="33"/>
      <c r="Z510" s="33"/>
      <c r="AA510" s="33"/>
      <c r="AB510" s="851"/>
      <c r="AC510" s="852"/>
      <c r="AD510" s="853"/>
      <c r="AE510" s="122"/>
      <c r="AF510" s="276"/>
      <c r="AG510" s="123"/>
      <c r="AH510" s="123"/>
      <c r="AI510" s="123"/>
      <c r="AJ510" s="123"/>
      <c r="AK510" s="123"/>
      <c r="AL510" s="123"/>
      <c r="AM510" s="123"/>
      <c r="AN510" s="123"/>
      <c r="AO510" s="123"/>
      <c r="AP510" s="33"/>
      <c r="AQ510" s="46"/>
      <c r="AR510" s="33"/>
    </row>
    <row r="511" spans="1:44" ht="3.6" customHeight="1">
      <c r="A511" s="824"/>
      <c r="B511" s="950"/>
      <c r="C511" s="1321"/>
      <c r="D511" s="133"/>
      <c r="E511" s="788"/>
      <c r="F511" s="33"/>
      <c r="G511" s="334"/>
      <c r="H511" s="334"/>
      <c r="I511" s="334"/>
      <c r="J511" s="334"/>
      <c r="K511" s="334"/>
      <c r="L511" s="334"/>
      <c r="M511" s="334"/>
      <c r="N511" s="334"/>
      <c r="O511" s="334"/>
      <c r="P511" s="334"/>
      <c r="Q511" s="334"/>
      <c r="R511" s="334"/>
      <c r="S511" s="334"/>
      <c r="T511" s="334"/>
      <c r="U511" s="334"/>
      <c r="V511" s="334"/>
      <c r="W511" s="334"/>
      <c r="X511" s="33"/>
      <c r="Y511" s="33"/>
      <c r="Z511" s="33"/>
      <c r="AA511" s="33"/>
      <c r="AB511" s="177"/>
      <c r="AC511" s="178"/>
      <c r="AD511" s="179"/>
      <c r="AE511" s="122"/>
      <c r="AF511" s="276"/>
      <c r="AG511" s="123"/>
      <c r="AH511" s="123"/>
      <c r="AI511" s="123"/>
      <c r="AJ511" s="123"/>
      <c r="AK511" s="123"/>
      <c r="AL511" s="123"/>
      <c r="AM511" s="123"/>
      <c r="AN511" s="123"/>
      <c r="AO511" s="123"/>
      <c r="AP511" s="33"/>
      <c r="AQ511" s="46"/>
      <c r="AR511" s="33"/>
    </row>
    <row r="512" spans="1:44">
      <c r="A512" s="824"/>
      <c r="B512" s="950"/>
      <c r="C512" s="1321"/>
      <c r="D512" s="133"/>
      <c r="E512" s="788"/>
      <c r="F512" s="33"/>
      <c r="G512" s="932" t="s">
        <v>890</v>
      </c>
      <c r="H512" s="932"/>
      <c r="I512" s="932"/>
      <c r="J512" s="932"/>
      <c r="K512" s="932"/>
      <c r="L512" s="932"/>
      <c r="M512" s="932"/>
      <c r="N512" s="932"/>
      <c r="O512" s="932"/>
      <c r="P512" s="932"/>
      <c r="Q512" s="932"/>
      <c r="R512" s="932"/>
      <c r="S512" s="932"/>
      <c r="T512" s="932"/>
      <c r="U512" s="932"/>
      <c r="V512" s="932"/>
      <c r="W512" s="932"/>
      <c r="X512" s="932"/>
      <c r="Y512" s="932"/>
      <c r="Z512" s="932"/>
      <c r="AA512" s="33"/>
      <c r="AB512" s="177"/>
      <c r="AC512" s="178"/>
      <c r="AD512" s="179"/>
      <c r="AE512" s="122"/>
      <c r="AF512" s="276"/>
      <c r="AG512" s="123"/>
      <c r="AH512" s="123"/>
      <c r="AI512" s="123"/>
      <c r="AJ512" s="123"/>
      <c r="AK512" s="123"/>
      <c r="AL512" s="123"/>
      <c r="AM512" s="123"/>
      <c r="AN512" s="123"/>
      <c r="AO512" s="123"/>
      <c r="AP512" s="33"/>
      <c r="AQ512" s="46"/>
      <c r="AR512" s="33"/>
    </row>
    <row r="513" spans="1:44">
      <c r="A513" s="824"/>
      <c r="B513" s="950"/>
      <c r="C513" s="1321"/>
      <c r="D513" s="133"/>
      <c r="E513" s="788"/>
      <c r="F513" s="33"/>
      <c r="G513" s="1852"/>
      <c r="H513" s="1965"/>
      <c r="I513" s="1965"/>
      <c r="J513" s="1965"/>
      <c r="K513" s="1965"/>
      <c r="L513" s="1965"/>
      <c r="M513" s="1965"/>
      <c r="N513" s="1965"/>
      <c r="O513" s="1965"/>
      <c r="P513" s="1965"/>
      <c r="Q513" s="1965"/>
      <c r="R513" s="1965"/>
      <c r="S513" s="1965"/>
      <c r="T513" s="1965"/>
      <c r="U513" s="1965"/>
      <c r="V513" s="1965"/>
      <c r="W513" s="1965"/>
      <c r="X513" s="1965"/>
      <c r="Y513" s="1965"/>
      <c r="Z513" s="1854"/>
      <c r="AA513" s="33"/>
      <c r="AB513" s="177"/>
      <c r="AC513" s="178"/>
      <c r="AD513" s="179"/>
      <c r="AE513" s="122"/>
      <c r="AF513" s="276"/>
      <c r="AG513" s="123"/>
      <c r="AH513" s="123"/>
      <c r="AI513" s="123"/>
      <c r="AJ513" s="123"/>
      <c r="AK513" s="123"/>
      <c r="AL513" s="123"/>
      <c r="AM513" s="123"/>
      <c r="AN513" s="123"/>
      <c r="AO513" s="123"/>
      <c r="AP513" s="33"/>
      <c r="AQ513" s="46"/>
      <c r="AR513" s="33"/>
    </row>
    <row r="514" spans="1:44">
      <c r="A514" s="824"/>
      <c r="B514" s="950"/>
      <c r="C514" s="1321"/>
      <c r="D514" s="133"/>
      <c r="E514" s="788"/>
      <c r="F514" s="33"/>
      <c r="G514" s="899"/>
      <c r="H514" s="900"/>
      <c r="I514" s="900"/>
      <c r="J514" s="900"/>
      <c r="K514" s="900"/>
      <c r="L514" s="900"/>
      <c r="M514" s="900"/>
      <c r="N514" s="900"/>
      <c r="O514" s="900"/>
      <c r="P514" s="900"/>
      <c r="Q514" s="900"/>
      <c r="R514" s="900"/>
      <c r="S514" s="900"/>
      <c r="T514" s="900"/>
      <c r="U514" s="900"/>
      <c r="V514" s="900"/>
      <c r="W514" s="900"/>
      <c r="X514" s="900"/>
      <c r="Y514" s="900"/>
      <c r="Z514" s="901"/>
      <c r="AA514" s="33"/>
      <c r="AB514" s="177"/>
      <c r="AC514" s="178"/>
      <c r="AD514" s="179"/>
      <c r="AE514" s="122"/>
      <c r="AF514" s="276"/>
      <c r="AG514" s="123"/>
      <c r="AH514" s="123"/>
      <c r="AI514" s="123"/>
      <c r="AJ514" s="123"/>
      <c r="AK514" s="123"/>
      <c r="AL514" s="123"/>
      <c r="AM514" s="123"/>
      <c r="AN514" s="123"/>
      <c r="AO514" s="123"/>
      <c r="AP514" s="33"/>
      <c r="AQ514" s="46"/>
      <c r="AR514" s="33"/>
    </row>
    <row r="515" spans="1:44">
      <c r="A515" s="824"/>
      <c r="B515" s="950"/>
      <c r="C515" s="1321"/>
      <c r="D515" s="133"/>
      <c r="E515" s="788"/>
      <c r="F515" s="33"/>
      <c r="G515" s="902"/>
      <c r="H515" s="903"/>
      <c r="I515" s="903"/>
      <c r="J515" s="903"/>
      <c r="K515" s="903"/>
      <c r="L515" s="903"/>
      <c r="M515" s="903"/>
      <c r="N515" s="903"/>
      <c r="O515" s="903"/>
      <c r="P515" s="903"/>
      <c r="Q515" s="903"/>
      <c r="R515" s="903"/>
      <c r="S515" s="903"/>
      <c r="T515" s="903"/>
      <c r="U515" s="903"/>
      <c r="V515" s="903"/>
      <c r="W515" s="903"/>
      <c r="X515" s="903"/>
      <c r="Y515" s="903"/>
      <c r="Z515" s="904"/>
      <c r="AA515" s="33"/>
      <c r="AB515" s="177"/>
      <c r="AC515" s="178"/>
      <c r="AD515" s="179"/>
      <c r="AE515" s="122"/>
      <c r="AF515" s="276"/>
      <c r="AG515" s="123"/>
      <c r="AH515" s="123"/>
      <c r="AI515" s="123"/>
      <c r="AJ515" s="123"/>
      <c r="AK515" s="123"/>
      <c r="AL515" s="123"/>
      <c r="AM515" s="123"/>
      <c r="AN515" s="123"/>
      <c r="AO515" s="123"/>
      <c r="AP515" s="33"/>
      <c r="AQ515" s="46"/>
      <c r="AR515" s="33"/>
    </row>
    <row r="516" spans="1:44" ht="3.6" customHeight="1">
      <c r="A516" s="824"/>
      <c r="B516" s="950"/>
      <c r="C516" s="1321"/>
      <c r="D516" s="133"/>
      <c r="E516" s="788"/>
      <c r="F516" s="33"/>
      <c r="G516" s="334"/>
      <c r="H516" s="334"/>
      <c r="I516" s="334"/>
      <c r="J516" s="334"/>
      <c r="K516" s="334"/>
      <c r="L516" s="334"/>
      <c r="M516" s="334"/>
      <c r="N516" s="334"/>
      <c r="O516" s="334"/>
      <c r="P516" s="334"/>
      <c r="Q516" s="334"/>
      <c r="R516" s="334"/>
      <c r="S516" s="334"/>
      <c r="T516" s="334"/>
      <c r="U516" s="334"/>
      <c r="V516" s="334"/>
      <c r="W516" s="334"/>
      <c r="X516" s="33"/>
      <c r="Y516" s="33"/>
      <c r="Z516" s="33"/>
      <c r="AA516" s="33"/>
      <c r="AB516" s="177"/>
      <c r="AC516" s="178"/>
      <c r="AD516" s="179"/>
      <c r="AE516" s="122"/>
      <c r="AF516" s="276"/>
      <c r="AG516" s="123"/>
      <c r="AH516" s="123"/>
      <c r="AI516" s="123"/>
      <c r="AJ516" s="123"/>
      <c r="AK516" s="123"/>
      <c r="AL516" s="123"/>
      <c r="AM516" s="123"/>
      <c r="AN516" s="123"/>
      <c r="AO516" s="123"/>
      <c r="AP516" s="33"/>
      <c r="AQ516" s="46"/>
      <c r="AR516" s="33"/>
    </row>
    <row r="517" spans="1:44">
      <c r="A517" s="824"/>
      <c r="B517" s="950"/>
      <c r="C517" s="1321"/>
      <c r="D517" s="133"/>
      <c r="E517" s="788"/>
      <c r="F517" s="33"/>
      <c r="G517" s="33" t="s">
        <v>610</v>
      </c>
      <c r="H517" s="1755" t="s">
        <v>871</v>
      </c>
      <c r="I517" s="1755"/>
      <c r="J517" s="1755"/>
      <c r="K517" s="1755"/>
      <c r="L517" s="1755"/>
      <c r="M517" s="1755"/>
      <c r="N517" s="1755"/>
      <c r="O517" s="1755"/>
      <c r="P517" s="1755"/>
      <c r="Q517" s="1755"/>
      <c r="R517" s="1755"/>
      <c r="S517" s="1755"/>
      <c r="T517" s="1771"/>
      <c r="U517" s="447"/>
      <c r="V517" s="445"/>
      <c r="W517" s="33"/>
      <c r="X517" s="33"/>
      <c r="Y517" s="33"/>
      <c r="Z517" s="33"/>
      <c r="AA517" s="33"/>
      <c r="AB517" s="851" t="s">
        <v>459</v>
      </c>
      <c r="AC517" s="852"/>
      <c r="AD517" s="853"/>
      <c r="AE517" s="122"/>
      <c r="AF517" s="276"/>
      <c r="AG517" s="123"/>
      <c r="AH517" s="123"/>
      <c r="AI517" s="123"/>
      <c r="AJ517" s="123"/>
      <c r="AK517" s="123"/>
      <c r="AL517" s="123"/>
      <c r="AM517" s="123"/>
      <c r="AN517" s="123"/>
      <c r="AO517" s="123"/>
      <c r="AP517" s="33"/>
      <c r="AQ517" s="46"/>
      <c r="AR517" s="33"/>
    </row>
    <row r="518" spans="1:44">
      <c r="A518" s="824"/>
      <c r="B518" s="950"/>
      <c r="C518" s="1321"/>
      <c r="D518" s="133"/>
      <c r="E518" s="48"/>
      <c r="F518" s="33"/>
      <c r="G518" s="826" t="s">
        <v>66</v>
      </c>
      <c r="H518" s="826"/>
      <c r="I518" s="826"/>
      <c r="J518" s="826"/>
      <c r="K518" s="826"/>
      <c r="L518" s="826"/>
      <c r="M518" s="840"/>
      <c r="N518" s="1724" t="s">
        <v>863</v>
      </c>
      <c r="O518" s="1724"/>
      <c r="P518" s="1724"/>
      <c r="Q518" s="1724"/>
      <c r="R518" s="1724"/>
      <c r="S518" s="1724"/>
      <c r="T518" s="1724"/>
      <c r="U518" s="1724"/>
      <c r="V518" s="1724"/>
      <c r="W518" s="1724"/>
      <c r="X518" s="1724"/>
      <c r="Y518" s="1724"/>
      <c r="Z518" s="1724"/>
      <c r="AA518" s="46"/>
      <c r="AB518" s="851"/>
      <c r="AC518" s="852"/>
      <c r="AD518" s="853"/>
      <c r="AE518" s="122"/>
      <c r="AF518" s="276"/>
      <c r="AG518" s="123"/>
      <c r="AH518" s="123"/>
      <c r="AI518" s="123"/>
      <c r="AJ518" s="123"/>
      <c r="AK518" s="123"/>
      <c r="AL518" s="123"/>
      <c r="AM518" s="123"/>
      <c r="AN518" s="123"/>
      <c r="AO518" s="123"/>
      <c r="AP518" s="33"/>
      <c r="AQ518" s="46"/>
      <c r="AR518" s="33"/>
    </row>
    <row r="519" spans="1:44">
      <c r="A519" s="824"/>
      <c r="B519" s="950"/>
      <c r="C519" s="1321"/>
      <c r="D519" s="133"/>
      <c r="E519" s="48"/>
      <c r="F519" s="33"/>
      <c r="G519" s="826"/>
      <c r="H519" s="826"/>
      <c r="I519" s="826"/>
      <c r="J519" s="826"/>
      <c r="K519" s="826"/>
      <c r="L519" s="826"/>
      <c r="M519" s="840"/>
      <c r="N519" s="1724"/>
      <c r="O519" s="1724"/>
      <c r="P519" s="1724"/>
      <c r="Q519" s="1724"/>
      <c r="R519" s="1724"/>
      <c r="S519" s="1724"/>
      <c r="T519" s="1724"/>
      <c r="U519" s="1724"/>
      <c r="V519" s="1724"/>
      <c r="W519" s="1724"/>
      <c r="X519" s="1724"/>
      <c r="Y519" s="1724"/>
      <c r="Z519" s="1724"/>
      <c r="AA519" s="46"/>
      <c r="AB519" s="851"/>
      <c r="AC519" s="852"/>
      <c r="AD519" s="853"/>
      <c r="AE519" s="122"/>
      <c r="AF519" s="276"/>
      <c r="AG519" s="123"/>
      <c r="AH519" s="123"/>
      <c r="AI519" s="123"/>
      <c r="AJ519" s="123"/>
      <c r="AK519" s="123"/>
      <c r="AL519" s="123"/>
      <c r="AM519" s="123"/>
      <c r="AN519" s="123"/>
      <c r="AO519" s="123"/>
      <c r="AP519" s="33"/>
      <c r="AQ519" s="46"/>
      <c r="AR519" s="33"/>
    </row>
    <row r="520" spans="1:44">
      <c r="A520" s="824"/>
      <c r="B520" s="950"/>
      <c r="C520" s="1321"/>
      <c r="D520" s="133"/>
      <c r="E520" s="48"/>
      <c r="F520" s="33"/>
      <c r="G520" s="873" t="s">
        <v>872</v>
      </c>
      <c r="H520" s="873"/>
      <c r="I520" s="873"/>
      <c r="J520" s="873"/>
      <c r="K520" s="873"/>
      <c r="L520" s="873"/>
      <c r="M520" s="873"/>
      <c r="N520" s="873"/>
      <c r="O520" s="873"/>
      <c r="P520" s="873"/>
      <c r="Q520" s="873"/>
      <c r="R520" s="873"/>
      <c r="S520" s="873"/>
      <c r="T520" s="873"/>
      <c r="U520" s="873"/>
      <c r="V520" s="873"/>
      <c r="W520" s="33"/>
      <c r="X520" s="33"/>
      <c r="Y520" s="33"/>
      <c r="Z520" s="33"/>
      <c r="AA520" s="46"/>
      <c r="AB520" s="177"/>
      <c r="AC520" s="178"/>
      <c r="AD520" s="179"/>
      <c r="AE520" s="122"/>
      <c r="AF520" s="276"/>
      <c r="AG520" s="123"/>
      <c r="AH520" s="123"/>
      <c r="AI520" s="123"/>
      <c r="AJ520" s="123"/>
      <c r="AK520" s="123"/>
      <c r="AL520" s="123"/>
      <c r="AM520" s="123"/>
      <c r="AN520" s="123"/>
      <c r="AO520" s="123"/>
      <c r="AP520" s="33"/>
      <c r="AQ520" s="46"/>
      <c r="AR520" s="33"/>
    </row>
    <row r="521" spans="1:44">
      <c r="A521" s="277"/>
      <c r="B521" s="280"/>
      <c r="C521" s="101"/>
      <c r="D521" s="133"/>
      <c r="E521" s="48"/>
      <c r="F521" s="33"/>
      <c r="G521" s="1887"/>
      <c r="H521" s="1888"/>
      <c r="I521" s="1888"/>
      <c r="J521" s="1888"/>
      <c r="K521" s="1888"/>
      <c r="L521" s="1888"/>
      <c r="M521" s="1888"/>
      <c r="N521" s="1888"/>
      <c r="O521" s="1888"/>
      <c r="P521" s="1888"/>
      <c r="Q521" s="1888"/>
      <c r="R521" s="1888"/>
      <c r="S521" s="1888"/>
      <c r="T521" s="1888"/>
      <c r="U521" s="1888"/>
      <c r="V521" s="1888"/>
      <c r="W521" s="1888"/>
      <c r="X521" s="1888"/>
      <c r="Y521" s="1888"/>
      <c r="Z521" s="1889"/>
      <c r="AA521" s="46"/>
      <c r="AB521" s="177"/>
      <c r="AC521" s="178"/>
      <c r="AD521" s="179"/>
      <c r="AE521" s="122"/>
      <c r="AF521" s="276"/>
      <c r="AG521" s="123"/>
      <c r="AH521" s="123"/>
      <c r="AI521" s="123"/>
      <c r="AJ521" s="123"/>
      <c r="AK521" s="123"/>
      <c r="AL521" s="123"/>
      <c r="AM521" s="123"/>
      <c r="AN521" s="123"/>
      <c r="AO521" s="123"/>
      <c r="AP521" s="33"/>
      <c r="AQ521" s="46"/>
      <c r="AR521" s="33"/>
    </row>
    <row r="522" spans="1:44">
      <c r="A522" s="277"/>
      <c r="B522" s="280"/>
      <c r="C522" s="101"/>
      <c r="D522" s="133"/>
      <c r="E522" s="48"/>
      <c r="F522" s="33"/>
      <c r="G522" s="1250"/>
      <c r="H522" s="1251"/>
      <c r="I522" s="1251"/>
      <c r="J522" s="1251"/>
      <c r="K522" s="1251"/>
      <c r="L522" s="1251"/>
      <c r="M522" s="1251"/>
      <c r="N522" s="1251"/>
      <c r="O522" s="1251"/>
      <c r="P522" s="1251"/>
      <c r="Q522" s="1251"/>
      <c r="R522" s="1251"/>
      <c r="S522" s="1251"/>
      <c r="T522" s="1251"/>
      <c r="U522" s="1251"/>
      <c r="V522" s="1251"/>
      <c r="W522" s="1251"/>
      <c r="X522" s="1251"/>
      <c r="Y522" s="1251"/>
      <c r="Z522" s="1252"/>
      <c r="AA522" s="46"/>
      <c r="AB522" s="177"/>
      <c r="AC522" s="178"/>
      <c r="AD522" s="179"/>
      <c r="AE522" s="122"/>
      <c r="AF522" s="276"/>
      <c r="AG522" s="123"/>
      <c r="AH522" s="123"/>
      <c r="AI522" s="123"/>
      <c r="AJ522" s="123"/>
      <c r="AK522" s="123"/>
      <c r="AL522" s="123"/>
      <c r="AM522" s="123"/>
      <c r="AN522" s="123"/>
      <c r="AO522" s="123"/>
      <c r="AP522" s="33"/>
      <c r="AQ522" s="46"/>
      <c r="AR522" s="33"/>
    </row>
    <row r="523" spans="1:44">
      <c r="A523" s="277"/>
      <c r="B523" s="280"/>
      <c r="C523" s="101"/>
      <c r="D523" s="133"/>
      <c r="E523" s="48"/>
      <c r="F523" s="33"/>
      <c r="G523" s="1253"/>
      <c r="H523" s="1136"/>
      <c r="I523" s="1136"/>
      <c r="J523" s="1136"/>
      <c r="K523" s="1136"/>
      <c r="L523" s="1136"/>
      <c r="M523" s="1136"/>
      <c r="N523" s="1136"/>
      <c r="O523" s="1136"/>
      <c r="P523" s="1136"/>
      <c r="Q523" s="1136"/>
      <c r="R523" s="1136"/>
      <c r="S523" s="1136"/>
      <c r="T523" s="1136"/>
      <c r="U523" s="1136"/>
      <c r="V523" s="1136"/>
      <c r="W523" s="1136"/>
      <c r="X523" s="1136"/>
      <c r="Y523" s="1136"/>
      <c r="Z523" s="1254"/>
      <c r="AA523" s="46"/>
      <c r="AB523" s="177"/>
      <c r="AC523" s="178"/>
      <c r="AD523" s="179"/>
      <c r="AE523" s="122"/>
      <c r="AF523" s="276"/>
      <c r="AG523" s="123"/>
      <c r="AH523" s="123"/>
      <c r="AI523" s="123"/>
      <c r="AJ523" s="123"/>
      <c r="AK523" s="123"/>
      <c r="AL523" s="123"/>
      <c r="AM523" s="123"/>
      <c r="AN523" s="123"/>
      <c r="AO523" s="123"/>
      <c r="AP523" s="33"/>
      <c r="AQ523" s="46"/>
      <c r="AR523" s="33"/>
    </row>
    <row r="524" spans="1:44" ht="3.6" customHeight="1">
      <c r="A524" s="277"/>
      <c r="B524" s="280"/>
      <c r="C524" s="101"/>
      <c r="D524" s="133"/>
      <c r="E524" s="48"/>
      <c r="F524" s="33"/>
      <c r="G524" s="443"/>
      <c r="H524" s="443"/>
      <c r="I524" s="443"/>
      <c r="J524" s="443"/>
      <c r="K524" s="443"/>
      <c r="L524" s="443"/>
      <c r="M524" s="443"/>
      <c r="N524" s="443"/>
      <c r="O524" s="443"/>
      <c r="P524" s="443"/>
      <c r="Q524" s="443"/>
      <c r="R524" s="443"/>
      <c r="S524" s="443"/>
      <c r="T524" s="443"/>
      <c r="U524" s="443"/>
      <c r="V524" s="443"/>
      <c r="W524" s="443"/>
      <c r="X524" s="443"/>
      <c r="Y524" s="33"/>
      <c r="Z524" s="33"/>
      <c r="AA524" s="46"/>
      <c r="AB524" s="177"/>
      <c r="AC524" s="178"/>
      <c r="AD524" s="179"/>
      <c r="AE524" s="122"/>
      <c r="AF524" s="276"/>
      <c r="AG524" s="123"/>
      <c r="AH524" s="123"/>
      <c r="AI524" s="123"/>
      <c r="AJ524" s="123"/>
      <c r="AK524" s="123"/>
      <c r="AL524" s="123"/>
      <c r="AM524" s="123"/>
      <c r="AN524" s="123"/>
      <c r="AO524" s="123"/>
      <c r="AP524" s="33"/>
      <c r="AQ524" s="46"/>
      <c r="AR524" s="33"/>
    </row>
    <row r="525" spans="1:44">
      <c r="A525" s="277"/>
      <c r="B525" s="280"/>
      <c r="C525" s="101"/>
      <c r="D525" s="133"/>
      <c r="E525" s="48"/>
      <c r="F525" s="33"/>
      <c r="G525" s="33" t="s">
        <v>610</v>
      </c>
      <c r="H525" s="1755" t="s">
        <v>873</v>
      </c>
      <c r="I525" s="1755"/>
      <c r="J525" s="1755"/>
      <c r="K525" s="1755"/>
      <c r="L525" s="1755"/>
      <c r="M525" s="1755"/>
      <c r="N525" s="1755"/>
      <c r="O525" s="1755"/>
      <c r="P525" s="1755"/>
      <c r="Q525" s="1755"/>
      <c r="R525" s="1755"/>
      <c r="S525" s="1755"/>
      <c r="T525" s="1771"/>
      <c r="U525" s="447"/>
      <c r="V525" s="445"/>
      <c r="W525" s="33"/>
      <c r="X525" s="33"/>
      <c r="Y525" s="33"/>
      <c r="Z525" s="33"/>
      <c r="AA525" s="33"/>
      <c r="AB525" s="851" t="s">
        <v>459</v>
      </c>
      <c r="AC525" s="852"/>
      <c r="AD525" s="853"/>
      <c r="AE525" s="122"/>
      <c r="AF525" s="276"/>
      <c r="AG525" s="123"/>
      <c r="AH525" s="123"/>
      <c r="AI525" s="123"/>
      <c r="AJ525" s="123"/>
      <c r="AK525" s="123"/>
      <c r="AL525" s="123"/>
      <c r="AM525" s="123"/>
      <c r="AN525" s="123"/>
      <c r="AO525" s="123"/>
      <c r="AP525" s="33"/>
      <c r="AQ525" s="46"/>
      <c r="AR525" s="33"/>
    </row>
    <row r="526" spans="1:44">
      <c r="A526" s="277"/>
      <c r="B526" s="280"/>
      <c r="C526" s="101"/>
      <c r="D526" s="133"/>
      <c r="E526" s="48"/>
      <c r="F526" s="33"/>
      <c r="G526" s="826" t="s">
        <v>66</v>
      </c>
      <c r="H526" s="826"/>
      <c r="I526" s="826"/>
      <c r="J526" s="826"/>
      <c r="K526" s="826"/>
      <c r="L526" s="826"/>
      <c r="M526" s="840"/>
      <c r="N526" s="1724" t="s">
        <v>863</v>
      </c>
      <c r="O526" s="1724"/>
      <c r="P526" s="1724"/>
      <c r="Q526" s="1724"/>
      <c r="R526" s="1724"/>
      <c r="S526" s="1724"/>
      <c r="T526" s="1724"/>
      <c r="U526" s="1724"/>
      <c r="V526" s="1724"/>
      <c r="W526" s="1724"/>
      <c r="X526" s="1724"/>
      <c r="Y526" s="1724"/>
      <c r="Z526" s="1724"/>
      <c r="AA526" s="46"/>
      <c r="AB526" s="851"/>
      <c r="AC526" s="852"/>
      <c r="AD526" s="853"/>
      <c r="AE526" s="122"/>
      <c r="AF526" s="276"/>
      <c r="AG526" s="123"/>
      <c r="AH526" s="123"/>
      <c r="AI526" s="123"/>
      <c r="AJ526" s="123"/>
      <c r="AK526" s="123"/>
      <c r="AL526" s="123"/>
      <c r="AM526" s="123"/>
      <c r="AN526" s="123"/>
      <c r="AO526" s="123"/>
      <c r="AP526" s="33"/>
      <c r="AQ526" s="46"/>
      <c r="AR526" s="33"/>
    </row>
    <row r="527" spans="1:44">
      <c r="A527" s="277"/>
      <c r="B527" s="280"/>
      <c r="C527" s="101"/>
      <c r="D527" s="133"/>
      <c r="E527" s="48"/>
      <c r="F527" s="33"/>
      <c r="G527" s="826"/>
      <c r="H527" s="826"/>
      <c r="I527" s="826"/>
      <c r="J527" s="826"/>
      <c r="K527" s="826"/>
      <c r="L527" s="826"/>
      <c r="M527" s="840"/>
      <c r="N527" s="1724"/>
      <c r="O527" s="1724"/>
      <c r="P527" s="1724"/>
      <c r="Q527" s="1724"/>
      <c r="R527" s="1724"/>
      <c r="S527" s="1724"/>
      <c r="T527" s="1724"/>
      <c r="U527" s="1724"/>
      <c r="V527" s="1724"/>
      <c r="W527" s="1724"/>
      <c r="X527" s="1724"/>
      <c r="Y527" s="1724"/>
      <c r="Z527" s="1724"/>
      <c r="AA527" s="46"/>
      <c r="AB527" s="851"/>
      <c r="AC527" s="852"/>
      <c r="AD527" s="853"/>
      <c r="AE527" s="122"/>
      <c r="AF527" s="276"/>
      <c r="AG527" s="123"/>
      <c r="AH527" s="123"/>
      <c r="AI527" s="123"/>
      <c r="AJ527" s="123"/>
      <c r="AK527" s="123"/>
      <c r="AL527" s="123"/>
      <c r="AM527" s="123"/>
      <c r="AN527" s="123"/>
      <c r="AO527" s="123"/>
      <c r="AP527" s="33"/>
      <c r="AQ527" s="46"/>
      <c r="AR527" s="33"/>
    </row>
    <row r="528" spans="1:44">
      <c r="A528" s="277"/>
      <c r="B528" s="280"/>
      <c r="C528" s="101"/>
      <c r="D528" s="133"/>
      <c r="E528" s="48"/>
      <c r="F528" s="33"/>
      <c r="G528" s="1755" t="s">
        <v>874</v>
      </c>
      <c r="H528" s="1755"/>
      <c r="I528" s="1755"/>
      <c r="J528" s="1755"/>
      <c r="K528" s="1755"/>
      <c r="L528" s="1755"/>
      <c r="M528" s="1755"/>
      <c r="N528" s="1755"/>
      <c r="O528" s="1755"/>
      <c r="P528" s="1755"/>
      <c r="Q528" s="1755"/>
      <c r="R528" s="1755"/>
      <c r="S528" s="1755"/>
      <c r="T528" s="1755"/>
      <c r="U528" s="1755"/>
      <c r="V528" s="1755"/>
      <c r="W528" s="33"/>
      <c r="X528" s="33"/>
      <c r="Y528" s="33"/>
      <c r="Z528" s="33"/>
      <c r="AA528" s="46"/>
      <c r="AB528" s="177"/>
      <c r="AC528" s="178"/>
      <c r="AD528" s="179"/>
      <c r="AE528" s="122"/>
      <c r="AF528" s="276"/>
      <c r="AG528" s="123"/>
      <c r="AH528" s="123"/>
      <c r="AI528" s="123"/>
      <c r="AJ528" s="123"/>
      <c r="AK528" s="123"/>
      <c r="AL528" s="123"/>
      <c r="AM528" s="123"/>
      <c r="AN528" s="123"/>
      <c r="AO528" s="123"/>
      <c r="AP528" s="33"/>
      <c r="AQ528" s="46"/>
      <c r="AR528" s="33"/>
    </row>
    <row r="529" spans="1:44">
      <c r="A529" s="277"/>
      <c r="B529" s="280"/>
      <c r="C529" s="101"/>
      <c r="D529" s="133"/>
      <c r="E529" s="48"/>
      <c r="F529" s="33"/>
      <c r="G529" s="1887"/>
      <c r="H529" s="1888"/>
      <c r="I529" s="1888"/>
      <c r="J529" s="1888"/>
      <c r="K529" s="1888"/>
      <c r="L529" s="1888"/>
      <c r="M529" s="1888"/>
      <c r="N529" s="1888"/>
      <c r="O529" s="1888"/>
      <c r="P529" s="1888"/>
      <c r="Q529" s="1888"/>
      <c r="R529" s="1888"/>
      <c r="S529" s="1888"/>
      <c r="T529" s="1888"/>
      <c r="U529" s="1888"/>
      <c r="V529" s="1888"/>
      <c r="W529" s="1888"/>
      <c r="X529" s="1888"/>
      <c r="Y529" s="1888"/>
      <c r="Z529" s="1889"/>
      <c r="AA529" s="46"/>
      <c r="AB529" s="177"/>
      <c r="AC529" s="178"/>
      <c r="AD529" s="179"/>
      <c r="AE529" s="122"/>
      <c r="AF529" s="276"/>
      <c r="AG529" s="123"/>
      <c r="AH529" s="123"/>
      <c r="AI529" s="123"/>
      <c r="AJ529" s="123"/>
      <c r="AK529" s="123"/>
      <c r="AL529" s="123"/>
      <c r="AM529" s="123"/>
      <c r="AN529" s="123"/>
      <c r="AO529" s="123"/>
      <c r="AP529" s="33"/>
      <c r="AQ529" s="46"/>
      <c r="AR529" s="33"/>
    </row>
    <row r="530" spans="1:44">
      <c r="A530" s="277"/>
      <c r="B530" s="280"/>
      <c r="C530" s="101"/>
      <c r="D530" s="133"/>
      <c r="E530" s="48"/>
      <c r="F530" s="33"/>
      <c r="G530" s="1250"/>
      <c r="H530" s="1251"/>
      <c r="I530" s="1251"/>
      <c r="J530" s="1251"/>
      <c r="K530" s="1251"/>
      <c r="L530" s="1251"/>
      <c r="M530" s="1251"/>
      <c r="N530" s="1251"/>
      <c r="O530" s="1251"/>
      <c r="P530" s="1251"/>
      <c r="Q530" s="1251"/>
      <c r="R530" s="1251"/>
      <c r="S530" s="1251"/>
      <c r="T530" s="1251"/>
      <c r="U530" s="1251"/>
      <c r="V530" s="1251"/>
      <c r="W530" s="1251"/>
      <c r="X530" s="1251"/>
      <c r="Y530" s="1251"/>
      <c r="Z530" s="1252"/>
      <c r="AA530" s="46"/>
      <c r="AB530" s="177"/>
      <c r="AC530" s="178"/>
      <c r="AD530" s="179"/>
      <c r="AE530" s="122"/>
      <c r="AF530" s="276"/>
      <c r="AG530" s="123"/>
      <c r="AH530" s="123"/>
      <c r="AI530" s="123"/>
      <c r="AJ530" s="123"/>
      <c r="AK530" s="123"/>
      <c r="AL530" s="123"/>
      <c r="AM530" s="123"/>
      <c r="AN530" s="123"/>
      <c r="AO530" s="123"/>
      <c r="AP530" s="33"/>
      <c r="AQ530" s="46"/>
      <c r="AR530" s="33"/>
    </row>
    <row r="531" spans="1:44">
      <c r="A531" s="277"/>
      <c r="B531" s="280"/>
      <c r="C531" s="101"/>
      <c r="D531" s="133"/>
      <c r="E531" s="48"/>
      <c r="F531" s="33"/>
      <c r="G531" s="1253"/>
      <c r="H531" s="1136"/>
      <c r="I531" s="1136"/>
      <c r="J531" s="1136"/>
      <c r="K531" s="1136"/>
      <c r="L531" s="1136"/>
      <c r="M531" s="1136"/>
      <c r="N531" s="1136"/>
      <c r="O531" s="1136"/>
      <c r="P531" s="1136"/>
      <c r="Q531" s="1136"/>
      <c r="R531" s="1136"/>
      <c r="S531" s="1136"/>
      <c r="T531" s="1136"/>
      <c r="U531" s="1136"/>
      <c r="V531" s="1136"/>
      <c r="W531" s="1136"/>
      <c r="X531" s="1136"/>
      <c r="Y531" s="1136"/>
      <c r="Z531" s="1254"/>
      <c r="AA531" s="46"/>
      <c r="AB531" s="177"/>
      <c r="AC531" s="178"/>
      <c r="AD531" s="179"/>
      <c r="AE531" s="122"/>
      <c r="AF531" s="276"/>
      <c r="AG531" s="123"/>
      <c r="AH531" s="123"/>
      <c r="AI531" s="123"/>
      <c r="AJ531" s="123"/>
      <c r="AK531" s="123"/>
      <c r="AL531" s="123"/>
      <c r="AM531" s="123"/>
      <c r="AN531" s="123"/>
      <c r="AO531" s="123"/>
      <c r="AP531" s="33"/>
      <c r="AQ531" s="46"/>
      <c r="AR531" s="33"/>
    </row>
    <row r="532" spans="1:44">
      <c r="A532" s="281"/>
      <c r="B532" s="282"/>
      <c r="C532" s="315"/>
      <c r="D532" s="284"/>
      <c r="E532" s="335"/>
      <c r="F532" s="114"/>
      <c r="G532" s="619"/>
      <c r="H532" s="619"/>
      <c r="I532" s="619"/>
      <c r="J532" s="619"/>
      <c r="K532" s="619"/>
      <c r="L532" s="619"/>
      <c r="M532" s="619"/>
      <c r="N532" s="619"/>
      <c r="O532" s="619"/>
      <c r="P532" s="619"/>
      <c r="Q532" s="619"/>
      <c r="R532" s="619"/>
      <c r="S532" s="619"/>
      <c r="T532" s="619"/>
      <c r="U532" s="619"/>
      <c r="V532" s="619"/>
      <c r="W532" s="619"/>
      <c r="X532" s="619"/>
      <c r="Y532" s="619"/>
      <c r="Z532" s="619"/>
      <c r="AA532" s="114"/>
      <c r="AB532" s="187"/>
      <c r="AC532" s="188"/>
      <c r="AD532" s="189"/>
      <c r="AE532" s="122"/>
      <c r="AF532" s="276"/>
      <c r="AG532" s="123"/>
      <c r="AH532" s="123"/>
      <c r="AI532" s="123"/>
      <c r="AJ532" s="123"/>
      <c r="AK532" s="123"/>
      <c r="AL532" s="123"/>
      <c r="AM532" s="123"/>
      <c r="AN532" s="123"/>
      <c r="AO532" s="123"/>
      <c r="AP532" s="33"/>
      <c r="AQ532" s="46"/>
      <c r="AR532" s="33"/>
    </row>
    <row r="533" spans="1:44" ht="4.8" customHeight="1">
      <c r="A533" s="277"/>
      <c r="B533" s="280"/>
      <c r="C533" s="101"/>
      <c r="D533" s="133"/>
      <c r="E533" s="48"/>
      <c r="F533" s="33"/>
      <c r="G533" s="635"/>
      <c r="H533" s="635"/>
      <c r="I533" s="635"/>
      <c r="J533" s="635"/>
      <c r="K533" s="635"/>
      <c r="L533" s="635"/>
      <c r="M533" s="635"/>
      <c r="N533" s="635"/>
      <c r="O533" s="635"/>
      <c r="P533" s="635"/>
      <c r="Q533" s="635"/>
      <c r="R533" s="635"/>
      <c r="S533" s="635"/>
      <c r="T533" s="635"/>
      <c r="U533" s="635"/>
      <c r="V533" s="635"/>
      <c r="W533" s="635"/>
      <c r="X533" s="635"/>
      <c r="Y533" s="635"/>
      <c r="Z533" s="635"/>
      <c r="AA533" s="33"/>
      <c r="AB533" s="177"/>
      <c r="AC533" s="178"/>
      <c r="AD533" s="179"/>
      <c r="AE533" s="122"/>
      <c r="AF533" s="276"/>
      <c r="AG533" s="123"/>
      <c r="AH533" s="123"/>
      <c r="AI533" s="123"/>
      <c r="AJ533" s="123"/>
      <c r="AK533" s="123"/>
      <c r="AL533" s="123"/>
      <c r="AM533" s="123"/>
      <c r="AN533" s="123"/>
      <c r="AO533" s="123"/>
      <c r="AP533" s="33"/>
      <c r="AQ533" s="46"/>
      <c r="AR533" s="33"/>
    </row>
    <row r="534" spans="1:44">
      <c r="A534" s="277"/>
      <c r="B534" s="280"/>
      <c r="C534" s="101"/>
      <c r="D534" s="59" t="s">
        <v>223</v>
      </c>
      <c r="E534" s="788" t="s">
        <v>891</v>
      </c>
      <c r="F534" s="33"/>
      <c r="G534" s="826" t="s">
        <v>66</v>
      </c>
      <c r="H534" s="826"/>
      <c r="I534" s="826"/>
      <c r="J534" s="826"/>
      <c r="K534" s="826"/>
      <c r="L534" s="826"/>
      <c r="M534" s="840"/>
      <c r="N534" s="1450" t="s">
        <v>272</v>
      </c>
      <c r="O534" s="1451"/>
      <c r="P534" s="1451"/>
      <c r="Q534" s="1451"/>
      <c r="R534" s="1451"/>
      <c r="S534" s="1451"/>
      <c r="T534" s="1451"/>
      <c r="U534" s="1451"/>
      <c r="V534" s="1452"/>
      <c r="W534" s="33"/>
      <c r="X534" s="33"/>
      <c r="Y534" s="33"/>
      <c r="Z534" s="33"/>
      <c r="AA534" s="33"/>
      <c r="AB534" s="851" t="s">
        <v>459</v>
      </c>
      <c r="AC534" s="852"/>
      <c r="AD534" s="853"/>
      <c r="AE534" s="122"/>
      <c r="AF534" s="276"/>
      <c r="AG534" s="123"/>
      <c r="AH534" s="123"/>
      <c r="AI534" s="123"/>
      <c r="AJ534" s="123"/>
      <c r="AK534" s="123"/>
      <c r="AL534" s="123"/>
      <c r="AM534" s="123"/>
      <c r="AN534" s="123"/>
      <c r="AO534" s="123"/>
      <c r="AP534" s="33"/>
      <c r="AQ534" s="46"/>
      <c r="AR534" s="33"/>
    </row>
    <row r="535" spans="1:44">
      <c r="A535" s="277"/>
      <c r="B535" s="280"/>
      <c r="C535" s="101"/>
      <c r="D535" s="133"/>
      <c r="E535" s="788"/>
      <c r="F535" s="33"/>
      <c r="G535" s="826"/>
      <c r="H535" s="826"/>
      <c r="I535" s="826"/>
      <c r="J535" s="826"/>
      <c r="K535" s="826"/>
      <c r="L535" s="826"/>
      <c r="M535" s="840"/>
      <c r="N535" s="830"/>
      <c r="O535" s="831"/>
      <c r="P535" s="831"/>
      <c r="Q535" s="831"/>
      <c r="R535" s="831"/>
      <c r="S535" s="831"/>
      <c r="T535" s="831"/>
      <c r="U535" s="831"/>
      <c r="V535" s="832"/>
      <c r="W535" s="33"/>
      <c r="X535" s="33"/>
      <c r="Y535" s="33"/>
      <c r="Z535" s="33"/>
      <c r="AA535" s="33"/>
      <c r="AB535" s="851"/>
      <c r="AC535" s="852"/>
      <c r="AD535" s="853"/>
      <c r="AE535" s="122"/>
      <c r="AF535" s="276"/>
      <c r="AG535" s="123"/>
      <c r="AH535" s="123"/>
      <c r="AI535" s="123"/>
      <c r="AJ535" s="123"/>
      <c r="AK535" s="123"/>
      <c r="AL535" s="123"/>
      <c r="AM535" s="123"/>
      <c r="AN535" s="123"/>
      <c r="AO535" s="123"/>
      <c r="AP535" s="33"/>
      <c r="AQ535" s="46"/>
      <c r="AR535" s="33"/>
    </row>
    <row r="536" spans="1:44">
      <c r="A536" s="277"/>
      <c r="B536" s="280"/>
      <c r="C536" s="101"/>
      <c r="D536" s="133"/>
      <c r="E536" s="788"/>
      <c r="F536" s="33"/>
      <c r="G536" s="459"/>
      <c r="H536" s="459"/>
      <c r="I536" s="459"/>
      <c r="J536" s="459"/>
      <c r="K536" s="459"/>
      <c r="L536" s="459"/>
      <c r="M536" s="459"/>
      <c r="N536" s="459"/>
      <c r="O536" s="459"/>
      <c r="P536" s="459"/>
      <c r="Q536" s="459"/>
      <c r="R536" s="459"/>
      <c r="S536" s="459"/>
      <c r="T536" s="459"/>
      <c r="U536" s="459"/>
      <c r="V536" s="459"/>
      <c r="W536" s="459"/>
      <c r="X536" s="459"/>
      <c r="Y536" s="459"/>
      <c r="Z536" s="459"/>
      <c r="AA536" s="33"/>
      <c r="AB536" s="851"/>
      <c r="AC536" s="852"/>
      <c r="AD536" s="853"/>
      <c r="AE536" s="122"/>
      <c r="AF536" s="276"/>
      <c r="AG536" s="123"/>
      <c r="AH536" s="123"/>
      <c r="AI536" s="123"/>
      <c r="AJ536" s="123"/>
      <c r="AK536" s="123"/>
      <c r="AL536" s="123"/>
      <c r="AM536" s="123"/>
      <c r="AN536" s="123"/>
      <c r="AO536" s="123"/>
      <c r="AP536" s="33"/>
      <c r="AQ536" s="46"/>
      <c r="AR536" s="33"/>
    </row>
    <row r="537" spans="1:44">
      <c r="A537" s="277"/>
      <c r="B537" s="280"/>
      <c r="C537" s="101"/>
      <c r="D537" s="133"/>
      <c r="E537" s="788"/>
      <c r="F537" s="33"/>
      <c r="G537" s="866" t="s">
        <v>75</v>
      </c>
      <c r="H537" s="866"/>
      <c r="I537" s="866"/>
      <c r="J537" s="866"/>
      <c r="K537" s="866"/>
      <c r="L537" s="866"/>
      <c r="M537" s="866"/>
      <c r="N537" s="866"/>
      <c r="O537" s="866"/>
      <c r="P537" s="866"/>
      <c r="Q537" s="866"/>
      <c r="R537" s="866"/>
      <c r="S537" s="866"/>
      <c r="T537" s="866"/>
      <c r="U537" s="866"/>
      <c r="V537" s="866"/>
      <c r="W537" s="866"/>
      <c r="X537" s="142"/>
      <c r="Y537" s="142"/>
      <c r="Z537" s="142"/>
      <c r="AA537" s="460"/>
      <c r="AB537" s="177"/>
      <c r="AC537" s="178"/>
      <c r="AD537" s="179"/>
      <c r="AE537" s="122"/>
      <c r="AF537" s="276"/>
      <c r="AG537" s="123"/>
      <c r="AH537" s="123"/>
      <c r="AI537" s="123"/>
      <c r="AJ537" s="123"/>
      <c r="AK537" s="123"/>
      <c r="AL537" s="123"/>
      <c r="AM537" s="123"/>
      <c r="AN537" s="123"/>
      <c r="AO537" s="123"/>
      <c r="AP537" s="33"/>
      <c r="AQ537" s="46"/>
      <c r="AR537" s="33"/>
    </row>
    <row r="538" spans="1:44">
      <c r="A538" s="277"/>
      <c r="B538" s="280"/>
      <c r="C538" s="101"/>
      <c r="D538" s="133"/>
      <c r="E538" s="788"/>
      <c r="F538" s="33"/>
      <c r="G538" s="1917" t="s">
        <v>892</v>
      </c>
      <c r="H538" s="1918"/>
      <c r="I538" s="1918"/>
      <c r="J538" s="1918"/>
      <c r="K538" s="1918"/>
      <c r="L538" s="1918"/>
      <c r="M538" s="1918"/>
      <c r="N538" s="1918"/>
      <c r="O538" s="1918"/>
      <c r="P538" s="1919"/>
      <c r="Q538" s="1917" t="s">
        <v>76</v>
      </c>
      <c r="R538" s="1918"/>
      <c r="S538" s="1919"/>
      <c r="T538" s="1917" t="s">
        <v>893</v>
      </c>
      <c r="U538" s="1918"/>
      <c r="V538" s="1918"/>
      <c r="W538" s="1919"/>
      <c r="X538" s="443"/>
      <c r="Y538" s="33"/>
      <c r="Z538" s="33"/>
      <c r="AA538" s="33"/>
      <c r="AB538" s="177"/>
      <c r="AC538" s="178"/>
      <c r="AD538" s="179"/>
      <c r="AE538" s="122"/>
      <c r="AF538" s="276"/>
      <c r="AG538" s="123"/>
      <c r="AH538" s="123"/>
      <c r="AI538" s="123"/>
      <c r="AJ538" s="123"/>
      <c r="AK538" s="123"/>
      <c r="AL538" s="123"/>
      <c r="AM538" s="123"/>
      <c r="AN538" s="123"/>
      <c r="AO538" s="123"/>
      <c r="AP538" s="33"/>
      <c r="AQ538" s="46"/>
      <c r="AR538" s="33"/>
    </row>
    <row r="539" spans="1:44">
      <c r="A539" s="277"/>
      <c r="B539" s="280"/>
      <c r="C539" s="101"/>
      <c r="D539" s="133"/>
      <c r="E539" s="824" t="s">
        <v>894</v>
      </c>
      <c r="F539" s="33"/>
      <c r="G539" s="1920"/>
      <c r="H539" s="1921"/>
      <c r="I539" s="1921"/>
      <c r="J539" s="1921"/>
      <c r="K539" s="1921"/>
      <c r="L539" s="1921"/>
      <c r="M539" s="1921"/>
      <c r="N539" s="1921"/>
      <c r="O539" s="1921"/>
      <c r="P539" s="1922"/>
      <c r="Q539" s="1766"/>
      <c r="R539" s="1767"/>
      <c r="S539" s="461" t="s">
        <v>37</v>
      </c>
      <c r="T539" s="1768" t="s">
        <v>895</v>
      </c>
      <c r="U539" s="1769"/>
      <c r="V539" s="1769"/>
      <c r="W539" s="1770"/>
      <c r="X539" s="443"/>
      <c r="Y539" s="33"/>
      <c r="Z539" s="33"/>
      <c r="AA539" s="33"/>
      <c r="AB539" s="177"/>
      <c r="AC539" s="178"/>
      <c r="AD539" s="179"/>
      <c r="AE539" s="122"/>
      <c r="AF539" s="276"/>
      <c r="AG539" s="123"/>
      <c r="AH539" s="123"/>
      <c r="AI539" s="123"/>
      <c r="AJ539" s="123"/>
      <c r="AK539" s="123"/>
      <c r="AL539" s="123"/>
      <c r="AM539" s="123"/>
      <c r="AN539" s="123"/>
      <c r="AO539" s="123"/>
      <c r="AP539" s="33"/>
      <c r="AQ539" s="46"/>
      <c r="AR539" s="33"/>
    </row>
    <row r="540" spans="1:44">
      <c r="A540" s="277"/>
      <c r="B540" s="280"/>
      <c r="C540" s="101"/>
      <c r="D540" s="133"/>
      <c r="E540" s="824"/>
      <c r="F540" s="33"/>
      <c r="G540" s="1763"/>
      <c r="H540" s="1764"/>
      <c r="I540" s="1764"/>
      <c r="J540" s="1764"/>
      <c r="K540" s="1764"/>
      <c r="L540" s="1764"/>
      <c r="M540" s="1764"/>
      <c r="N540" s="1764"/>
      <c r="O540" s="1764"/>
      <c r="P540" s="1765"/>
      <c r="Q540" s="1766"/>
      <c r="R540" s="1767"/>
      <c r="S540" s="461" t="s">
        <v>37</v>
      </c>
      <c r="T540" s="1768" t="s">
        <v>895</v>
      </c>
      <c r="U540" s="1769"/>
      <c r="V540" s="1769"/>
      <c r="W540" s="1770"/>
      <c r="X540" s="33"/>
      <c r="Y540" s="33"/>
      <c r="Z540" s="33"/>
      <c r="AA540" s="33"/>
      <c r="AB540" s="177"/>
      <c r="AC540" s="178"/>
      <c r="AD540" s="179"/>
      <c r="AE540" s="122"/>
      <c r="AF540" s="276"/>
      <c r="AG540" s="123"/>
      <c r="AH540" s="123"/>
      <c r="AI540" s="123"/>
      <c r="AJ540" s="123"/>
      <c r="AK540" s="123"/>
      <c r="AL540" s="123"/>
      <c r="AM540" s="123"/>
      <c r="AN540" s="123"/>
      <c r="AO540" s="123"/>
      <c r="AP540" s="33"/>
      <c r="AQ540" s="46"/>
      <c r="AR540" s="33"/>
    </row>
    <row r="541" spans="1:44">
      <c r="A541" s="277"/>
      <c r="B541" s="280"/>
      <c r="C541" s="101"/>
      <c r="D541" s="133"/>
      <c r="E541" s="824"/>
      <c r="F541" s="33"/>
      <c r="G541" s="1763"/>
      <c r="H541" s="1764"/>
      <c r="I541" s="1764"/>
      <c r="J541" s="1764"/>
      <c r="K541" s="1764"/>
      <c r="L541" s="1764"/>
      <c r="M541" s="1764"/>
      <c r="N541" s="1764"/>
      <c r="O541" s="1764"/>
      <c r="P541" s="1765"/>
      <c r="Q541" s="1766"/>
      <c r="R541" s="1767"/>
      <c r="S541" s="461" t="s">
        <v>37</v>
      </c>
      <c r="T541" s="1768" t="s">
        <v>895</v>
      </c>
      <c r="U541" s="1769"/>
      <c r="V541" s="1769"/>
      <c r="W541" s="1770"/>
      <c r="X541" s="33"/>
      <c r="Y541" s="33"/>
      <c r="Z541" s="33"/>
      <c r="AA541" s="33"/>
      <c r="AB541" s="177"/>
      <c r="AC541" s="178"/>
      <c r="AD541" s="179"/>
      <c r="AE541" s="122"/>
      <c r="AF541" s="276"/>
      <c r="AG541" s="123"/>
      <c r="AH541" s="123"/>
      <c r="AI541" s="123"/>
      <c r="AJ541" s="123"/>
      <c r="AK541" s="123"/>
      <c r="AL541" s="123"/>
      <c r="AM541" s="123"/>
      <c r="AN541" s="123"/>
      <c r="AO541" s="123"/>
      <c r="AP541" s="33"/>
      <c r="AQ541" s="46"/>
      <c r="AR541" s="33"/>
    </row>
    <row r="542" spans="1:44">
      <c r="A542" s="277"/>
      <c r="B542" s="280"/>
      <c r="C542" s="101"/>
      <c r="D542" s="133"/>
      <c r="E542" s="824" t="s">
        <v>896</v>
      </c>
      <c r="F542" s="33"/>
      <c r="G542" s="1763"/>
      <c r="H542" s="1764"/>
      <c r="I542" s="1764"/>
      <c r="J542" s="1764"/>
      <c r="K542" s="1764"/>
      <c r="L542" s="1764"/>
      <c r="M542" s="1764"/>
      <c r="N542" s="1764"/>
      <c r="O542" s="1764"/>
      <c r="P542" s="1765"/>
      <c r="Q542" s="1766"/>
      <c r="R542" s="1767"/>
      <c r="S542" s="461" t="s">
        <v>37</v>
      </c>
      <c r="T542" s="1768" t="s">
        <v>895</v>
      </c>
      <c r="U542" s="1769"/>
      <c r="V542" s="1769"/>
      <c r="W542" s="1770"/>
      <c r="X542" s="33"/>
      <c r="Y542" s="33"/>
      <c r="Z542" s="33"/>
      <c r="AA542" s="33"/>
      <c r="AB542" s="177"/>
      <c r="AC542" s="178"/>
      <c r="AD542" s="179"/>
      <c r="AE542" s="122"/>
      <c r="AF542" s="276"/>
      <c r="AG542" s="123"/>
      <c r="AH542" s="123"/>
      <c r="AI542" s="123"/>
      <c r="AJ542" s="123"/>
      <c r="AK542" s="123"/>
      <c r="AL542" s="123"/>
      <c r="AM542" s="123"/>
      <c r="AN542" s="123"/>
      <c r="AO542" s="123"/>
      <c r="AP542" s="33"/>
      <c r="AQ542" s="46"/>
      <c r="AR542" s="33"/>
    </row>
    <row r="543" spans="1:44">
      <c r="A543" s="277"/>
      <c r="B543" s="280"/>
      <c r="C543" s="101"/>
      <c r="D543" s="133"/>
      <c r="E543" s="824"/>
      <c r="F543" s="33"/>
      <c r="G543" s="1763"/>
      <c r="H543" s="1764"/>
      <c r="I543" s="1764"/>
      <c r="J543" s="1764"/>
      <c r="K543" s="1764"/>
      <c r="L543" s="1764"/>
      <c r="M543" s="1764"/>
      <c r="N543" s="1764"/>
      <c r="O543" s="1764"/>
      <c r="P543" s="1765"/>
      <c r="Q543" s="1766"/>
      <c r="R543" s="1767"/>
      <c r="S543" s="461" t="s">
        <v>37</v>
      </c>
      <c r="T543" s="1768" t="s">
        <v>895</v>
      </c>
      <c r="U543" s="1769"/>
      <c r="V543" s="1769"/>
      <c r="W543" s="1770"/>
      <c r="X543" s="33"/>
      <c r="Y543" s="33"/>
      <c r="Z543" s="33"/>
      <c r="AA543" s="33"/>
      <c r="AB543" s="177"/>
      <c r="AC543" s="178"/>
      <c r="AD543" s="179"/>
      <c r="AE543" s="122"/>
      <c r="AF543" s="276"/>
      <c r="AG543" s="123"/>
      <c r="AH543" s="123"/>
      <c r="AI543" s="123"/>
      <c r="AJ543" s="123"/>
      <c r="AK543" s="123"/>
      <c r="AL543" s="123"/>
      <c r="AM543" s="123"/>
      <c r="AN543" s="123"/>
      <c r="AO543" s="123"/>
      <c r="AP543" s="33"/>
      <c r="AQ543" s="46"/>
      <c r="AR543" s="33"/>
    </row>
    <row r="544" spans="1:44">
      <c r="A544" s="277"/>
      <c r="B544" s="280"/>
      <c r="C544" s="101"/>
      <c r="D544" s="133"/>
      <c r="E544" s="824"/>
      <c r="F544" s="33"/>
      <c r="G544" s="1763"/>
      <c r="H544" s="1764"/>
      <c r="I544" s="1764"/>
      <c r="J544" s="1764"/>
      <c r="K544" s="1764"/>
      <c r="L544" s="1764"/>
      <c r="M544" s="1764"/>
      <c r="N544" s="1764"/>
      <c r="O544" s="1764"/>
      <c r="P544" s="1765"/>
      <c r="Q544" s="1766"/>
      <c r="R544" s="1767"/>
      <c r="S544" s="461" t="s">
        <v>37</v>
      </c>
      <c r="T544" s="1768" t="s">
        <v>895</v>
      </c>
      <c r="U544" s="1769"/>
      <c r="V544" s="1769"/>
      <c r="W544" s="1770"/>
      <c r="X544" s="33"/>
      <c r="Y544" s="33"/>
      <c r="Z544" s="33"/>
      <c r="AA544" s="33"/>
      <c r="AB544" s="177"/>
      <c r="AC544" s="178"/>
      <c r="AD544" s="179"/>
      <c r="AE544" s="122"/>
      <c r="AF544" s="276"/>
      <c r="AG544" s="123"/>
      <c r="AH544" s="123"/>
      <c r="AI544" s="123"/>
      <c r="AJ544" s="123"/>
      <c r="AK544" s="123"/>
      <c r="AL544" s="123"/>
      <c r="AM544" s="123"/>
      <c r="AN544" s="123"/>
      <c r="AO544" s="123"/>
      <c r="AP544" s="33"/>
      <c r="AQ544" s="46"/>
      <c r="AR544" s="33"/>
    </row>
    <row r="545" spans="1:44">
      <c r="A545" s="277"/>
      <c r="B545" s="280"/>
      <c r="C545" s="101"/>
      <c r="D545" s="133"/>
      <c r="E545" s="824" t="s">
        <v>897</v>
      </c>
      <c r="F545" s="33"/>
      <c r="G545" s="459"/>
      <c r="H545" s="459"/>
      <c r="I545" s="459"/>
      <c r="J545" s="459"/>
      <c r="K545" s="459"/>
      <c r="L545" s="459"/>
      <c r="M545" s="459"/>
      <c r="N545" s="459"/>
      <c r="O545" s="459"/>
      <c r="P545" s="459"/>
      <c r="Q545" s="459"/>
      <c r="R545" s="459"/>
      <c r="S545" s="459"/>
      <c r="T545" s="459"/>
      <c r="U545" s="459"/>
      <c r="V545" s="459"/>
      <c r="W545" s="459"/>
      <c r="X545" s="459"/>
      <c r="Y545" s="459"/>
      <c r="Z545" s="459"/>
      <c r="AA545" s="33"/>
      <c r="AB545" s="177"/>
      <c r="AC545" s="178"/>
      <c r="AD545" s="179"/>
      <c r="AE545" s="122"/>
      <c r="AF545" s="276"/>
      <c r="AG545" s="123"/>
      <c r="AH545" s="123"/>
      <c r="AI545" s="123"/>
      <c r="AJ545" s="123"/>
      <c r="AK545" s="123"/>
      <c r="AL545" s="123"/>
      <c r="AM545" s="123"/>
      <c r="AN545" s="123"/>
      <c r="AO545" s="123"/>
      <c r="AP545" s="33"/>
      <c r="AQ545" s="46"/>
      <c r="AR545" s="33"/>
    </row>
    <row r="546" spans="1:44">
      <c r="A546" s="277"/>
      <c r="B546" s="280"/>
      <c r="C546" s="101"/>
      <c r="D546" s="133"/>
      <c r="E546" s="824"/>
      <c r="F546" s="33"/>
      <c r="G546" s="459"/>
      <c r="H546" s="459"/>
      <c r="I546" s="459"/>
      <c r="J546" s="459"/>
      <c r="K546" s="459"/>
      <c r="L546" s="459"/>
      <c r="M546" s="459"/>
      <c r="N546" s="459"/>
      <c r="O546" s="459"/>
      <c r="P546" s="459"/>
      <c r="Q546" s="459"/>
      <c r="R546" s="459"/>
      <c r="S546" s="459"/>
      <c r="T546" s="459"/>
      <c r="U546" s="459"/>
      <c r="V546" s="459"/>
      <c r="W546" s="459"/>
      <c r="X546" s="459"/>
      <c r="Y546" s="459"/>
      <c r="Z546" s="459"/>
      <c r="AA546" s="33"/>
      <c r="AB546" s="177"/>
      <c r="AC546" s="178"/>
      <c r="AD546" s="179"/>
      <c r="AE546" s="122"/>
      <c r="AF546" s="276"/>
      <c r="AG546" s="123"/>
      <c r="AH546" s="123"/>
      <c r="AI546" s="123"/>
      <c r="AJ546" s="123"/>
      <c r="AK546" s="123"/>
      <c r="AL546" s="123"/>
      <c r="AM546" s="123"/>
      <c r="AN546" s="123"/>
      <c r="AO546" s="123"/>
      <c r="AP546" s="33"/>
      <c r="AQ546" s="46"/>
      <c r="AR546" s="33"/>
    </row>
    <row r="547" spans="1:44">
      <c r="A547" s="277"/>
      <c r="B547" s="280"/>
      <c r="C547" s="101"/>
      <c r="D547" s="133"/>
      <c r="E547" s="824"/>
      <c r="F547" s="34"/>
      <c r="G547" s="459"/>
      <c r="H547" s="459"/>
      <c r="I547" s="459"/>
      <c r="J547" s="459"/>
      <c r="K547" s="459"/>
      <c r="L547" s="459"/>
      <c r="M547" s="459"/>
      <c r="N547" s="459"/>
      <c r="O547" s="459"/>
      <c r="P547" s="459"/>
      <c r="Q547" s="459"/>
      <c r="R547" s="459"/>
      <c r="S547" s="459"/>
      <c r="T547" s="459"/>
      <c r="U547" s="459"/>
      <c r="V547" s="459"/>
      <c r="W547" s="459"/>
      <c r="X547" s="459"/>
      <c r="Y547" s="459"/>
      <c r="Z547" s="459"/>
      <c r="AA547" s="33"/>
      <c r="AB547" s="177"/>
      <c r="AC547" s="178"/>
      <c r="AD547" s="179"/>
      <c r="AE547" s="122"/>
      <c r="AF547" s="276"/>
      <c r="AG547" s="123"/>
      <c r="AH547" s="123"/>
      <c r="AI547" s="123"/>
      <c r="AJ547" s="123"/>
      <c r="AK547" s="123"/>
      <c r="AL547" s="123"/>
      <c r="AM547" s="123"/>
      <c r="AN547" s="123"/>
      <c r="AO547" s="123"/>
      <c r="AP547" s="33"/>
      <c r="AQ547" s="46"/>
      <c r="AR547" s="33"/>
    </row>
    <row r="548" spans="1:44">
      <c r="A548" s="277"/>
      <c r="B548" s="280"/>
      <c r="C548" s="101"/>
      <c r="D548" s="133"/>
      <c r="E548" s="133"/>
      <c r="F548" s="136"/>
      <c r="G548" s="47"/>
      <c r="H548" s="47"/>
      <c r="I548" s="47"/>
      <c r="J548" s="47"/>
      <c r="K548" s="47"/>
      <c r="L548" s="47"/>
      <c r="M548" s="47"/>
      <c r="N548" s="47"/>
      <c r="O548" s="47"/>
      <c r="P548" s="47"/>
      <c r="Q548" s="47"/>
      <c r="R548" s="47"/>
      <c r="S548" s="47"/>
      <c r="T548" s="47"/>
      <c r="U548" s="47"/>
      <c r="V548" s="47"/>
      <c r="W548" s="47"/>
      <c r="X548" s="47"/>
      <c r="Y548" s="47"/>
      <c r="Z548" s="47"/>
      <c r="AA548" s="137"/>
      <c r="AB548" s="138"/>
      <c r="AC548" s="139"/>
      <c r="AD548" s="140"/>
      <c r="AE548" s="122"/>
      <c r="AF548" s="276"/>
      <c r="AG548" s="123"/>
      <c r="AH548" s="123"/>
      <c r="AI548" s="123"/>
      <c r="AJ548" s="123"/>
      <c r="AK548" s="123"/>
      <c r="AL548" s="123"/>
      <c r="AM548" s="123"/>
      <c r="AN548" s="123"/>
      <c r="AO548" s="123"/>
      <c r="AP548" s="33"/>
      <c r="AQ548" s="46"/>
      <c r="AR548" s="33"/>
    </row>
    <row r="549" spans="1:44" ht="2.25" customHeight="1">
      <c r="A549" s="277"/>
      <c r="B549" s="280"/>
      <c r="C549" s="279"/>
      <c r="D549" s="133"/>
      <c r="E549" s="133"/>
      <c r="F549" s="136"/>
      <c r="G549" s="47"/>
      <c r="H549" s="47"/>
      <c r="I549" s="47"/>
      <c r="J549" s="47"/>
      <c r="K549" s="47"/>
      <c r="L549" s="47"/>
      <c r="M549" s="47"/>
      <c r="N549" s="47"/>
      <c r="O549" s="47"/>
      <c r="P549" s="47"/>
      <c r="Q549" s="47"/>
      <c r="R549" s="47"/>
      <c r="S549" s="47"/>
      <c r="T549" s="47"/>
      <c r="U549" s="47"/>
      <c r="V549" s="47"/>
      <c r="W549" s="47"/>
      <c r="X549" s="47"/>
      <c r="Y549" s="47"/>
      <c r="Z549" s="47"/>
      <c r="AA549" s="137"/>
      <c r="AB549" s="138"/>
      <c r="AC549" s="139"/>
      <c r="AD549" s="140"/>
      <c r="AE549" s="122"/>
      <c r="AF549" s="276"/>
      <c r="AG549" s="123"/>
      <c r="AH549" s="123"/>
      <c r="AI549" s="123"/>
      <c r="AJ549" s="123"/>
      <c r="AK549" s="123"/>
      <c r="AL549" s="123"/>
      <c r="AM549" s="123"/>
      <c r="AN549" s="123"/>
      <c r="AO549" s="123"/>
      <c r="AP549" s="33"/>
      <c r="AQ549" s="46"/>
      <c r="AR549" s="33"/>
    </row>
    <row r="550" spans="1:44">
      <c r="A550" s="824" t="s">
        <v>991</v>
      </c>
      <c r="B550" s="950">
        <v>20</v>
      </c>
      <c r="C550" s="839" t="s">
        <v>479</v>
      </c>
      <c r="D550" s="133" t="s">
        <v>475</v>
      </c>
      <c r="E550" s="788" t="s">
        <v>719</v>
      </c>
      <c r="F550" s="34"/>
      <c r="G550" s="826" t="s">
        <v>66</v>
      </c>
      <c r="H550" s="826"/>
      <c r="I550" s="826"/>
      <c r="J550" s="826"/>
      <c r="K550" s="826"/>
      <c r="L550" s="826"/>
      <c r="M550" s="826"/>
      <c r="N550" s="1654" t="s">
        <v>105</v>
      </c>
      <c r="O550" s="1654"/>
      <c r="P550" s="1654"/>
      <c r="Q550" s="1654"/>
      <c r="R550" s="1654"/>
      <c r="S550" s="1654"/>
      <c r="T550" s="1654"/>
      <c r="U550" s="1654"/>
      <c r="V550" s="1654"/>
      <c r="W550" s="33"/>
      <c r="X550" s="33"/>
      <c r="Y550" s="33"/>
      <c r="Z550" s="33"/>
      <c r="AA550" s="46"/>
      <c r="AB550" s="851" t="s">
        <v>459</v>
      </c>
      <c r="AC550" s="852"/>
      <c r="AD550" s="853"/>
      <c r="AE550" s="122"/>
      <c r="AF550" s="276"/>
      <c r="AG550" s="123"/>
      <c r="AH550" s="123"/>
      <c r="AI550" s="123"/>
      <c r="AJ550" s="123"/>
      <c r="AK550" s="123"/>
      <c r="AL550" s="123"/>
      <c r="AM550" s="123"/>
      <c r="AN550" s="123"/>
      <c r="AO550" s="123"/>
      <c r="AP550" s="33"/>
      <c r="AQ550" s="46"/>
      <c r="AR550" s="33"/>
    </row>
    <row r="551" spans="1:44">
      <c r="A551" s="824"/>
      <c r="B551" s="950"/>
      <c r="C551" s="839"/>
      <c r="D551" s="48"/>
      <c r="E551" s="788"/>
      <c r="F551" s="34"/>
      <c r="G551" s="826"/>
      <c r="H551" s="826"/>
      <c r="I551" s="826"/>
      <c r="J551" s="826"/>
      <c r="K551" s="826"/>
      <c r="L551" s="826"/>
      <c r="M551" s="826"/>
      <c r="N551" s="1654"/>
      <c r="O551" s="1654"/>
      <c r="P551" s="1654"/>
      <c r="Q551" s="1654"/>
      <c r="R551" s="1654"/>
      <c r="S551" s="1654"/>
      <c r="T551" s="1654"/>
      <c r="U551" s="1654"/>
      <c r="V551" s="1654"/>
      <c r="W551" s="33"/>
      <c r="X551" s="33"/>
      <c r="Y551" s="33"/>
      <c r="Z551" s="33"/>
      <c r="AA551" s="46"/>
      <c r="AB551" s="851"/>
      <c r="AC551" s="852"/>
      <c r="AD551" s="853"/>
      <c r="AE551" s="122"/>
      <c r="AF551" s="276"/>
      <c r="AG551" s="123"/>
      <c r="AH551" s="123"/>
      <c r="AI551" s="123"/>
      <c r="AJ551" s="123"/>
      <c r="AK551" s="123"/>
      <c r="AL551" s="123"/>
      <c r="AM551" s="123"/>
      <c r="AN551" s="123"/>
      <c r="AO551" s="123"/>
      <c r="AP551" s="33"/>
      <c r="AQ551" s="46"/>
      <c r="AR551" s="33"/>
    </row>
    <row r="552" spans="1:44" ht="8.25" customHeight="1">
      <c r="A552" s="824"/>
      <c r="B552" s="950"/>
      <c r="C552" s="839"/>
      <c r="D552" s="48"/>
      <c r="E552" s="788"/>
      <c r="F552" s="34"/>
      <c r="G552" s="296"/>
      <c r="H552" s="536"/>
      <c r="I552" s="536"/>
      <c r="J552" s="536"/>
      <c r="K552" s="536"/>
      <c r="L552" s="536"/>
      <c r="M552" s="536"/>
      <c r="N552" s="536"/>
      <c r="O552" s="536"/>
      <c r="P552" s="536"/>
      <c r="Q552" s="536"/>
      <c r="R552" s="536"/>
      <c r="S552" s="536"/>
      <c r="T552" s="536"/>
      <c r="U552" s="536"/>
      <c r="V552" s="536"/>
      <c r="W552" s="536"/>
      <c r="X552" s="536"/>
      <c r="Y552" s="536"/>
      <c r="Z552" s="536"/>
      <c r="AA552" s="46"/>
      <c r="AB552" s="851"/>
      <c r="AC552" s="852"/>
      <c r="AD552" s="853"/>
      <c r="AE552" s="122"/>
      <c r="AF552" s="276"/>
      <c r="AG552" s="123"/>
      <c r="AH552" s="123"/>
      <c r="AI552" s="123"/>
      <c r="AJ552" s="123"/>
      <c r="AK552" s="123"/>
      <c r="AL552" s="123"/>
      <c r="AM552" s="123"/>
      <c r="AN552" s="123"/>
      <c r="AO552" s="123"/>
      <c r="AP552" s="33"/>
      <c r="AQ552" s="46"/>
      <c r="AR552" s="33"/>
    </row>
    <row r="553" spans="1:44">
      <c r="A553" s="824"/>
      <c r="B553" s="950"/>
      <c r="C553" s="839"/>
      <c r="D553" s="48"/>
      <c r="E553" s="788"/>
      <c r="F553" s="34"/>
      <c r="G553" s="1913" t="s">
        <v>208</v>
      </c>
      <c r="H553" s="1913"/>
      <c r="I553" s="1913"/>
      <c r="J553" s="1913"/>
      <c r="K553" s="1913"/>
      <c r="L553" s="1913"/>
      <c r="M553" s="1913"/>
      <c r="N553" s="1913"/>
      <c r="O553" s="1913"/>
      <c r="P553" s="1913"/>
      <c r="Q553" s="1913"/>
      <c r="R553" s="1913"/>
      <c r="S553" s="1913"/>
      <c r="T553" s="1913"/>
      <c r="U553" s="1913"/>
      <c r="V553" s="1913"/>
      <c r="W553" s="1913"/>
      <c r="X553" s="1913"/>
      <c r="Y553" s="1913"/>
      <c r="Z553" s="1913"/>
      <c r="AA553" s="46"/>
      <c r="AB553" s="138"/>
      <c r="AC553" s="139"/>
      <c r="AD553" s="140"/>
      <c r="AE553" s="122"/>
      <c r="AF553" s="276"/>
      <c r="AG553" s="123"/>
      <c r="AH553" s="123"/>
      <c r="AI553" s="123"/>
      <c r="AJ553" s="123"/>
      <c r="AK553" s="123"/>
      <c r="AL553" s="123"/>
      <c r="AM553" s="123"/>
      <c r="AN553" s="123"/>
      <c r="AO553" s="123"/>
      <c r="AP553" s="33"/>
      <c r="AQ553" s="46"/>
      <c r="AR553" s="33"/>
    </row>
    <row r="554" spans="1:44">
      <c r="A554" s="824"/>
      <c r="B554" s="950"/>
      <c r="C554" s="839"/>
      <c r="D554" s="48"/>
      <c r="E554" s="788"/>
      <c r="F554" s="34"/>
      <c r="G554" s="1914"/>
      <c r="H554" s="1915"/>
      <c r="I554" s="1915"/>
      <c r="J554" s="1915"/>
      <c r="K554" s="1915"/>
      <c r="L554" s="1915"/>
      <c r="M554" s="1915"/>
      <c r="N554" s="1915"/>
      <c r="O554" s="1915"/>
      <c r="P554" s="1915"/>
      <c r="Q554" s="1915"/>
      <c r="R554" s="1915"/>
      <c r="S554" s="1915"/>
      <c r="T554" s="1915"/>
      <c r="U554" s="1915"/>
      <c r="V554" s="1915"/>
      <c r="W554" s="1915"/>
      <c r="X554" s="1915"/>
      <c r="Y554" s="1915"/>
      <c r="Z554" s="1916"/>
      <c r="AA554" s="46"/>
      <c r="AB554" s="138"/>
      <c r="AC554" s="139"/>
      <c r="AD554" s="140"/>
      <c r="AE554" s="122"/>
      <c r="AF554" s="276"/>
      <c r="AG554" s="123"/>
      <c r="AH554" s="123"/>
      <c r="AI554" s="123"/>
      <c r="AJ554" s="123"/>
      <c r="AK554" s="123"/>
      <c r="AL554" s="123"/>
      <c r="AM554" s="123"/>
      <c r="AN554" s="123"/>
      <c r="AO554" s="123"/>
      <c r="AP554" s="33"/>
      <c r="AQ554" s="46"/>
      <c r="AR554" s="33"/>
    </row>
    <row r="555" spans="1:44">
      <c r="A555" s="824"/>
      <c r="B555" s="950"/>
      <c r="C555" s="839"/>
      <c r="D555" s="48"/>
      <c r="E555" s="788"/>
      <c r="F555" s="34"/>
      <c r="G555" s="1785"/>
      <c r="H555" s="1786"/>
      <c r="I555" s="1786"/>
      <c r="J555" s="1786"/>
      <c r="K555" s="1786"/>
      <c r="L555" s="1786"/>
      <c r="M555" s="1786"/>
      <c r="N555" s="1786"/>
      <c r="O555" s="1786"/>
      <c r="P555" s="1786"/>
      <c r="Q555" s="1786"/>
      <c r="R555" s="1786"/>
      <c r="S555" s="1786"/>
      <c r="T555" s="1786"/>
      <c r="U555" s="1786"/>
      <c r="V555" s="1786"/>
      <c r="W555" s="1786"/>
      <c r="X555" s="1786"/>
      <c r="Y555" s="1786"/>
      <c r="Z555" s="1787"/>
      <c r="AA555" s="46"/>
      <c r="AB555" s="138"/>
      <c r="AC555" s="139"/>
      <c r="AD555" s="140"/>
      <c r="AE555" s="122"/>
      <c r="AF555" s="276"/>
      <c r="AG555" s="123"/>
      <c r="AH555" s="123"/>
      <c r="AI555" s="123"/>
      <c r="AJ555" s="123"/>
      <c r="AK555" s="123"/>
      <c r="AL555" s="123"/>
      <c r="AM555" s="123"/>
      <c r="AN555" s="123"/>
      <c r="AO555" s="123"/>
      <c r="AP555" s="33"/>
      <c r="AQ555" s="46"/>
      <c r="AR555" s="33"/>
    </row>
    <row r="556" spans="1:44">
      <c r="A556" s="824"/>
      <c r="B556" s="950"/>
      <c r="C556" s="839"/>
      <c r="D556" s="48"/>
      <c r="E556" s="788"/>
      <c r="F556" s="210"/>
      <c r="G556" s="1788"/>
      <c r="H556" s="1789"/>
      <c r="I556" s="1789"/>
      <c r="J556" s="1789"/>
      <c r="K556" s="1789"/>
      <c r="L556" s="1789"/>
      <c r="M556" s="1789"/>
      <c r="N556" s="1789"/>
      <c r="O556" s="1789"/>
      <c r="P556" s="1789"/>
      <c r="Q556" s="1789"/>
      <c r="R556" s="1789"/>
      <c r="S556" s="1789"/>
      <c r="T556" s="1789"/>
      <c r="U556" s="1789"/>
      <c r="V556" s="1789"/>
      <c r="W556" s="1789"/>
      <c r="X556" s="1789"/>
      <c r="Y556" s="1789"/>
      <c r="Z556" s="1790"/>
      <c r="AA556" s="210"/>
      <c r="AB556" s="138"/>
      <c r="AC556" s="139"/>
      <c r="AD556" s="140"/>
      <c r="AE556" s="122"/>
      <c r="AF556" s="276"/>
      <c r="AG556" s="123"/>
      <c r="AH556" s="123"/>
      <c r="AI556" s="123"/>
      <c r="AJ556" s="123"/>
      <c r="AK556" s="123"/>
      <c r="AL556" s="123"/>
      <c r="AM556" s="123"/>
      <c r="AN556" s="123"/>
      <c r="AO556" s="123"/>
      <c r="AP556" s="33"/>
      <c r="AQ556" s="46"/>
      <c r="AR556" s="33"/>
    </row>
    <row r="557" spans="1:44" ht="6" customHeight="1">
      <c r="A557" s="48"/>
      <c r="B557" s="58"/>
      <c r="C557" s="49"/>
      <c r="D557" s="48"/>
      <c r="E557" s="50"/>
      <c r="F557" s="34"/>
      <c r="G557" s="306"/>
      <c r="H557" s="306"/>
      <c r="I557" s="306"/>
      <c r="J557" s="306"/>
      <c r="K557" s="306"/>
      <c r="L557" s="306"/>
      <c r="M557" s="306"/>
      <c r="N557" s="306"/>
      <c r="O557" s="306"/>
      <c r="P557" s="306"/>
      <c r="Q557" s="306"/>
      <c r="R557" s="306"/>
      <c r="S557" s="306"/>
      <c r="T557" s="306"/>
      <c r="U557" s="306"/>
      <c r="V557" s="306"/>
      <c r="W557" s="306"/>
      <c r="X557" s="306"/>
      <c r="Y557" s="306"/>
      <c r="Z557" s="306"/>
      <c r="AA557" s="46"/>
      <c r="AB557" s="138"/>
      <c r="AC557" s="139"/>
      <c r="AD557" s="140"/>
      <c r="AE557" s="122"/>
      <c r="AF557" s="276"/>
      <c r="AG557" s="123"/>
      <c r="AH557" s="123"/>
      <c r="AI557" s="123"/>
      <c r="AJ557" s="123"/>
      <c r="AK557" s="123"/>
      <c r="AL557" s="123"/>
      <c r="AM557" s="123"/>
      <c r="AN557" s="123"/>
      <c r="AO557" s="123"/>
      <c r="AP557" s="33"/>
      <c r="AQ557" s="46"/>
      <c r="AR557" s="33"/>
    </row>
    <row r="558" spans="1:44" ht="13.5" customHeight="1">
      <c r="A558" s="824" t="s">
        <v>990</v>
      </c>
      <c r="B558" s="950">
        <v>21</v>
      </c>
      <c r="C558" s="839" t="s">
        <v>480</v>
      </c>
      <c r="D558" s="59" t="s">
        <v>223</v>
      </c>
      <c r="E558" s="824" t="s">
        <v>1093</v>
      </c>
      <c r="F558" s="34"/>
      <c r="G558" s="826" t="s">
        <v>66</v>
      </c>
      <c r="H558" s="826"/>
      <c r="I558" s="826"/>
      <c r="J558" s="826"/>
      <c r="K558" s="826"/>
      <c r="L558" s="826"/>
      <c r="M558" s="840"/>
      <c r="N558" s="1724" t="s">
        <v>105</v>
      </c>
      <c r="O558" s="1724"/>
      <c r="P558" s="1724"/>
      <c r="Q558" s="1724"/>
      <c r="R558" s="1724"/>
      <c r="S558" s="1724"/>
      <c r="T558" s="1724"/>
      <c r="U558" s="1724"/>
      <c r="V558" s="1724"/>
      <c r="W558" s="33"/>
      <c r="X558" s="33"/>
      <c r="Y558" s="33"/>
      <c r="Z558" s="33"/>
      <c r="AA558" s="46"/>
      <c r="AB558" s="851" t="s">
        <v>459</v>
      </c>
      <c r="AC558" s="852"/>
      <c r="AD558" s="853"/>
      <c r="AE558" s="122"/>
      <c r="AF558" s="276"/>
      <c r="AG558" s="123"/>
      <c r="AH558" s="123"/>
      <c r="AI558" s="123"/>
      <c r="AJ558" s="123"/>
      <c r="AK558" s="123"/>
      <c r="AL558" s="123"/>
      <c r="AM558" s="123"/>
      <c r="AN558" s="123"/>
      <c r="AO558" s="123"/>
      <c r="AP558" s="33"/>
      <c r="AQ558" s="46"/>
      <c r="AR558" s="33"/>
    </row>
    <row r="559" spans="1:44">
      <c r="A559" s="824"/>
      <c r="B559" s="950"/>
      <c r="C559" s="839"/>
      <c r="D559" s="48"/>
      <c r="E559" s="824"/>
      <c r="F559" s="34"/>
      <c r="G559" s="826"/>
      <c r="H559" s="826"/>
      <c r="I559" s="826"/>
      <c r="J559" s="826"/>
      <c r="K559" s="826"/>
      <c r="L559" s="826"/>
      <c r="M559" s="840"/>
      <c r="N559" s="1724"/>
      <c r="O559" s="1724"/>
      <c r="P559" s="1724"/>
      <c r="Q559" s="1724"/>
      <c r="R559" s="1724"/>
      <c r="S559" s="1724"/>
      <c r="T559" s="1724"/>
      <c r="U559" s="1724"/>
      <c r="V559" s="1724"/>
      <c r="W559" s="33"/>
      <c r="X559" s="33"/>
      <c r="Y559" s="33"/>
      <c r="Z559" s="33"/>
      <c r="AA559" s="46"/>
      <c r="AB559" s="851"/>
      <c r="AC559" s="852"/>
      <c r="AD559" s="853"/>
      <c r="AE559" s="122"/>
      <c r="AF559" s="276"/>
      <c r="AG559" s="123"/>
      <c r="AH559" s="123"/>
      <c r="AI559" s="123"/>
      <c r="AJ559" s="123"/>
      <c r="AK559" s="123"/>
      <c r="AL559" s="123"/>
      <c r="AM559" s="123"/>
      <c r="AN559" s="123"/>
      <c r="AO559" s="123"/>
      <c r="AP559" s="33"/>
      <c r="AQ559" s="46"/>
      <c r="AR559" s="33"/>
    </row>
    <row r="560" spans="1:44">
      <c r="A560" s="824"/>
      <c r="B560" s="950"/>
      <c r="C560" s="839"/>
      <c r="D560" s="48"/>
      <c r="E560" s="824"/>
      <c r="F560" s="34"/>
      <c r="G560" s="33"/>
      <c r="H560" s="33"/>
      <c r="I560" s="33"/>
      <c r="J560" s="33"/>
      <c r="K560" s="33"/>
      <c r="L560" s="33"/>
      <c r="M560" s="33"/>
      <c r="N560" s="33"/>
      <c r="O560" s="33"/>
      <c r="P560" s="33"/>
      <c r="Q560" s="33"/>
      <c r="R560" s="33"/>
      <c r="S560" s="33"/>
      <c r="T560" s="33"/>
      <c r="U560" s="33"/>
      <c r="V560" s="33"/>
      <c r="W560" s="33"/>
      <c r="X560" s="33"/>
      <c r="Y560" s="33"/>
      <c r="Z560" s="33"/>
      <c r="AA560" s="46"/>
      <c r="AB560" s="851"/>
      <c r="AC560" s="852"/>
      <c r="AD560" s="853"/>
      <c r="AE560" s="122"/>
      <c r="AF560" s="276"/>
      <c r="AG560" s="123"/>
      <c r="AH560" s="123"/>
      <c r="AI560" s="123"/>
      <c r="AJ560" s="123"/>
      <c r="AK560" s="123"/>
      <c r="AL560" s="123"/>
      <c r="AM560" s="123"/>
      <c r="AN560" s="123"/>
      <c r="AO560" s="123"/>
      <c r="AP560" s="33"/>
      <c r="AQ560" s="46"/>
      <c r="AR560" s="33"/>
    </row>
    <row r="561" spans="1:44">
      <c r="A561" s="824"/>
      <c r="B561" s="950"/>
      <c r="C561" s="839"/>
      <c r="D561" s="48"/>
      <c r="E561" s="824"/>
      <c r="F561" s="34"/>
      <c r="G561" s="1923" t="s">
        <v>77</v>
      </c>
      <c r="H561" s="1923"/>
      <c r="I561" s="1923"/>
      <c r="J561" s="1923"/>
      <c r="K561" s="1923"/>
      <c r="L561" s="1923"/>
      <c r="M561" s="1923"/>
      <c r="N561" s="1923"/>
      <c r="O561" s="1923"/>
      <c r="P561" s="1923"/>
      <c r="Q561" s="1923"/>
      <c r="R561" s="1923"/>
      <c r="S561" s="1923"/>
      <c r="T561" s="33"/>
      <c r="U561" s="33"/>
      <c r="V561" s="33"/>
      <c r="W561" s="33"/>
      <c r="X561" s="33"/>
      <c r="Y561" s="33"/>
      <c r="Z561" s="33"/>
      <c r="AA561" s="46"/>
      <c r="AB561" s="138"/>
      <c r="AC561" s="139"/>
      <c r="AD561" s="140"/>
      <c r="AE561" s="122"/>
      <c r="AF561" s="276"/>
      <c r="AG561" s="123"/>
      <c r="AH561" s="123"/>
      <c r="AI561" s="123"/>
      <c r="AJ561" s="123"/>
      <c r="AK561" s="123"/>
      <c r="AL561" s="123"/>
      <c r="AM561" s="123"/>
      <c r="AN561" s="123"/>
      <c r="AO561" s="123"/>
      <c r="AP561" s="33"/>
      <c r="AQ561" s="46"/>
      <c r="AR561" s="33"/>
    </row>
    <row r="562" spans="1:44">
      <c r="A562" s="824"/>
      <c r="B562" s="950"/>
      <c r="C562" s="839"/>
      <c r="D562" s="48"/>
      <c r="E562" s="824"/>
      <c r="F562" s="34"/>
      <c r="G562" s="33"/>
      <c r="H562" s="33"/>
      <c r="I562" s="33"/>
      <c r="J562" s="33"/>
      <c r="K562" s="33"/>
      <c r="L562" s="33"/>
      <c r="M562" s="33"/>
      <c r="N562" s="33"/>
      <c r="O562" s="33"/>
      <c r="P562" s="33"/>
      <c r="Q562" s="33"/>
      <c r="R562" s="33"/>
      <c r="S562" s="33"/>
      <c r="T562" s="33"/>
      <c r="U562" s="33"/>
      <c r="V562" s="33"/>
      <c r="W562" s="33"/>
      <c r="X562" s="33"/>
      <c r="Y562" s="33"/>
      <c r="Z562" s="33"/>
      <c r="AA562" s="46"/>
      <c r="AB562" s="138"/>
      <c r="AC562" s="139"/>
      <c r="AD562" s="140"/>
      <c r="AE562" s="122"/>
      <c r="AF562" s="276"/>
      <c r="AG562" s="123"/>
      <c r="AH562" s="123"/>
      <c r="AI562" s="123"/>
      <c r="AJ562" s="123"/>
      <c r="AK562" s="123"/>
      <c r="AL562" s="123"/>
      <c r="AM562" s="123"/>
      <c r="AN562" s="123"/>
      <c r="AO562" s="123"/>
      <c r="AP562" s="33"/>
      <c r="AQ562" s="46"/>
      <c r="AR562" s="33"/>
    </row>
    <row r="563" spans="1:44">
      <c r="A563" s="824"/>
      <c r="B563" s="950"/>
      <c r="C563" s="839"/>
      <c r="D563" s="48"/>
      <c r="E563" s="824"/>
      <c r="F563" s="34"/>
      <c r="G563" s="1776" t="s">
        <v>116</v>
      </c>
      <c r="H563" s="1776"/>
      <c r="I563" s="1776"/>
      <c r="J563" s="1776"/>
      <c r="K563" s="1776"/>
      <c r="L563" s="1776"/>
      <c r="M563" s="1776"/>
      <c r="N563" s="1776"/>
      <c r="O563" s="1776"/>
      <c r="P563" s="1776"/>
      <c r="Q563" s="1776" t="s">
        <v>518</v>
      </c>
      <c r="R563" s="1776"/>
      <c r="S563" s="1776"/>
      <c r="T563" s="1776"/>
      <c r="U563" s="1776"/>
      <c r="V563" s="1776"/>
      <c r="W563" s="1776"/>
      <c r="X563" s="33"/>
      <c r="Y563" s="33"/>
      <c r="Z563" s="33"/>
      <c r="AA563" s="46"/>
      <c r="AB563" s="138"/>
      <c r="AC563" s="139"/>
      <c r="AD563" s="140"/>
      <c r="AE563" s="122"/>
      <c r="AF563" s="276"/>
      <c r="AG563" s="123"/>
      <c r="AH563" s="123"/>
      <c r="AI563" s="123"/>
      <c r="AJ563" s="123"/>
      <c r="AK563" s="123"/>
      <c r="AL563" s="123"/>
      <c r="AM563" s="123"/>
      <c r="AN563" s="123"/>
      <c r="AO563" s="123"/>
      <c r="AP563" s="33"/>
      <c r="AQ563" s="46"/>
      <c r="AR563" s="33"/>
    </row>
    <row r="564" spans="1:44">
      <c r="A564" s="824"/>
      <c r="B564" s="950"/>
      <c r="C564" s="839"/>
      <c r="D564" s="48"/>
      <c r="E564" s="824"/>
      <c r="F564" s="34"/>
      <c r="G564" s="1773" t="s">
        <v>4</v>
      </c>
      <c r="H564" s="1774"/>
      <c r="I564" s="1774"/>
      <c r="J564" s="1775"/>
      <c r="K564" s="1750"/>
      <c r="L564" s="1750"/>
      <c r="M564" s="1750"/>
      <c r="N564" s="1750"/>
      <c r="O564" s="1777" t="s">
        <v>110</v>
      </c>
      <c r="P564" s="1778"/>
      <c r="Q564" s="1779" t="s">
        <v>94</v>
      </c>
      <c r="R564" s="1779"/>
      <c r="S564" s="1779"/>
      <c r="T564" s="1779"/>
      <c r="U564" s="1779"/>
      <c r="V564" s="1779"/>
      <c r="W564" s="1779"/>
      <c r="X564" s="33"/>
      <c r="Y564" s="33"/>
      <c r="Z564" s="33"/>
      <c r="AA564" s="46"/>
      <c r="AB564" s="138"/>
      <c r="AC564" s="139"/>
      <c r="AD564" s="140"/>
      <c r="AE564" s="122"/>
      <c r="AF564" s="276"/>
      <c r="AG564" s="123"/>
      <c r="AH564" s="123"/>
      <c r="AI564" s="123"/>
      <c r="AJ564" s="123"/>
      <c r="AK564" s="123"/>
      <c r="AL564" s="123"/>
      <c r="AM564" s="123"/>
      <c r="AN564" s="123"/>
      <c r="AO564" s="123"/>
      <c r="AP564" s="33"/>
      <c r="AQ564" s="46"/>
      <c r="AR564" s="33"/>
    </row>
    <row r="565" spans="1:44">
      <c r="A565" s="824"/>
      <c r="B565" s="950"/>
      <c r="C565" s="839"/>
      <c r="D565" s="48"/>
      <c r="E565" s="824"/>
      <c r="F565" s="34"/>
      <c r="G565" s="793" t="s">
        <v>5</v>
      </c>
      <c r="H565" s="963"/>
      <c r="I565" s="963"/>
      <c r="J565" s="794"/>
      <c r="K565" s="1924"/>
      <c r="L565" s="1924"/>
      <c r="M565" s="1924"/>
      <c r="N565" s="1924"/>
      <c r="O565" s="1925" t="s">
        <v>110</v>
      </c>
      <c r="P565" s="1926"/>
      <c r="Q565" s="1779" t="s">
        <v>94</v>
      </c>
      <c r="R565" s="1779"/>
      <c r="S565" s="1779"/>
      <c r="T565" s="1779"/>
      <c r="U565" s="1779"/>
      <c r="V565" s="1779"/>
      <c r="W565" s="1779"/>
      <c r="X565" s="33"/>
      <c r="Y565" s="33"/>
      <c r="Z565" s="33"/>
      <c r="AA565" s="46"/>
      <c r="AB565" s="138"/>
      <c r="AC565" s="139"/>
      <c r="AD565" s="140"/>
      <c r="AE565" s="122"/>
      <c r="AF565" s="276"/>
      <c r="AG565" s="123"/>
      <c r="AH565" s="123"/>
      <c r="AI565" s="123"/>
      <c r="AJ565" s="123"/>
      <c r="AK565" s="123"/>
      <c r="AL565" s="123"/>
      <c r="AM565" s="123"/>
      <c r="AN565" s="123"/>
      <c r="AO565" s="123"/>
      <c r="AP565" s="33"/>
      <c r="AQ565" s="46"/>
      <c r="AR565" s="33"/>
    </row>
    <row r="566" spans="1:44">
      <c r="A566" s="48"/>
      <c r="B566" s="950"/>
      <c r="C566" s="839"/>
      <c r="D566" s="48"/>
      <c r="E566" s="824"/>
      <c r="F566" s="34"/>
      <c r="G566" s="33"/>
      <c r="H566" s="33"/>
      <c r="I566" s="33"/>
      <c r="J566" s="33"/>
      <c r="K566" s="33"/>
      <c r="L566" s="33"/>
      <c r="M566" s="33"/>
      <c r="N566" s="33"/>
      <c r="O566" s="33"/>
      <c r="P566" s="33"/>
      <c r="Q566" s="33"/>
      <c r="R566" s="33"/>
      <c r="S566" s="33"/>
      <c r="T566" s="33"/>
      <c r="U566" s="33"/>
      <c r="V566" s="33"/>
      <c r="W566" s="33"/>
      <c r="X566" s="33"/>
      <c r="Y566" s="33"/>
      <c r="Z566" s="33"/>
      <c r="AA566" s="46"/>
      <c r="AB566" s="138"/>
      <c r="AC566" s="139"/>
      <c r="AD566" s="140"/>
      <c r="AE566" s="122"/>
      <c r="AF566" s="276"/>
      <c r="AG566" s="123"/>
      <c r="AH566" s="123"/>
      <c r="AI566" s="123"/>
      <c r="AJ566" s="123"/>
      <c r="AK566" s="123"/>
      <c r="AL566" s="123"/>
      <c r="AM566" s="123"/>
      <c r="AN566" s="123"/>
      <c r="AO566" s="123"/>
      <c r="AP566" s="33"/>
      <c r="AQ566" s="46"/>
      <c r="AR566" s="33"/>
    </row>
    <row r="567" spans="1:44">
      <c r="A567" s="48"/>
      <c r="B567" s="950"/>
      <c r="C567" s="839"/>
      <c r="D567" s="48"/>
      <c r="E567" s="824"/>
      <c r="F567" s="34"/>
      <c r="G567" s="1780" t="s">
        <v>117</v>
      </c>
      <c r="H567" s="1780"/>
      <c r="I567" s="1780"/>
      <c r="J567" s="1780"/>
      <c r="K567" s="1780"/>
      <c r="L567" s="1780"/>
      <c r="M567" s="1780"/>
      <c r="N567" s="1780"/>
      <c r="O567" s="1780"/>
      <c r="P567" s="1780"/>
      <c r="Q567" s="1780"/>
      <c r="R567" s="1780"/>
      <c r="S567" s="1780"/>
      <c r="T567" s="1780"/>
      <c r="U567" s="1781"/>
      <c r="V567" s="1760" t="s">
        <v>94</v>
      </c>
      <c r="W567" s="1761"/>
      <c r="X567" s="1761"/>
      <c r="Y567" s="1762"/>
      <c r="Z567" s="33"/>
      <c r="AA567" s="46"/>
      <c r="AB567" s="138"/>
      <c r="AC567" s="139"/>
      <c r="AD567" s="140"/>
      <c r="AE567" s="122"/>
      <c r="AF567" s="276"/>
      <c r="AG567" s="123"/>
      <c r="AH567" s="123"/>
      <c r="AI567" s="123"/>
      <c r="AJ567" s="123"/>
      <c r="AK567" s="123"/>
      <c r="AL567" s="123"/>
      <c r="AM567" s="123"/>
      <c r="AN567" s="123"/>
      <c r="AO567" s="123"/>
      <c r="AP567" s="33"/>
      <c r="AQ567" s="46"/>
      <c r="AR567" s="33"/>
    </row>
    <row r="568" spans="1:44">
      <c r="A568" s="48"/>
      <c r="B568" s="58"/>
      <c r="C568" s="839"/>
      <c r="D568" s="48"/>
      <c r="E568" s="824"/>
      <c r="F568" s="34"/>
      <c r="G568" s="33"/>
      <c r="H568" s="33"/>
      <c r="I568" s="33"/>
      <c r="J568" s="33"/>
      <c r="K568" s="33"/>
      <c r="L568" s="33"/>
      <c r="M568" s="33"/>
      <c r="N568" s="33"/>
      <c r="O568" s="33"/>
      <c r="P568" s="33"/>
      <c r="Q568" s="33"/>
      <c r="R568" s="33"/>
      <c r="S568" s="33"/>
      <c r="T568" s="33"/>
      <c r="U568" s="33"/>
      <c r="V568" s="33"/>
      <c r="W568" s="33"/>
      <c r="X568" s="33"/>
      <c r="Y568" s="33"/>
      <c r="Z568" s="33"/>
      <c r="AA568" s="46"/>
      <c r="AB568" s="138"/>
      <c r="AC568" s="139"/>
      <c r="AD568" s="140"/>
      <c r="AE568" s="122"/>
      <c r="AF568" s="276"/>
      <c r="AG568" s="123"/>
      <c r="AH568" s="123"/>
      <c r="AI568" s="123"/>
      <c r="AJ568" s="123"/>
      <c r="AK568" s="123"/>
      <c r="AL568" s="123"/>
      <c r="AM568" s="123"/>
      <c r="AN568" s="123"/>
      <c r="AO568" s="123"/>
      <c r="AP568" s="33"/>
      <c r="AQ568" s="46"/>
      <c r="AR568" s="33"/>
    </row>
    <row r="569" spans="1:44">
      <c r="A569" s="48"/>
      <c r="B569" s="58"/>
      <c r="C569" s="839"/>
      <c r="D569" s="48"/>
      <c r="E569" s="824"/>
      <c r="F569" s="34"/>
      <c r="G569" s="1780" t="s">
        <v>1012</v>
      </c>
      <c r="H569" s="1780"/>
      <c r="I569" s="1780"/>
      <c r="J569" s="1780"/>
      <c r="K569" s="1780"/>
      <c r="L569" s="1780"/>
      <c r="M569" s="1780"/>
      <c r="N569" s="1780"/>
      <c r="O569" s="1780"/>
      <c r="P569" s="1780"/>
      <c r="Q569" s="1780"/>
      <c r="R569" s="1780"/>
      <c r="S569" s="1780"/>
      <c r="T569" s="1780"/>
      <c r="U569" s="1781"/>
      <c r="V569" s="1760" t="s">
        <v>94</v>
      </c>
      <c r="W569" s="1761"/>
      <c r="X569" s="1761"/>
      <c r="Y569" s="1762"/>
      <c r="Z569" s="33"/>
      <c r="AA569" s="46"/>
      <c r="AB569" s="138"/>
      <c r="AC569" s="139"/>
      <c r="AD569" s="140"/>
      <c r="AE569" s="122"/>
      <c r="AF569" s="276"/>
      <c r="AG569" s="123"/>
      <c r="AH569" s="123"/>
      <c r="AI569" s="123"/>
      <c r="AJ569" s="123"/>
      <c r="AK569" s="123"/>
      <c r="AL569" s="123"/>
      <c r="AM569" s="123"/>
      <c r="AN569" s="123"/>
      <c r="AO569" s="123"/>
      <c r="AP569" s="33"/>
      <c r="AQ569" s="46"/>
      <c r="AR569" s="33"/>
    </row>
    <row r="570" spans="1:44">
      <c r="A570" s="48"/>
      <c r="B570" s="58"/>
      <c r="C570" s="839"/>
      <c r="D570" s="48"/>
      <c r="E570" s="824"/>
      <c r="F570" s="34"/>
      <c r="G570" s="33"/>
      <c r="H570" s="33"/>
      <c r="I570" s="33"/>
      <c r="J570" s="33"/>
      <c r="K570" s="33"/>
      <c r="L570" s="33"/>
      <c r="M570" s="33"/>
      <c r="N570" s="33"/>
      <c r="O570" s="33"/>
      <c r="P570" s="33"/>
      <c r="Q570" s="33"/>
      <c r="R570" s="33"/>
      <c r="S570" s="33"/>
      <c r="T570" s="33"/>
      <c r="U570" s="33"/>
      <c r="V570" s="33"/>
      <c r="W570" s="33"/>
      <c r="X570" s="33"/>
      <c r="Y570" s="33"/>
      <c r="Z570" s="33"/>
      <c r="AA570" s="46"/>
      <c r="AB570" s="138"/>
      <c r="AC570" s="139"/>
      <c r="AD570" s="140"/>
      <c r="AE570" s="122"/>
      <c r="AF570" s="276"/>
      <c r="AG570" s="123"/>
      <c r="AH570" s="123"/>
      <c r="AI570" s="123"/>
      <c r="AJ570" s="123"/>
      <c r="AK570" s="123"/>
      <c r="AL570" s="123"/>
      <c r="AM570" s="123"/>
      <c r="AN570" s="123"/>
      <c r="AO570" s="123"/>
      <c r="AP570" s="33"/>
      <c r="AQ570" s="46"/>
      <c r="AR570" s="33"/>
    </row>
    <row r="571" spans="1:44">
      <c r="A571" s="48"/>
      <c r="B571" s="58"/>
      <c r="C571" s="839"/>
      <c r="D571" s="48"/>
      <c r="E571" s="824"/>
      <c r="F571" s="34"/>
      <c r="G571" s="1780" t="s">
        <v>118</v>
      </c>
      <c r="H571" s="1780"/>
      <c r="I571" s="1780"/>
      <c r="J571" s="1780"/>
      <c r="K571" s="1780"/>
      <c r="L571" s="1780"/>
      <c r="M571" s="1780"/>
      <c r="N571" s="1780"/>
      <c r="O571" s="1780"/>
      <c r="P571" s="1780"/>
      <c r="Q571" s="1780"/>
      <c r="R571" s="1780"/>
      <c r="S571" s="1780"/>
      <c r="T571" s="1780"/>
      <c r="U571" s="1781"/>
      <c r="V571" s="1760" t="s">
        <v>94</v>
      </c>
      <c r="W571" s="1761"/>
      <c r="X571" s="1761"/>
      <c r="Y571" s="1762"/>
      <c r="Z571" s="33"/>
      <c r="AA571" s="46"/>
      <c r="AB571" s="138"/>
      <c r="AC571" s="139"/>
      <c r="AD571" s="140"/>
      <c r="AE571" s="122"/>
      <c r="AF571" s="276"/>
      <c r="AG571" s="123"/>
      <c r="AH571" s="123"/>
      <c r="AI571" s="123"/>
      <c r="AJ571" s="123"/>
      <c r="AK571" s="123"/>
      <c r="AL571" s="123"/>
      <c r="AM571" s="123"/>
      <c r="AN571" s="123"/>
      <c r="AO571" s="123"/>
      <c r="AP571" s="33"/>
      <c r="AQ571" s="46"/>
      <c r="AR571" s="33"/>
    </row>
    <row r="572" spans="1:44">
      <c r="A572" s="48"/>
      <c r="B572" s="58"/>
      <c r="C572" s="839"/>
      <c r="D572" s="48"/>
      <c r="E572" s="824"/>
      <c r="F572" s="34"/>
      <c r="G572" s="142"/>
      <c r="H572" s="33"/>
      <c r="I572" s="33"/>
      <c r="J572" s="33"/>
      <c r="K572" s="33"/>
      <c r="L572" s="33"/>
      <c r="M572" s="33"/>
      <c r="N572" s="33"/>
      <c r="O572" s="33"/>
      <c r="P572" s="33"/>
      <c r="Q572" s="33"/>
      <c r="R572" s="33"/>
      <c r="S572" s="33"/>
      <c r="T572" s="33"/>
      <c r="U572" s="33"/>
      <c r="V572" s="33"/>
      <c r="W572" s="33"/>
      <c r="X572" s="33"/>
      <c r="Y572" s="33"/>
      <c r="Z572" s="33"/>
      <c r="AA572" s="46"/>
      <c r="AB572" s="138"/>
      <c r="AC572" s="139"/>
      <c r="AD572" s="140"/>
      <c r="AE572" s="122"/>
      <c r="AF572" s="276"/>
      <c r="AG572" s="123"/>
      <c r="AH572" s="123"/>
      <c r="AI572" s="123"/>
      <c r="AJ572" s="123"/>
      <c r="AK572" s="123"/>
      <c r="AL572" s="123"/>
      <c r="AM572" s="123"/>
      <c r="AN572" s="123"/>
      <c r="AO572" s="123"/>
      <c r="AP572" s="33"/>
      <c r="AQ572" s="46"/>
      <c r="AR572" s="33"/>
    </row>
    <row r="573" spans="1:44">
      <c r="A573" s="48"/>
      <c r="B573" s="58"/>
      <c r="C573" s="839"/>
      <c r="D573" s="48"/>
      <c r="E573" s="824"/>
      <c r="F573" s="34"/>
      <c r="G573" s="561" t="s">
        <v>1013</v>
      </c>
      <c r="H573" s="561"/>
      <c r="I573" s="561"/>
      <c r="J573" s="561"/>
      <c r="K573" s="561"/>
      <c r="L573" s="561"/>
      <c r="M573" s="561"/>
      <c r="N573" s="561"/>
      <c r="O573" s="561"/>
      <c r="P573" s="561"/>
      <c r="Q573" s="561"/>
      <c r="R573" s="561"/>
      <c r="S573" s="561"/>
      <c r="T573" s="561"/>
      <c r="U573" s="561"/>
      <c r="V573" s="561"/>
      <c r="W573" s="561"/>
      <c r="X573" s="561"/>
      <c r="Y573" s="561"/>
      <c r="Z573" s="582"/>
      <c r="AA573" s="46"/>
      <c r="AB573" s="138"/>
      <c r="AC573" s="139"/>
      <c r="AD573" s="140"/>
      <c r="AE573" s="122"/>
      <c r="AF573" s="276"/>
      <c r="AG573" s="123"/>
      <c r="AH573" s="123"/>
      <c r="AI573" s="123"/>
      <c r="AJ573" s="123"/>
      <c r="AK573" s="123"/>
      <c r="AL573" s="123"/>
      <c r="AM573" s="123"/>
      <c r="AN573" s="123"/>
      <c r="AO573" s="123"/>
      <c r="AP573" s="33"/>
      <c r="AQ573" s="46"/>
      <c r="AR573" s="33"/>
    </row>
    <row r="574" spans="1:44">
      <c r="A574" s="48"/>
      <c r="B574" s="58"/>
      <c r="C574" s="839"/>
      <c r="D574" s="48"/>
      <c r="E574" s="824"/>
      <c r="F574" s="34"/>
      <c r="G574" s="583"/>
      <c r="H574" s="583"/>
      <c r="I574" s="583"/>
      <c r="J574" s="583"/>
      <c r="K574" s="583"/>
      <c r="L574" s="583"/>
      <c r="M574" s="583"/>
      <c r="N574" s="583"/>
      <c r="O574" s="583"/>
      <c r="P574" s="583"/>
      <c r="Q574" s="583"/>
      <c r="R574" s="583"/>
      <c r="S574" s="583"/>
      <c r="T574" s="583"/>
      <c r="U574" s="583"/>
      <c r="V574" s="583"/>
      <c r="W574" s="583"/>
      <c r="X574" s="583"/>
      <c r="Y574" s="583"/>
      <c r="Z574" s="583"/>
      <c r="AA574" s="46"/>
      <c r="AB574" s="138"/>
      <c r="AC574" s="139"/>
      <c r="AD574" s="140"/>
      <c r="AE574" s="122"/>
      <c r="AF574" s="276"/>
      <c r="AG574" s="123"/>
      <c r="AH574" s="123"/>
      <c r="AI574" s="123"/>
      <c r="AJ574" s="123"/>
      <c r="AK574" s="123"/>
      <c r="AL574" s="123"/>
      <c r="AM574" s="123"/>
      <c r="AN574" s="123"/>
      <c r="AO574" s="123"/>
      <c r="AP574" s="33"/>
      <c r="AQ574" s="46"/>
      <c r="AR574" s="33"/>
    </row>
    <row r="575" spans="1:44">
      <c r="A575" s="48"/>
      <c r="B575" s="58"/>
      <c r="C575" s="49"/>
      <c r="D575" s="48"/>
      <c r="E575" s="824"/>
      <c r="F575" s="34"/>
      <c r="G575" s="1782"/>
      <c r="H575" s="1783"/>
      <c r="I575" s="1783"/>
      <c r="J575" s="1783"/>
      <c r="K575" s="1783"/>
      <c r="L575" s="1783"/>
      <c r="M575" s="1783"/>
      <c r="N575" s="1783"/>
      <c r="O575" s="1783"/>
      <c r="P575" s="1783"/>
      <c r="Q575" s="1783"/>
      <c r="R575" s="1783"/>
      <c r="S575" s="1783"/>
      <c r="T575" s="1783"/>
      <c r="U575" s="1783"/>
      <c r="V575" s="1783"/>
      <c r="W575" s="1783"/>
      <c r="X575" s="1783"/>
      <c r="Y575" s="1783"/>
      <c r="Z575" s="1784"/>
      <c r="AA575" s="46"/>
      <c r="AB575" s="138"/>
      <c r="AC575" s="139"/>
      <c r="AD575" s="140"/>
      <c r="AE575" s="122"/>
      <c r="AF575" s="276"/>
      <c r="AG575" s="123"/>
      <c r="AH575" s="123"/>
      <c r="AI575" s="123"/>
      <c r="AJ575" s="123"/>
      <c r="AK575" s="123"/>
      <c r="AL575" s="123"/>
      <c r="AM575" s="123"/>
      <c r="AN575" s="123"/>
      <c r="AO575" s="123"/>
      <c r="AP575" s="33"/>
      <c r="AQ575" s="46"/>
      <c r="AR575" s="33"/>
    </row>
    <row r="576" spans="1:44">
      <c r="A576" s="48"/>
      <c r="B576" s="58"/>
      <c r="C576" s="49"/>
      <c r="D576" s="48"/>
      <c r="E576" s="824"/>
      <c r="F576" s="34"/>
      <c r="G576" s="1785"/>
      <c r="H576" s="1786"/>
      <c r="I576" s="1786"/>
      <c r="J576" s="1786"/>
      <c r="K576" s="1786"/>
      <c r="L576" s="1786"/>
      <c r="M576" s="1786"/>
      <c r="N576" s="1786"/>
      <c r="O576" s="1786"/>
      <c r="P576" s="1786"/>
      <c r="Q576" s="1786"/>
      <c r="R576" s="1786"/>
      <c r="S576" s="1786"/>
      <c r="T576" s="1786"/>
      <c r="U576" s="1786"/>
      <c r="V576" s="1786"/>
      <c r="W576" s="1786"/>
      <c r="X576" s="1786"/>
      <c r="Y576" s="1786"/>
      <c r="Z576" s="1787"/>
      <c r="AA576" s="46"/>
      <c r="AB576" s="138"/>
      <c r="AC576" s="139"/>
      <c r="AD576" s="140"/>
      <c r="AE576" s="122"/>
      <c r="AF576" s="276"/>
      <c r="AG576" s="123"/>
      <c r="AH576" s="123"/>
      <c r="AI576" s="123"/>
      <c r="AJ576" s="123"/>
      <c r="AK576" s="123"/>
      <c r="AL576" s="123"/>
      <c r="AM576" s="123"/>
      <c r="AN576" s="123"/>
      <c r="AO576" s="123"/>
      <c r="AP576" s="33"/>
      <c r="AQ576" s="46"/>
      <c r="AR576" s="33"/>
    </row>
    <row r="577" spans="1:44">
      <c r="A577" s="277"/>
      <c r="B577" s="280"/>
      <c r="C577" s="279"/>
      <c r="D577" s="133"/>
      <c r="E577" s="824"/>
      <c r="F577" s="136"/>
      <c r="G577" s="1788"/>
      <c r="H577" s="1789"/>
      <c r="I577" s="1789"/>
      <c r="J577" s="1789"/>
      <c r="K577" s="1789"/>
      <c r="L577" s="1789"/>
      <c r="M577" s="1789"/>
      <c r="N577" s="1789"/>
      <c r="O577" s="1789"/>
      <c r="P577" s="1789"/>
      <c r="Q577" s="1789"/>
      <c r="R577" s="1789"/>
      <c r="S577" s="1789"/>
      <c r="T577" s="1789"/>
      <c r="U577" s="1789"/>
      <c r="V577" s="1789"/>
      <c r="W577" s="1789"/>
      <c r="X577" s="1789"/>
      <c r="Y577" s="1789"/>
      <c r="Z577" s="1790"/>
      <c r="AA577" s="137"/>
      <c r="AB577" s="138"/>
      <c r="AC577" s="139"/>
      <c r="AD577" s="140"/>
      <c r="AE577" s="122"/>
      <c r="AF577" s="276"/>
      <c r="AG577" s="123"/>
      <c r="AH577" s="123"/>
      <c r="AI577" s="123"/>
      <c r="AJ577" s="123"/>
      <c r="AK577" s="123"/>
      <c r="AL577" s="123"/>
      <c r="AM577" s="123"/>
      <c r="AN577" s="123"/>
      <c r="AO577" s="123"/>
      <c r="AP577" s="33"/>
      <c r="AQ577" s="46"/>
      <c r="AR577" s="33"/>
    </row>
    <row r="578" spans="1:44" ht="12.6" customHeight="1">
      <c r="A578" s="281"/>
      <c r="B578" s="282"/>
      <c r="C578" s="283"/>
      <c r="D578" s="284"/>
      <c r="E578" s="1964"/>
      <c r="F578" s="332"/>
      <c r="G578" s="331"/>
      <c r="H578" s="331"/>
      <c r="I578" s="331"/>
      <c r="J578" s="331"/>
      <c r="K578" s="331"/>
      <c r="L578" s="331"/>
      <c r="M578" s="331"/>
      <c r="N578" s="331"/>
      <c r="O578" s="331"/>
      <c r="P578" s="331"/>
      <c r="Q578" s="331"/>
      <c r="R578" s="331"/>
      <c r="S578" s="331"/>
      <c r="T578" s="331"/>
      <c r="U578" s="331"/>
      <c r="V578" s="331"/>
      <c r="W578" s="331"/>
      <c r="X578" s="331"/>
      <c r="Y578" s="331"/>
      <c r="Z578" s="331"/>
      <c r="AA578" s="333"/>
      <c r="AB578" s="285"/>
      <c r="AC578" s="286"/>
      <c r="AD578" s="287"/>
      <c r="AE578" s="122"/>
      <c r="AF578" s="276"/>
      <c r="AG578" s="123"/>
      <c r="AH578" s="123"/>
      <c r="AI578" s="123"/>
      <c r="AJ578" s="123"/>
      <c r="AK578" s="123"/>
      <c r="AL578" s="123"/>
      <c r="AM578" s="123"/>
      <c r="AN578" s="123"/>
      <c r="AO578" s="123"/>
      <c r="AP578" s="33"/>
      <c r="AQ578" s="46"/>
      <c r="AR578" s="33"/>
    </row>
    <row r="579" spans="1:44" ht="2.4" customHeight="1">
      <c r="A579" s="277"/>
      <c r="B579" s="280"/>
      <c r="C579" s="279"/>
      <c r="D579" s="133"/>
      <c r="E579" s="133"/>
      <c r="F579" s="136"/>
      <c r="G579" s="47"/>
      <c r="H579" s="47"/>
      <c r="I579" s="47"/>
      <c r="J579" s="47"/>
      <c r="K579" s="47"/>
      <c r="L579" s="47"/>
      <c r="M579" s="47"/>
      <c r="N579" s="47"/>
      <c r="O579" s="47"/>
      <c r="P579" s="47"/>
      <c r="Q579" s="47"/>
      <c r="R579" s="47"/>
      <c r="S579" s="47"/>
      <c r="T579" s="47"/>
      <c r="U579" s="47"/>
      <c r="V579" s="47"/>
      <c r="W579" s="47"/>
      <c r="X579" s="47"/>
      <c r="Y579" s="47"/>
      <c r="Z579" s="47"/>
      <c r="AA579" s="137"/>
      <c r="AB579" s="138"/>
      <c r="AC579" s="139"/>
      <c r="AD579" s="140"/>
      <c r="AE579" s="122"/>
      <c r="AF579" s="276"/>
      <c r="AG579" s="123"/>
      <c r="AH579" s="123"/>
      <c r="AI579" s="123"/>
      <c r="AJ579" s="123"/>
      <c r="AK579" s="123"/>
      <c r="AL579" s="123"/>
      <c r="AM579" s="123"/>
      <c r="AN579" s="123"/>
      <c r="AO579" s="123"/>
      <c r="AP579" s="33"/>
      <c r="AQ579" s="46"/>
      <c r="AR579" s="33"/>
    </row>
    <row r="580" spans="1:44" ht="13.5" customHeight="1">
      <c r="A580" s="788" t="s">
        <v>989</v>
      </c>
      <c r="B580" s="800">
        <v>22</v>
      </c>
      <c r="C580" s="790" t="s">
        <v>720</v>
      </c>
      <c r="D580" s="59" t="s">
        <v>223</v>
      </c>
      <c r="E580" s="788" t="s">
        <v>1143</v>
      </c>
      <c r="F580" s="34"/>
      <c r="G580" s="826" t="s">
        <v>66</v>
      </c>
      <c r="H580" s="826"/>
      <c r="I580" s="826"/>
      <c r="J580" s="826"/>
      <c r="K580" s="826"/>
      <c r="L580" s="826"/>
      <c r="M580" s="840"/>
      <c r="N580" s="1724" t="s">
        <v>105</v>
      </c>
      <c r="O580" s="1724"/>
      <c r="P580" s="1724"/>
      <c r="Q580" s="1724"/>
      <c r="R580" s="1724"/>
      <c r="S580" s="1724"/>
      <c r="T580" s="1724"/>
      <c r="U580" s="1724"/>
      <c r="V580" s="1724"/>
      <c r="W580" s="33"/>
      <c r="X580" s="33"/>
      <c r="Y580" s="33"/>
      <c r="Z580" s="33"/>
      <c r="AA580" s="137"/>
      <c r="AB580" s="851" t="s">
        <v>459</v>
      </c>
      <c r="AC580" s="852"/>
      <c r="AD580" s="853"/>
      <c r="AE580" s="122"/>
      <c r="AF580" s="276"/>
      <c r="AG580" s="123"/>
      <c r="AH580" s="123"/>
      <c r="AI580" s="123"/>
      <c r="AJ580" s="123"/>
      <c r="AK580" s="123"/>
      <c r="AL580" s="123"/>
      <c r="AM580" s="123"/>
      <c r="AN580" s="123"/>
      <c r="AO580" s="123"/>
      <c r="AP580" s="33"/>
      <c r="AQ580" s="46"/>
      <c r="AR580" s="33"/>
    </row>
    <row r="581" spans="1:44">
      <c r="A581" s="788"/>
      <c r="B581" s="800"/>
      <c r="C581" s="790"/>
      <c r="D581" s="50"/>
      <c r="E581" s="788"/>
      <c r="F581" s="34"/>
      <c r="G581" s="826"/>
      <c r="H581" s="826"/>
      <c r="I581" s="826"/>
      <c r="J581" s="826"/>
      <c r="K581" s="826"/>
      <c r="L581" s="826"/>
      <c r="M581" s="840"/>
      <c r="N581" s="1724"/>
      <c r="O581" s="1724"/>
      <c r="P581" s="1724"/>
      <c r="Q581" s="1724"/>
      <c r="R581" s="1724"/>
      <c r="S581" s="1724"/>
      <c r="T581" s="1724"/>
      <c r="U581" s="1724"/>
      <c r="V581" s="1724"/>
      <c r="W581" s="33"/>
      <c r="X581" s="33"/>
      <c r="Y581" s="33"/>
      <c r="Z581" s="33"/>
      <c r="AA581" s="137"/>
      <c r="AB581" s="851"/>
      <c r="AC581" s="852"/>
      <c r="AD581" s="853"/>
      <c r="AE581" s="122"/>
      <c r="AF581" s="276"/>
      <c r="AG581" s="123"/>
      <c r="AH581" s="123"/>
      <c r="AI581" s="123"/>
      <c r="AJ581" s="123"/>
      <c r="AK581" s="123"/>
      <c r="AL581" s="123"/>
      <c r="AM581" s="123"/>
      <c r="AN581" s="123"/>
      <c r="AO581" s="123"/>
      <c r="AP581" s="33"/>
      <c r="AQ581" s="46"/>
      <c r="AR581" s="33"/>
    </row>
    <row r="582" spans="1:44">
      <c r="A582" s="788"/>
      <c r="B582" s="800"/>
      <c r="C582" s="790"/>
      <c r="D582" s="50"/>
      <c r="E582" s="788"/>
      <c r="F582" s="34"/>
      <c r="G582" s="33"/>
      <c r="H582" s="33"/>
      <c r="I582" s="33"/>
      <c r="J582" s="33"/>
      <c r="K582" s="33"/>
      <c r="L582" s="33"/>
      <c r="M582" s="33"/>
      <c r="N582" s="33"/>
      <c r="O582" s="33"/>
      <c r="P582" s="33"/>
      <c r="Q582" s="33"/>
      <c r="R582" s="33"/>
      <c r="S582" s="33"/>
      <c r="T582" s="33"/>
      <c r="U582" s="33"/>
      <c r="V582" s="33"/>
      <c r="W582" s="33"/>
      <c r="X582" s="33"/>
      <c r="Y582" s="33"/>
      <c r="Z582" s="33"/>
      <c r="AA582" s="137"/>
      <c r="AB582" s="851"/>
      <c r="AC582" s="852"/>
      <c r="AD582" s="853"/>
      <c r="AE582" s="122"/>
      <c r="AF582" s="276"/>
      <c r="AG582" s="123"/>
      <c r="AH582" s="123"/>
      <c r="AI582" s="123"/>
      <c r="AJ582" s="123"/>
      <c r="AK582" s="123"/>
      <c r="AL582" s="123"/>
      <c r="AM582" s="123"/>
      <c r="AN582" s="123"/>
      <c r="AO582" s="123"/>
      <c r="AP582" s="33"/>
      <c r="AQ582" s="46"/>
      <c r="AR582" s="33"/>
    </row>
    <row r="583" spans="1:44" ht="2.4" customHeight="1">
      <c r="A583" s="788"/>
      <c r="B583" s="800"/>
      <c r="C583" s="790"/>
      <c r="D583" s="50"/>
      <c r="E583" s="48"/>
      <c r="F583" s="34"/>
      <c r="G583" s="33"/>
      <c r="H583" s="33"/>
      <c r="I583" s="33"/>
      <c r="J583" s="33"/>
      <c r="K583" s="33"/>
      <c r="L583" s="33"/>
      <c r="M583" s="33"/>
      <c r="N583" s="33"/>
      <c r="O583" s="33"/>
      <c r="P583" s="33"/>
      <c r="Q583" s="33"/>
      <c r="R583" s="33"/>
      <c r="S583" s="33"/>
      <c r="T583" s="33"/>
      <c r="U583" s="33"/>
      <c r="V583" s="33"/>
      <c r="W583" s="33"/>
      <c r="X583" s="33"/>
      <c r="Y583" s="33"/>
      <c r="Z583" s="33"/>
      <c r="AA583" s="137"/>
      <c r="AB583" s="194"/>
      <c r="AC583" s="195"/>
      <c r="AD583" s="196"/>
      <c r="AE583" s="122"/>
      <c r="AF583" s="276"/>
      <c r="AG583" s="123"/>
      <c r="AH583" s="123"/>
      <c r="AI583" s="123"/>
      <c r="AJ583" s="123"/>
      <c r="AK583" s="123"/>
      <c r="AL583" s="123"/>
      <c r="AM583" s="123"/>
      <c r="AN583" s="123"/>
      <c r="AO583" s="123"/>
      <c r="AP583" s="33"/>
      <c r="AQ583" s="33"/>
      <c r="AR583" s="33"/>
    </row>
    <row r="584" spans="1:44">
      <c r="A584" s="788"/>
      <c r="B584" s="800"/>
      <c r="C584" s="790"/>
      <c r="D584" s="50"/>
      <c r="E584" s="788" t="s">
        <v>1142</v>
      </c>
      <c r="F584" s="34"/>
      <c r="G584" s="33" t="s">
        <v>592</v>
      </c>
      <c r="H584" s="33"/>
      <c r="I584" s="33"/>
      <c r="J584" s="33"/>
      <c r="K584" s="33"/>
      <c r="L584" s="1779" t="s">
        <v>593</v>
      </c>
      <c r="M584" s="1779"/>
      <c r="N584" s="1779"/>
      <c r="O584" s="1779"/>
      <c r="P584" s="1779"/>
      <c r="Q584" s="1779"/>
      <c r="R584" s="1779"/>
      <c r="S584" s="1779"/>
      <c r="T584" s="33"/>
      <c r="U584" s="33"/>
      <c r="V584" s="33"/>
      <c r="W584" s="33"/>
      <c r="X584" s="33"/>
      <c r="Y584" s="33"/>
      <c r="Z584" s="33"/>
      <c r="AA584" s="137"/>
      <c r="AB584" s="194"/>
      <c r="AC584" s="195"/>
      <c r="AD584" s="196"/>
      <c r="AE584" s="122"/>
      <c r="AF584" s="276"/>
      <c r="AG584" s="123"/>
      <c r="AH584" s="123"/>
      <c r="AI584" s="123"/>
      <c r="AJ584" s="123"/>
      <c r="AK584" s="123"/>
      <c r="AL584" s="123"/>
      <c r="AM584" s="123"/>
      <c r="AN584" s="123"/>
      <c r="AO584" s="123"/>
      <c r="AP584" s="33"/>
      <c r="AQ584" s="33"/>
      <c r="AR584" s="33"/>
    </row>
    <row r="585" spans="1:44" ht="10.199999999999999" customHeight="1">
      <c r="A585" s="48"/>
      <c r="B585" s="58"/>
      <c r="C585" s="790"/>
      <c r="D585" s="50"/>
      <c r="E585" s="788"/>
      <c r="F585" s="34"/>
      <c r="W585" s="33"/>
      <c r="X585" s="33"/>
      <c r="Y585" s="33"/>
      <c r="Z585" s="33"/>
      <c r="AA585" s="137"/>
      <c r="AB585" s="138"/>
      <c r="AC585" s="139"/>
      <c r="AD585" s="140"/>
      <c r="AE585" s="122"/>
      <c r="AF585" s="276"/>
      <c r="AG585" s="123"/>
      <c r="AH585" s="123"/>
      <c r="AI585" s="123"/>
    </row>
    <row r="586" spans="1:44">
      <c r="A586" s="48"/>
      <c r="B586" s="58"/>
      <c r="C586" s="790"/>
      <c r="D586" s="50"/>
      <c r="E586" s="788"/>
      <c r="F586" s="34"/>
      <c r="G586" s="1773" t="s">
        <v>126</v>
      </c>
      <c r="H586" s="1774"/>
      <c r="I586" s="1774"/>
      <c r="J586" s="1774"/>
      <c r="K586" s="1774"/>
      <c r="L586" s="1774"/>
      <c r="M586" s="1774"/>
      <c r="N586" s="1774"/>
      <c r="O586" s="1774"/>
      <c r="P586" s="1775"/>
      <c r="Q586" s="1776" t="s">
        <v>119</v>
      </c>
      <c r="R586" s="1776"/>
      <c r="S586" s="1776"/>
      <c r="T586" s="1776"/>
      <c r="U586" s="1776"/>
      <c r="V586" s="1776"/>
      <c r="W586" s="106"/>
      <c r="X586" s="106"/>
      <c r="Y586" s="106"/>
      <c r="Z586" s="102"/>
      <c r="AA586" s="137"/>
      <c r="AB586" s="138"/>
      <c r="AC586" s="139"/>
      <c r="AD586" s="140"/>
      <c r="AE586" s="122"/>
      <c r="AF586" s="276"/>
      <c r="AG586" s="123"/>
      <c r="AH586" s="123"/>
      <c r="AI586" s="123"/>
    </row>
    <row r="587" spans="1:44" ht="6.6" customHeight="1">
      <c r="A587" s="48"/>
      <c r="B587" s="58"/>
      <c r="C587" s="38"/>
      <c r="D587" s="50"/>
      <c r="E587" s="48"/>
      <c r="F587" s="34"/>
      <c r="G587" s="1794" t="s">
        <v>120</v>
      </c>
      <c r="H587" s="1795"/>
      <c r="I587" s="1795"/>
      <c r="J587" s="1795"/>
      <c r="K587" s="1795"/>
      <c r="L587" s="1795"/>
      <c r="M587" s="1795"/>
      <c r="N587" s="1795"/>
      <c r="O587" s="1795"/>
      <c r="P587" s="1796"/>
      <c r="Q587" s="1779" t="s">
        <v>101</v>
      </c>
      <c r="R587" s="1779"/>
      <c r="S587" s="1779"/>
      <c r="T587" s="1779"/>
      <c r="U587" s="1779"/>
      <c r="V587" s="1779"/>
      <c r="W587" s="106"/>
      <c r="X587" s="106"/>
      <c r="Y587" s="106"/>
      <c r="Z587" s="102"/>
      <c r="AA587" s="137"/>
      <c r="AB587" s="138"/>
      <c r="AC587" s="139"/>
      <c r="AD587" s="140"/>
      <c r="AE587" s="122"/>
      <c r="AF587" s="276"/>
      <c r="AG587" s="123"/>
      <c r="AH587" s="123"/>
      <c r="AI587" s="123"/>
    </row>
    <row r="588" spans="1:44" ht="6.6" customHeight="1">
      <c r="A588" s="48"/>
      <c r="B588" s="58"/>
      <c r="C588" s="38"/>
      <c r="D588" s="50"/>
      <c r="E588" s="788" t="s">
        <v>1141</v>
      </c>
      <c r="F588" s="34"/>
      <c r="G588" s="1800"/>
      <c r="H588" s="1801"/>
      <c r="I588" s="1801"/>
      <c r="J588" s="1801"/>
      <c r="K588" s="1801"/>
      <c r="L588" s="1801"/>
      <c r="M588" s="1801"/>
      <c r="N588" s="1801"/>
      <c r="O588" s="1801"/>
      <c r="P588" s="1802"/>
      <c r="Q588" s="1779"/>
      <c r="R588" s="1779"/>
      <c r="S588" s="1779"/>
      <c r="T588" s="1779"/>
      <c r="U588" s="1779"/>
      <c r="V588" s="1779"/>
      <c r="W588" s="106"/>
      <c r="X588" s="106"/>
      <c r="Y588" s="106"/>
      <c r="Z588" s="102"/>
      <c r="AA588" s="137"/>
      <c r="AB588" s="138"/>
      <c r="AC588" s="139"/>
      <c r="AD588" s="140"/>
      <c r="AE588" s="122"/>
      <c r="AF588" s="276"/>
      <c r="AG588" s="123"/>
      <c r="AH588" s="123"/>
      <c r="AI588" s="123"/>
    </row>
    <row r="589" spans="1:44">
      <c r="A589" s="48"/>
      <c r="B589" s="58"/>
      <c r="C589" s="49"/>
      <c r="D589" s="50"/>
      <c r="E589" s="788"/>
      <c r="F589" s="34"/>
      <c r="G589" s="1791" t="s">
        <v>121</v>
      </c>
      <c r="H589" s="1792"/>
      <c r="I589" s="1792"/>
      <c r="J589" s="1792"/>
      <c r="K589" s="1792"/>
      <c r="L589" s="1792"/>
      <c r="M589" s="1792"/>
      <c r="N589" s="1792"/>
      <c r="O589" s="1792"/>
      <c r="P589" s="1793"/>
      <c r="Q589" s="1779" t="s">
        <v>94</v>
      </c>
      <c r="R589" s="1779"/>
      <c r="S589" s="1779"/>
      <c r="T589" s="1779"/>
      <c r="U589" s="1779"/>
      <c r="V589" s="1779"/>
      <c r="W589" s="33"/>
      <c r="X589" s="33"/>
      <c r="Y589" s="33"/>
      <c r="Z589" s="33"/>
      <c r="AA589" s="137"/>
      <c r="AB589" s="138"/>
      <c r="AC589" s="139"/>
      <c r="AD589" s="140"/>
      <c r="AE589" s="122"/>
      <c r="AF589" s="276"/>
      <c r="AG589" s="123"/>
      <c r="AH589" s="123"/>
      <c r="AI589" s="123"/>
    </row>
    <row r="590" spans="1:44" ht="6.6" customHeight="1">
      <c r="A590" s="48"/>
      <c r="B590" s="58"/>
      <c r="C590" s="49"/>
      <c r="D590" s="50"/>
      <c r="E590" s="788"/>
      <c r="F590" s="34"/>
      <c r="G590" s="1794" t="s">
        <v>169</v>
      </c>
      <c r="H590" s="1795"/>
      <c r="I590" s="1795"/>
      <c r="J590" s="1795"/>
      <c r="K590" s="1795"/>
      <c r="L590" s="1795"/>
      <c r="M590" s="1795"/>
      <c r="N590" s="1795"/>
      <c r="O590" s="1795"/>
      <c r="P590" s="1796"/>
      <c r="Q590" s="1779" t="s">
        <v>94</v>
      </c>
      <c r="R590" s="1779"/>
      <c r="S590" s="1779"/>
      <c r="T590" s="1779"/>
      <c r="U590" s="1779"/>
      <c r="V590" s="1779"/>
      <c r="W590" s="120"/>
      <c r="X590" s="120"/>
      <c r="Y590" s="120"/>
      <c r="Z590" s="120"/>
      <c r="AA590" s="137"/>
      <c r="AB590" s="138"/>
      <c r="AC590" s="139"/>
      <c r="AD590" s="140"/>
      <c r="AE590" s="122"/>
      <c r="AF590" s="276"/>
      <c r="AG590" s="123"/>
      <c r="AH590" s="123"/>
      <c r="AI590" s="123"/>
    </row>
    <row r="591" spans="1:44" ht="6.6" customHeight="1">
      <c r="A591" s="48"/>
      <c r="B591" s="58"/>
      <c r="C591" s="49"/>
      <c r="D591" s="50"/>
      <c r="E591" s="788"/>
      <c r="F591" s="34"/>
      <c r="G591" s="1797"/>
      <c r="H591" s="1798"/>
      <c r="I591" s="1798"/>
      <c r="J591" s="1798"/>
      <c r="K591" s="1798"/>
      <c r="L591" s="1798"/>
      <c r="M591" s="1798"/>
      <c r="N591" s="1798"/>
      <c r="O591" s="1798"/>
      <c r="P591" s="1799"/>
      <c r="Q591" s="1803"/>
      <c r="R591" s="1803"/>
      <c r="S591" s="1803"/>
      <c r="T591" s="1803"/>
      <c r="U591" s="1803"/>
      <c r="V591" s="1803"/>
      <c r="W591" s="120"/>
      <c r="X591" s="120"/>
      <c r="Y591" s="120"/>
      <c r="Z591" s="120"/>
      <c r="AA591" s="137"/>
      <c r="AB591" s="138"/>
      <c r="AC591" s="139"/>
      <c r="AD591" s="140"/>
      <c r="AE591" s="122"/>
      <c r="AF591" s="276"/>
      <c r="AG591" s="123"/>
      <c r="AH591" s="123"/>
      <c r="AI591" s="123"/>
    </row>
    <row r="592" spans="1:44" ht="6.6" customHeight="1">
      <c r="A592" s="48"/>
      <c r="B592" s="58"/>
      <c r="C592" s="49"/>
      <c r="D592" s="50"/>
      <c r="E592" s="788"/>
      <c r="F592" s="34"/>
      <c r="G592" s="1797"/>
      <c r="H592" s="1798"/>
      <c r="I592" s="1798"/>
      <c r="J592" s="1798"/>
      <c r="K592" s="1798"/>
      <c r="L592" s="1798"/>
      <c r="M592" s="1798"/>
      <c r="N592" s="1798"/>
      <c r="O592" s="1798"/>
      <c r="P592" s="1799"/>
      <c r="Q592" s="1803"/>
      <c r="R592" s="1803"/>
      <c r="S592" s="1803"/>
      <c r="T592" s="1803"/>
      <c r="U592" s="1803"/>
      <c r="V592" s="1803"/>
      <c r="W592" s="120"/>
      <c r="X592" s="120"/>
      <c r="Y592" s="120"/>
      <c r="Z592" s="120"/>
      <c r="AA592" s="137"/>
      <c r="AB592" s="138"/>
      <c r="AC592" s="139"/>
      <c r="AD592" s="140"/>
      <c r="AE592" s="122"/>
      <c r="AF592" s="276"/>
      <c r="AG592" s="123"/>
      <c r="AH592" s="123"/>
      <c r="AI592" s="123"/>
    </row>
    <row r="593" spans="1:44" ht="4.8" customHeight="1">
      <c r="A593" s="48"/>
      <c r="B593" s="58"/>
      <c r="C593" s="49"/>
      <c r="D593" s="50"/>
      <c r="E593" s="48"/>
      <c r="F593" s="307"/>
      <c r="G593" s="1800"/>
      <c r="H593" s="1801"/>
      <c r="I593" s="1801"/>
      <c r="J593" s="1801"/>
      <c r="K593" s="1801"/>
      <c r="L593" s="1801"/>
      <c r="M593" s="1801"/>
      <c r="N593" s="1801"/>
      <c r="O593" s="1801"/>
      <c r="P593" s="1802"/>
      <c r="Q593" s="1779"/>
      <c r="R593" s="1779"/>
      <c r="S593" s="1779"/>
      <c r="T593" s="1779"/>
      <c r="U593" s="1779"/>
      <c r="V593" s="1779"/>
      <c r="W593" s="308"/>
      <c r="X593" s="308"/>
      <c r="Y593" s="308"/>
      <c r="Z593" s="308"/>
      <c r="AA593" s="137"/>
      <c r="AB593" s="138"/>
      <c r="AC593" s="139"/>
      <c r="AD593" s="140"/>
      <c r="AE593" s="122"/>
      <c r="AF593" s="276"/>
      <c r="AG593" s="123"/>
      <c r="AH593" s="123"/>
      <c r="AI593" s="123"/>
      <c r="AJ593" s="123"/>
      <c r="AK593" s="123"/>
      <c r="AL593" s="123"/>
      <c r="AM593" s="123"/>
      <c r="AN593" s="123"/>
      <c r="AO593" s="123"/>
      <c r="AP593" s="33"/>
      <c r="AQ593" s="46"/>
      <c r="AR593" s="33"/>
    </row>
    <row r="594" spans="1:44" ht="13.2" customHeight="1">
      <c r="A594" s="48"/>
      <c r="B594" s="58"/>
      <c r="C594" s="49"/>
      <c r="D594" s="50"/>
      <c r="E594" s="788" t="s">
        <v>1140</v>
      </c>
      <c r="F594" s="34"/>
      <c r="G594" s="1804" t="s">
        <v>122</v>
      </c>
      <c r="H594" s="1805"/>
      <c r="I594" s="1805"/>
      <c r="J594" s="1805"/>
      <c r="K594" s="1805"/>
      <c r="L594" s="1805"/>
      <c r="M594" s="1805"/>
      <c r="N594" s="1805"/>
      <c r="O594" s="1805"/>
      <c r="P594" s="1806"/>
      <c r="Q594" s="1779" t="s">
        <v>101</v>
      </c>
      <c r="R594" s="1779"/>
      <c r="S594" s="1779"/>
      <c r="T594" s="1779"/>
      <c r="U594" s="1779"/>
      <c r="V594" s="1779"/>
      <c r="AA594" s="137"/>
      <c r="AB594" s="138"/>
      <c r="AC594" s="139"/>
      <c r="AD594" s="140"/>
      <c r="AE594" s="122"/>
      <c r="AF594" s="276"/>
      <c r="AG594" s="123"/>
      <c r="AH594" s="123"/>
      <c r="AI594" s="123"/>
      <c r="AJ594" s="123"/>
      <c r="AK594" s="123"/>
      <c r="AL594" s="123"/>
      <c r="AM594" s="123"/>
      <c r="AN594" s="123"/>
      <c r="AO594" s="123"/>
      <c r="AP594" s="33"/>
      <c r="AQ594" s="46"/>
      <c r="AR594" s="33"/>
    </row>
    <row r="595" spans="1:44">
      <c r="A595" s="48"/>
      <c r="B595" s="58"/>
      <c r="C595" s="49"/>
      <c r="D595" s="50"/>
      <c r="E595" s="788"/>
      <c r="F595" s="34"/>
      <c r="AA595" s="137"/>
      <c r="AB595" s="138"/>
      <c r="AC595" s="139"/>
      <c r="AD595" s="140"/>
      <c r="AE595" s="122"/>
      <c r="AF595" s="276"/>
      <c r="AG595" s="123"/>
      <c r="AH595" s="123"/>
      <c r="AI595" s="123"/>
      <c r="AJ595" s="123"/>
      <c r="AK595" s="123"/>
      <c r="AL595" s="123"/>
      <c r="AM595" s="123"/>
      <c r="AN595" s="123"/>
      <c r="AO595" s="123"/>
      <c r="AP595" s="33"/>
      <c r="AQ595" s="46"/>
      <c r="AR595" s="33"/>
    </row>
    <row r="596" spans="1:44" ht="10.8" customHeight="1">
      <c r="A596" s="48"/>
      <c r="B596" s="58"/>
      <c r="C596" s="49"/>
      <c r="D596" s="50"/>
      <c r="E596" s="788"/>
      <c r="F596" s="34"/>
      <c r="G596" s="1966" t="s">
        <v>209</v>
      </c>
      <c r="H596" s="1966"/>
      <c r="I596" s="1966"/>
      <c r="J596" s="1966"/>
      <c r="K596" s="1966"/>
      <c r="L596" s="1966"/>
      <c r="M596" s="1966"/>
      <c r="N596" s="1966"/>
      <c r="O596" s="1966"/>
      <c r="P596" s="1966"/>
      <c r="Q596" s="1966"/>
      <c r="R596" s="1966"/>
      <c r="S596" s="1966"/>
      <c r="T596" s="1966"/>
      <c r="U596" s="1966"/>
      <c r="V596" s="1966"/>
      <c r="W596" s="1966"/>
      <c r="X596" s="1966"/>
      <c r="Y596" s="1966"/>
      <c r="Z596" s="1966"/>
      <c r="AA596" s="137"/>
      <c r="AB596" s="138"/>
      <c r="AC596" s="139"/>
      <c r="AD596" s="140"/>
      <c r="AE596" s="122"/>
      <c r="AF596" s="276"/>
      <c r="AG596" s="123"/>
      <c r="AH596" s="123"/>
      <c r="AI596" s="123"/>
      <c r="AJ596" s="123"/>
      <c r="AK596" s="123"/>
      <c r="AL596" s="123"/>
      <c r="AM596" s="123"/>
      <c r="AN596" s="123"/>
      <c r="AO596" s="123"/>
      <c r="AP596" s="33"/>
      <c r="AQ596" s="46"/>
      <c r="AR596" s="33"/>
    </row>
    <row r="597" spans="1:44" ht="3.75" customHeight="1">
      <c r="A597" s="48"/>
      <c r="B597" s="58"/>
      <c r="C597" s="49"/>
      <c r="D597" s="50"/>
      <c r="E597" s="48"/>
      <c r="F597" s="34"/>
      <c r="G597" s="1966"/>
      <c r="H597" s="1966"/>
      <c r="I597" s="1966"/>
      <c r="J597" s="1966"/>
      <c r="K597" s="1966"/>
      <c r="L597" s="1966"/>
      <c r="M597" s="1966"/>
      <c r="N597" s="1966"/>
      <c r="O597" s="1966"/>
      <c r="P597" s="1966"/>
      <c r="Q597" s="1966"/>
      <c r="R597" s="1966"/>
      <c r="S597" s="1966"/>
      <c r="T597" s="1966"/>
      <c r="U597" s="1966"/>
      <c r="V597" s="1966"/>
      <c r="W597" s="1966"/>
      <c r="X597" s="1966"/>
      <c r="Y597" s="1966"/>
      <c r="Z597" s="1966"/>
      <c r="AA597" s="137"/>
      <c r="AB597" s="138"/>
      <c r="AC597" s="139"/>
      <c r="AD597" s="140"/>
      <c r="AE597" s="122"/>
      <c r="AF597" s="276"/>
      <c r="AG597" s="123"/>
      <c r="AH597" s="123"/>
      <c r="AI597" s="123"/>
      <c r="AJ597" s="123"/>
      <c r="AK597" s="123"/>
      <c r="AL597" s="123"/>
      <c r="AM597" s="123"/>
      <c r="AN597" s="123"/>
      <c r="AO597" s="123"/>
      <c r="AP597" s="33"/>
      <c r="AQ597" s="46"/>
      <c r="AR597" s="33"/>
    </row>
    <row r="598" spans="1:44" ht="13.2" customHeight="1">
      <c r="A598" s="48"/>
      <c r="B598" s="58"/>
      <c r="C598" s="49"/>
      <c r="D598" s="50"/>
      <c r="E598" s="788" t="s">
        <v>1144</v>
      </c>
      <c r="F598" s="34"/>
      <c r="G598" s="1967"/>
      <c r="H598" s="1967"/>
      <c r="I598" s="1967"/>
      <c r="J598" s="1967"/>
      <c r="K598" s="1967"/>
      <c r="L598" s="1967"/>
      <c r="M598" s="1967"/>
      <c r="N598" s="1967"/>
      <c r="O598" s="1967"/>
      <c r="P598" s="1967"/>
      <c r="Q598" s="1967"/>
      <c r="R598" s="1967"/>
      <c r="S598" s="1967"/>
      <c r="T598" s="1967"/>
      <c r="U598" s="1967"/>
      <c r="V598" s="1967"/>
      <c r="W598" s="1967"/>
      <c r="X598" s="1967"/>
      <c r="Y598" s="1967"/>
      <c r="Z598" s="1967"/>
      <c r="AA598" s="137"/>
      <c r="AB598" s="138"/>
      <c r="AC598" s="139"/>
      <c r="AD598" s="140"/>
      <c r="AE598" s="122"/>
      <c r="AF598" s="276"/>
      <c r="AG598" s="123"/>
      <c r="AH598" s="123"/>
      <c r="AI598" s="123"/>
      <c r="AJ598" s="123"/>
      <c r="AK598" s="123"/>
      <c r="AL598" s="123"/>
      <c r="AM598" s="123"/>
      <c r="AN598" s="123"/>
      <c r="AO598" s="123"/>
      <c r="AP598" s="33"/>
      <c r="AQ598" s="46"/>
      <c r="AR598" s="33"/>
    </row>
    <row r="599" spans="1:44" ht="10.8" customHeight="1">
      <c r="A599" s="48"/>
      <c r="B599" s="58"/>
      <c r="C599" s="49"/>
      <c r="D599" s="50"/>
      <c r="E599" s="788"/>
      <c r="F599" s="34"/>
      <c r="G599" s="1807"/>
      <c r="H599" s="1808"/>
      <c r="I599" s="1808"/>
      <c r="J599" s="1808"/>
      <c r="K599" s="1808"/>
      <c r="L599" s="1808"/>
      <c r="M599" s="1808"/>
      <c r="N599" s="1808"/>
      <c r="O599" s="1808"/>
      <c r="P599" s="1808"/>
      <c r="Q599" s="1808"/>
      <c r="R599" s="1808"/>
      <c r="S599" s="1808"/>
      <c r="T599" s="1808"/>
      <c r="U599" s="1808"/>
      <c r="V599" s="1808"/>
      <c r="W599" s="1808"/>
      <c r="X599" s="1808"/>
      <c r="Y599" s="1808"/>
      <c r="Z599" s="1809"/>
      <c r="AA599" s="137"/>
      <c r="AB599" s="138"/>
      <c r="AC599" s="139"/>
      <c r="AD599" s="140"/>
      <c r="AE599" s="122"/>
      <c r="AF599" s="276"/>
      <c r="AG599" s="123"/>
      <c r="AH599" s="123"/>
      <c r="AI599" s="123"/>
      <c r="AJ599" s="123"/>
      <c r="AK599" s="123"/>
      <c r="AL599" s="123"/>
      <c r="AM599" s="123"/>
      <c r="AN599" s="123"/>
      <c r="AO599" s="123"/>
      <c r="AP599" s="33"/>
      <c r="AQ599" s="46"/>
      <c r="AR599" s="33"/>
    </row>
    <row r="600" spans="1:44" ht="4.8" customHeight="1">
      <c r="A600" s="48"/>
      <c r="B600" s="58"/>
      <c r="C600" s="49"/>
      <c r="D600" s="50"/>
      <c r="E600" s="48"/>
      <c r="F600" s="34"/>
      <c r="G600" s="1810"/>
      <c r="H600" s="1811"/>
      <c r="I600" s="1811"/>
      <c r="J600" s="1811"/>
      <c r="K600" s="1811"/>
      <c r="L600" s="1811"/>
      <c r="M600" s="1811"/>
      <c r="N600" s="1811"/>
      <c r="O600" s="1811"/>
      <c r="P600" s="1811"/>
      <c r="Q600" s="1811"/>
      <c r="R600" s="1811"/>
      <c r="S600" s="1811"/>
      <c r="T600" s="1811"/>
      <c r="U600" s="1811"/>
      <c r="V600" s="1811"/>
      <c r="W600" s="1811"/>
      <c r="X600" s="1811"/>
      <c r="Y600" s="1811"/>
      <c r="Z600" s="1812"/>
      <c r="AA600" s="137"/>
      <c r="AB600" s="138"/>
      <c r="AC600" s="139"/>
      <c r="AD600" s="140"/>
      <c r="AE600" s="122"/>
      <c r="AF600" s="276"/>
      <c r="AG600" s="123"/>
      <c r="AH600" s="123"/>
      <c r="AI600" s="123"/>
      <c r="AJ600" s="123"/>
      <c r="AK600" s="123"/>
      <c r="AL600" s="123"/>
      <c r="AM600" s="123"/>
      <c r="AN600" s="123"/>
      <c r="AO600" s="123"/>
      <c r="AP600" s="33"/>
      <c r="AQ600" s="46"/>
      <c r="AR600" s="33"/>
    </row>
    <row r="601" spans="1:44">
      <c r="A601" s="48"/>
      <c r="B601" s="58"/>
      <c r="C601" s="49"/>
      <c r="D601" s="50"/>
      <c r="E601" s="788" t="s">
        <v>1145</v>
      </c>
      <c r="F601" s="34"/>
      <c r="G601" s="1810"/>
      <c r="H601" s="1811"/>
      <c r="I601" s="1811"/>
      <c r="J601" s="1811"/>
      <c r="K601" s="1811"/>
      <c r="L601" s="1811"/>
      <c r="M601" s="1811"/>
      <c r="N601" s="1811"/>
      <c r="O601" s="1811"/>
      <c r="P601" s="1811"/>
      <c r="Q601" s="1811"/>
      <c r="R601" s="1811"/>
      <c r="S601" s="1811"/>
      <c r="T601" s="1811"/>
      <c r="U601" s="1811"/>
      <c r="V601" s="1811"/>
      <c r="W601" s="1811"/>
      <c r="X601" s="1811"/>
      <c r="Y601" s="1811"/>
      <c r="Z601" s="1812"/>
      <c r="AA601" s="137"/>
      <c r="AB601" s="138"/>
      <c r="AC601" s="139"/>
      <c r="AD601" s="140"/>
      <c r="AE601" s="122"/>
      <c r="AF601" s="276"/>
      <c r="AG601" s="123"/>
      <c r="AH601" s="123"/>
      <c r="AI601" s="123"/>
      <c r="AJ601" s="123"/>
      <c r="AK601" s="123"/>
      <c r="AL601" s="123"/>
      <c r="AM601" s="123"/>
      <c r="AN601" s="123"/>
      <c r="AO601" s="123"/>
      <c r="AP601" s="33"/>
      <c r="AQ601" s="46"/>
      <c r="AR601" s="33"/>
    </row>
    <row r="602" spans="1:44">
      <c r="A602" s="48"/>
      <c r="B602" s="58"/>
      <c r="C602" s="49"/>
      <c r="D602" s="50"/>
      <c r="E602" s="788"/>
      <c r="F602" s="34"/>
      <c r="G602" s="1813"/>
      <c r="H602" s="1814"/>
      <c r="I602" s="1814"/>
      <c r="J602" s="1814"/>
      <c r="K602" s="1814"/>
      <c r="L602" s="1814"/>
      <c r="M602" s="1814"/>
      <c r="N602" s="1814"/>
      <c r="O602" s="1814"/>
      <c r="P602" s="1814"/>
      <c r="Q602" s="1814"/>
      <c r="R602" s="1814"/>
      <c r="S602" s="1814"/>
      <c r="T602" s="1814"/>
      <c r="U602" s="1814"/>
      <c r="V602" s="1814"/>
      <c r="W602" s="1814"/>
      <c r="X602" s="1814"/>
      <c r="Y602" s="1814"/>
      <c r="Z602" s="1815"/>
      <c r="AA602" s="137"/>
      <c r="AB602" s="138"/>
      <c r="AC602" s="139"/>
      <c r="AD602" s="140"/>
      <c r="AE602" s="122"/>
      <c r="AF602" s="276"/>
      <c r="AG602" s="123"/>
      <c r="AH602" s="123"/>
      <c r="AI602" s="123"/>
      <c r="AJ602" s="123"/>
      <c r="AK602" s="123"/>
      <c r="AL602" s="123"/>
      <c r="AM602" s="123"/>
      <c r="AN602" s="123"/>
      <c r="AO602" s="123"/>
      <c r="AP602" s="33"/>
      <c r="AQ602" s="46"/>
      <c r="AR602" s="33"/>
    </row>
    <row r="603" spans="1:44" ht="4.8" customHeight="1">
      <c r="A603" s="48"/>
      <c r="B603" s="58"/>
      <c r="C603" s="49"/>
      <c r="D603" s="50"/>
      <c r="E603" s="48"/>
      <c r="F603" s="34"/>
      <c r="G603" s="33"/>
      <c r="H603" s="33"/>
      <c r="I603" s="33"/>
      <c r="J603" s="33"/>
      <c r="K603" s="33"/>
      <c r="L603" s="33"/>
      <c r="M603" s="33"/>
      <c r="N603" s="33"/>
      <c r="O603" s="33"/>
      <c r="P603" s="33"/>
      <c r="Q603" s="33"/>
      <c r="R603" s="33"/>
      <c r="S603" s="33"/>
      <c r="T603" s="33"/>
      <c r="U603" s="33"/>
      <c r="V603" s="33"/>
      <c r="W603" s="33"/>
      <c r="X603" s="33"/>
      <c r="Y603" s="33"/>
      <c r="Z603" s="33"/>
      <c r="AA603" s="137"/>
      <c r="AB603" s="138"/>
      <c r="AC603" s="139"/>
      <c r="AD603" s="140"/>
      <c r="AE603" s="122"/>
      <c r="AF603" s="276"/>
      <c r="AG603" s="123"/>
      <c r="AH603" s="123"/>
      <c r="AI603" s="123"/>
      <c r="AJ603" s="123"/>
      <c r="AK603" s="123"/>
      <c r="AL603" s="123"/>
      <c r="AM603" s="123"/>
      <c r="AN603" s="123"/>
      <c r="AO603" s="123"/>
      <c r="AP603" s="33"/>
      <c r="AQ603" s="46"/>
      <c r="AR603" s="33"/>
    </row>
    <row r="604" spans="1:44" ht="1.8" customHeight="1">
      <c r="A604" s="357"/>
      <c r="B604" s="276"/>
      <c r="C604" s="49"/>
      <c r="D604" s="48"/>
      <c r="E604" s="357"/>
      <c r="F604" s="291"/>
      <c r="G604" s="225"/>
      <c r="H604" s="309"/>
      <c r="I604" s="106"/>
      <c r="J604" s="106"/>
      <c r="K604" s="106"/>
      <c r="L604" s="40"/>
      <c r="M604" s="40"/>
      <c r="N604" s="102"/>
      <c r="O604" s="42"/>
      <c r="P604" s="42"/>
      <c r="Q604" s="42"/>
      <c r="R604" s="42"/>
      <c r="S604" s="42"/>
      <c r="T604" s="42"/>
      <c r="U604" s="42"/>
      <c r="V604" s="42"/>
      <c r="W604" s="42"/>
      <c r="X604" s="42"/>
      <c r="Y604" s="42"/>
      <c r="Z604" s="42"/>
      <c r="AA604" s="137"/>
      <c r="AB604" s="138"/>
      <c r="AC604" s="139"/>
      <c r="AD604" s="140"/>
      <c r="AE604" s="122"/>
      <c r="AF604" s="276"/>
      <c r="AG604" s="123"/>
      <c r="AH604" s="123"/>
      <c r="AI604" s="123"/>
      <c r="AJ604" s="123"/>
      <c r="AK604" s="123"/>
      <c r="AL604" s="123"/>
      <c r="AM604" s="123"/>
      <c r="AN604" s="123"/>
      <c r="AO604" s="123"/>
      <c r="AP604" s="33"/>
      <c r="AQ604" s="46"/>
      <c r="AR604" s="33"/>
    </row>
    <row r="605" spans="1:44" ht="13.5" customHeight="1">
      <c r="A605" s="788" t="s">
        <v>988</v>
      </c>
      <c r="B605" s="950">
        <v>23</v>
      </c>
      <c r="C605" s="790" t="s">
        <v>721</v>
      </c>
      <c r="D605" s="59" t="s">
        <v>223</v>
      </c>
      <c r="E605" s="788" t="s">
        <v>1149</v>
      </c>
      <c r="F605" s="34"/>
      <c r="G605" s="826" t="s">
        <v>66</v>
      </c>
      <c r="H605" s="826"/>
      <c r="I605" s="826"/>
      <c r="J605" s="826"/>
      <c r="K605" s="826"/>
      <c r="L605" s="826"/>
      <c r="M605" s="840"/>
      <c r="N605" s="1137" t="s">
        <v>1031</v>
      </c>
      <c r="O605" s="1963"/>
      <c r="P605" s="1963"/>
      <c r="Q605" s="1963"/>
      <c r="R605" s="1963"/>
      <c r="S605" s="1963"/>
      <c r="T605" s="1963"/>
      <c r="U605" s="1963"/>
      <c r="V605" s="1963"/>
      <c r="W605" s="1963"/>
      <c r="X605" s="1139"/>
      <c r="Y605" s="33"/>
      <c r="Z605" s="33"/>
      <c r="AA605" s="137"/>
      <c r="AB605" s="851" t="s">
        <v>459</v>
      </c>
      <c r="AC605" s="852"/>
      <c r="AD605" s="853"/>
      <c r="AE605" s="122"/>
      <c r="AF605" s="276"/>
      <c r="AG605" s="123"/>
      <c r="AH605" s="123"/>
      <c r="AI605" s="123"/>
      <c r="AJ605" s="123"/>
      <c r="AK605" s="123"/>
      <c r="AL605" s="123"/>
      <c r="AM605" s="123"/>
      <c r="AN605" s="123"/>
      <c r="AO605" s="123"/>
      <c r="AP605" s="33"/>
      <c r="AQ605" s="46"/>
      <c r="AR605" s="33"/>
    </row>
    <row r="606" spans="1:44">
      <c r="A606" s="788"/>
      <c r="B606" s="1962"/>
      <c r="C606" s="790"/>
      <c r="D606" s="50"/>
      <c r="E606" s="788"/>
      <c r="F606" s="34"/>
      <c r="G606" s="826"/>
      <c r="H606" s="826"/>
      <c r="I606" s="826"/>
      <c r="J606" s="826"/>
      <c r="K606" s="826"/>
      <c r="L606" s="826"/>
      <c r="M606" s="840"/>
      <c r="N606" s="830"/>
      <c r="O606" s="831"/>
      <c r="P606" s="831"/>
      <c r="Q606" s="831"/>
      <c r="R606" s="831"/>
      <c r="S606" s="831"/>
      <c r="T606" s="831"/>
      <c r="U606" s="831"/>
      <c r="V606" s="831"/>
      <c r="W606" s="831"/>
      <c r="X606" s="832"/>
      <c r="Y606" s="33"/>
      <c r="Z606" s="33"/>
      <c r="AA606" s="137"/>
      <c r="AB606" s="851"/>
      <c r="AC606" s="852"/>
      <c r="AD606" s="853"/>
      <c r="AE606" s="122"/>
      <c r="AF606" s="276"/>
      <c r="AG606" s="123"/>
      <c r="AH606" s="123"/>
      <c r="AI606" s="123"/>
      <c r="AJ606" s="123"/>
      <c r="AK606" s="123"/>
      <c r="AL606" s="123"/>
      <c r="AM606" s="123"/>
      <c r="AN606" s="123"/>
      <c r="AO606" s="123"/>
      <c r="AP606" s="33"/>
      <c r="AQ606" s="46"/>
      <c r="AR606" s="33"/>
    </row>
    <row r="607" spans="1:44">
      <c r="A607" s="788"/>
      <c r="B607" s="1962"/>
      <c r="C607" s="790"/>
      <c r="D607" s="50"/>
      <c r="E607" s="788"/>
      <c r="F607" s="34"/>
      <c r="G607" s="33"/>
      <c r="H607" s="106"/>
      <c r="I607" s="106"/>
      <c r="J607" s="106"/>
      <c r="K607" s="106"/>
      <c r="L607" s="106"/>
      <c r="M607" s="309" t="s">
        <v>51</v>
      </c>
      <c r="N607" s="1931" t="s">
        <v>127</v>
      </c>
      <c r="O607" s="1931"/>
      <c r="P607" s="1931"/>
      <c r="Q607" s="1931"/>
      <c r="R607" s="1931"/>
      <c r="S607" s="1931"/>
      <c r="T607" s="1931"/>
      <c r="U607" s="1931"/>
      <c r="V607" s="1931"/>
      <c r="W607" s="1931"/>
      <c r="X607" s="1931"/>
      <c r="Y607" s="1931"/>
      <c r="Z607" s="1931"/>
      <c r="AA607" s="137"/>
      <c r="AB607" s="851"/>
      <c r="AC607" s="852"/>
      <c r="AD607" s="853"/>
      <c r="AE607" s="122"/>
      <c r="AF607" s="276"/>
      <c r="AG607" s="123"/>
      <c r="AH607" s="123"/>
      <c r="AI607" s="123"/>
      <c r="AJ607" s="123"/>
      <c r="AK607" s="123"/>
      <c r="AL607" s="123"/>
      <c r="AM607" s="123"/>
      <c r="AN607" s="123"/>
      <c r="AO607" s="123"/>
      <c r="AP607" s="33"/>
      <c r="AQ607" s="46"/>
      <c r="AR607" s="33"/>
    </row>
    <row r="608" spans="1:44" ht="10.8" customHeight="1">
      <c r="A608" s="788"/>
      <c r="B608" s="1962"/>
      <c r="C608" s="790"/>
      <c r="D608" s="50"/>
      <c r="E608" s="48"/>
      <c r="F608" s="34"/>
      <c r="G608" s="33"/>
      <c r="H608" s="33"/>
      <c r="I608" s="33"/>
      <c r="J608" s="33"/>
      <c r="K608" s="33"/>
      <c r="L608" s="33"/>
      <c r="M608" s="33"/>
      <c r="N608" s="1931"/>
      <c r="O608" s="1931"/>
      <c r="P608" s="1931"/>
      <c r="Q608" s="1931"/>
      <c r="R608" s="1931"/>
      <c r="S608" s="1931"/>
      <c r="T608" s="1931"/>
      <c r="U608" s="1931"/>
      <c r="V608" s="1931"/>
      <c r="W608" s="1931"/>
      <c r="X608" s="1931"/>
      <c r="Y608" s="1931"/>
      <c r="Z608" s="1931"/>
      <c r="AA608" s="137"/>
      <c r="AB608" s="138"/>
      <c r="AC608" s="139"/>
      <c r="AD608" s="140"/>
      <c r="AE608" s="122"/>
      <c r="AF608" s="276"/>
      <c r="AG608" s="123"/>
      <c r="AH608" s="123"/>
      <c r="AI608" s="123"/>
      <c r="AJ608" s="123"/>
      <c r="AK608" s="123"/>
      <c r="AL608" s="123"/>
      <c r="AM608" s="123"/>
      <c r="AN608" s="123"/>
      <c r="AO608" s="123"/>
      <c r="AP608" s="33"/>
      <c r="AQ608" s="46"/>
      <c r="AR608" s="33"/>
    </row>
    <row r="609" spans="1:44">
      <c r="A609" s="788"/>
      <c r="B609" s="1962"/>
      <c r="C609" s="790"/>
      <c r="D609" s="50"/>
      <c r="E609" s="824" t="s">
        <v>1150</v>
      </c>
      <c r="F609" s="34"/>
      <c r="G609" s="1776" t="s">
        <v>128</v>
      </c>
      <c r="H609" s="1776"/>
      <c r="I609" s="1776"/>
      <c r="J609" s="1776"/>
      <c r="K609" s="1776"/>
      <c r="L609" s="1776"/>
      <c r="M609" s="1776"/>
      <c r="N609" s="1776"/>
      <c r="O609" s="1776"/>
      <c r="P609" s="1776"/>
      <c r="Q609" s="1776"/>
      <c r="R609" s="1776"/>
      <c r="S609" s="1776"/>
      <c r="T609" s="1776"/>
      <c r="U609" s="1776"/>
      <c r="V609" s="1776"/>
      <c r="W609" s="1776"/>
      <c r="X609" s="1932" t="s">
        <v>119</v>
      </c>
      <c r="Y609" s="1932"/>
      <c r="Z609" s="1932"/>
      <c r="AA609" s="137"/>
      <c r="AB609" s="138"/>
      <c r="AC609" s="139"/>
      <c r="AD609" s="140"/>
      <c r="AE609" s="122"/>
      <c r="AF609" s="276"/>
      <c r="AG609" s="123"/>
      <c r="AH609" s="123"/>
      <c r="AI609" s="123"/>
      <c r="AJ609" s="123"/>
      <c r="AK609" s="123"/>
      <c r="AL609" s="123"/>
      <c r="AM609" s="123"/>
      <c r="AN609" s="123"/>
      <c r="AO609" s="123"/>
      <c r="AP609" s="33"/>
      <c r="AQ609" s="46"/>
      <c r="AR609" s="33"/>
    </row>
    <row r="610" spans="1:44" ht="9" customHeight="1">
      <c r="A610" s="788"/>
      <c r="B610" s="58"/>
      <c r="C610" s="49"/>
      <c r="D610" s="48"/>
      <c r="E610" s="824"/>
      <c r="F610" s="34"/>
      <c r="G610" s="1927" t="s">
        <v>129</v>
      </c>
      <c r="H610" s="1927"/>
      <c r="I610" s="1927"/>
      <c r="J610" s="1927"/>
      <c r="K610" s="1927"/>
      <c r="L610" s="1927"/>
      <c r="M610" s="1927"/>
      <c r="N610" s="1927"/>
      <c r="O610" s="1927"/>
      <c r="P610" s="1927"/>
      <c r="Q610" s="1927"/>
      <c r="R610" s="1927"/>
      <c r="S610" s="1927"/>
      <c r="T610" s="1927"/>
      <c r="U610" s="1927"/>
      <c r="V610" s="1927"/>
      <c r="W610" s="1927"/>
      <c r="X610" s="1929" t="s">
        <v>101</v>
      </c>
      <c r="Y610" s="1929"/>
      <c r="Z610" s="1929"/>
      <c r="AA610" s="137"/>
      <c r="AB610" s="138"/>
      <c r="AC610" s="139"/>
      <c r="AD610" s="140"/>
      <c r="AE610" s="122"/>
      <c r="AF610" s="276"/>
      <c r="AG610" s="123"/>
      <c r="AH610" s="123"/>
      <c r="AI610" s="123"/>
      <c r="AJ610" s="123"/>
      <c r="AK610" s="123"/>
      <c r="AL610" s="123"/>
      <c r="AM610" s="123"/>
      <c r="AN610" s="123"/>
      <c r="AO610" s="123"/>
      <c r="AP610" s="33"/>
      <c r="AQ610" s="46"/>
      <c r="AR610" s="33"/>
    </row>
    <row r="611" spans="1:44">
      <c r="A611" s="788"/>
      <c r="B611" s="58"/>
      <c r="C611" s="49"/>
      <c r="D611" s="48"/>
      <c r="E611" s="824"/>
      <c r="F611" s="34"/>
      <c r="G611" s="1927"/>
      <c r="H611" s="1927"/>
      <c r="I611" s="1927"/>
      <c r="J611" s="1927"/>
      <c r="K611" s="1927"/>
      <c r="L611" s="1927"/>
      <c r="M611" s="1927"/>
      <c r="N611" s="1927"/>
      <c r="O611" s="1927"/>
      <c r="P611" s="1927"/>
      <c r="Q611" s="1927"/>
      <c r="R611" s="1927"/>
      <c r="S611" s="1927"/>
      <c r="T611" s="1927"/>
      <c r="U611" s="1927"/>
      <c r="V611" s="1927"/>
      <c r="W611" s="1927"/>
      <c r="X611" s="1929"/>
      <c r="Y611" s="1929"/>
      <c r="Z611" s="1929"/>
      <c r="AA611" s="137"/>
      <c r="AB611" s="138"/>
      <c r="AC611" s="139"/>
      <c r="AD611" s="140"/>
      <c r="AE611" s="122"/>
      <c r="AF611" s="276"/>
      <c r="AG611" s="123"/>
      <c r="AH611" s="123"/>
      <c r="AI611" s="123"/>
      <c r="AJ611" s="123"/>
      <c r="AK611" s="123"/>
      <c r="AL611" s="123"/>
      <c r="AM611" s="123"/>
      <c r="AN611" s="123"/>
      <c r="AO611" s="123"/>
      <c r="AP611" s="33"/>
      <c r="AQ611" s="46"/>
      <c r="AR611" s="33"/>
    </row>
    <row r="612" spans="1:44">
      <c r="A612" s="788"/>
      <c r="B612" s="58"/>
      <c r="C612" s="49"/>
      <c r="D612" s="48"/>
      <c r="E612" s="824"/>
      <c r="F612" s="34"/>
      <c r="G612" s="1927" t="s">
        <v>130</v>
      </c>
      <c r="H612" s="1927"/>
      <c r="I612" s="1927"/>
      <c r="J612" s="1927"/>
      <c r="K612" s="1927"/>
      <c r="L612" s="1927"/>
      <c r="M612" s="1927"/>
      <c r="N612" s="1927"/>
      <c r="O612" s="1927"/>
      <c r="P612" s="1927"/>
      <c r="Q612" s="1927"/>
      <c r="R612" s="1927"/>
      <c r="S612" s="1927"/>
      <c r="T612" s="1927"/>
      <c r="U612" s="1927"/>
      <c r="V612" s="1927"/>
      <c r="W612" s="1927"/>
      <c r="X612" s="1929" t="s">
        <v>101</v>
      </c>
      <c r="Y612" s="1929"/>
      <c r="Z612" s="1929"/>
      <c r="AA612" s="137"/>
      <c r="AB612" s="138"/>
      <c r="AC612" s="139"/>
      <c r="AD612" s="140"/>
      <c r="AE612" s="122"/>
      <c r="AF612" s="276"/>
      <c r="AG612" s="123"/>
      <c r="AH612" s="123"/>
      <c r="AI612" s="123"/>
      <c r="AJ612" s="123"/>
      <c r="AK612" s="123"/>
      <c r="AL612" s="123"/>
      <c r="AM612" s="123"/>
      <c r="AN612" s="123"/>
      <c r="AO612" s="123"/>
      <c r="AP612" s="33"/>
      <c r="AQ612" s="46"/>
      <c r="AR612" s="33"/>
    </row>
    <row r="613" spans="1:44" ht="10.8" customHeight="1">
      <c r="A613" s="788"/>
      <c r="B613" s="58"/>
      <c r="C613" s="49"/>
      <c r="D613" s="48"/>
      <c r="E613" s="824"/>
      <c r="F613" s="34"/>
      <c r="G613" s="1927"/>
      <c r="H613" s="1927"/>
      <c r="I613" s="1927"/>
      <c r="J613" s="1927"/>
      <c r="K613" s="1927"/>
      <c r="L613" s="1927"/>
      <c r="M613" s="1927"/>
      <c r="N613" s="1927"/>
      <c r="O613" s="1927"/>
      <c r="P613" s="1927"/>
      <c r="Q613" s="1927"/>
      <c r="R613" s="1927"/>
      <c r="S613" s="1927"/>
      <c r="T613" s="1927"/>
      <c r="U613" s="1927"/>
      <c r="V613" s="1927"/>
      <c r="W613" s="1927"/>
      <c r="X613" s="1929"/>
      <c r="Y613" s="1929"/>
      <c r="Z613" s="1929"/>
      <c r="AA613" s="137"/>
      <c r="AB613" s="138"/>
      <c r="AC613" s="139"/>
      <c r="AD613" s="140"/>
      <c r="AE613" s="122"/>
      <c r="AF613" s="276"/>
      <c r="AG613" s="123"/>
      <c r="AH613" s="123"/>
      <c r="AI613" s="123"/>
      <c r="AJ613" s="123"/>
      <c r="AK613" s="123"/>
      <c r="AL613" s="123"/>
      <c r="AM613" s="123"/>
      <c r="AN613" s="123"/>
      <c r="AO613" s="123"/>
      <c r="AP613" s="33"/>
      <c r="AQ613" s="46"/>
      <c r="AR613" s="33"/>
    </row>
    <row r="614" spans="1:44" ht="4.95" customHeight="1">
      <c r="A614" s="788"/>
      <c r="B614" s="58"/>
      <c r="C614" s="49"/>
      <c r="D614" s="48"/>
      <c r="E614" s="48"/>
      <c r="F614" s="34"/>
      <c r="G614" s="1927" t="s">
        <v>131</v>
      </c>
      <c r="H614" s="1927"/>
      <c r="I614" s="1927"/>
      <c r="J614" s="1927"/>
      <c r="K614" s="1927"/>
      <c r="L614" s="1927"/>
      <c r="M614" s="1927"/>
      <c r="N614" s="1927"/>
      <c r="O614" s="1927"/>
      <c r="P614" s="1927"/>
      <c r="Q614" s="1927"/>
      <c r="R614" s="1927"/>
      <c r="S614" s="1927"/>
      <c r="T614" s="1927"/>
      <c r="U614" s="1927"/>
      <c r="V614" s="1927"/>
      <c r="W614" s="1927"/>
      <c r="X614" s="1929" t="s">
        <v>101</v>
      </c>
      <c r="Y614" s="1929"/>
      <c r="Z614" s="1929"/>
      <c r="AA614" s="137"/>
      <c r="AB614" s="138"/>
      <c r="AC614" s="139"/>
      <c r="AD614" s="140"/>
      <c r="AE614" s="122"/>
      <c r="AF614" s="276"/>
      <c r="AG614" s="123"/>
      <c r="AH614" s="123"/>
      <c r="AI614" s="123"/>
      <c r="AJ614" s="123"/>
      <c r="AK614" s="123"/>
      <c r="AL614" s="123"/>
      <c r="AM614" s="123"/>
      <c r="AN614" s="123"/>
      <c r="AO614" s="123"/>
      <c r="AP614" s="33"/>
      <c r="AQ614" s="46"/>
      <c r="AR614" s="33"/>
    </row>
    <row r="615" spans="1:44" ht="6" customHeight="1">
      <c r="A615" s="788"/>
      <c r="B615" s="58"/>
      <c r="C615" s="49"/>
      <c r="D615" s="48"/>
      <c r="E615" s="788" t="s">
        <v>1148</v>
      </c>
      <c r="F615" s="34"/>
      <c r="G615" s="1928"/>
      <c r="H615" s="1928"/>
      <c r="I615" s="1928"/>
      <c r="J615" s="1928"/>
      <c r="K615" s="1928"/>
      <c r="L615" s="1928"/>
      <c r="M615" s="1928"/>
      <c r="N615" s="1928"/>
      <c r="O615" s="1928"/>
      <c r="P615" s="1928"/>
      <c r="Q615" s="1928"/>
      <c r="R615" s="1928"/>
      <c r="S615" s="1928"/>
      <c r="T615" s="1928"/>
      <c r="U615" s="1928"/>
      <c r="V615" s="1928"/>
      <c r="W615" s="1928"/>
      <c r="X615" s="1930"/>
      <c r="Y615" s="1930"/>
      <c r="Z615" s="1930"/>
      <c r="AA615" s="137"/>
      <c r="AB615" s="138"/>
      <c r="AC615" s="139"/>
      <c r="AD615" s="140"/>
      <c r="AE615" s="122"/>
      <c r="AF615" s="276"/>
      <c r="AG615" s="123"/>
      <c r="AH615" s="123"/>
      <c r="AI615" s="123"/>
      <c r="AJ615" s="123"/>
      <c r="AK615" s="123"/>
      <c r="AL615" s="123"/>
      <c r="AM615" s="123"/>
      <c r="AN615" s="123"/>
      <c r="AO615" s="123"/>
      <c r="AP615" s="33"/>
      <c r="AQ615" s="46"/>
      <c r="AR615" s="33"/>
    </row>
    <row r="616" spans="1:44">
      <c r="A616" s="788"/>
      <c r="B616" s="58"/>
      <c r="C616" s="49"/>
      <c r="D616" s="48"/>
      <c r="E616" s="788"/>
      <c r="F616" s="34"/>
      <c r="G616" s="1927"/>
      <c r="H616" s="1927"/>
      <c r="I616" s="1927"/>
      <c r="J616" s="1927"/>
      <c r="K616" s="1927"/>
      <c r="L616" s="1927"/>
      <c r="M616" s="1927"/>
      <c r="N616" s="1927"/>
      <c r="O616" s="1927"/>
      <c r="P616" s="1927"/>
      <c r="Q616" s="1927"/>
      <c r="R616" s="1927"/>
      <c r="S616" s="1927"/>
      <c r="T616" s="1927"/>
      <c r="U616" s="1927"/>
      <c r="V616" s="1927"/>
      <c r="W616" s="1927"/>
      <c r="X616" s="1929"/>
      <c r="Y616" s="1929"/>
      <c r="Z616" s="1929"/>
      <c r="AA616" s="137"/>
      <c r="AB616" s="138"/>
      <c r="AC616" s="139"/>
      <c r="AD616" s="140"/>
      <c r="AE616" s="122"/>
      <c r="AF616" s="276"/>
      <c r="AG616" s="123"/>
      <c r="AH616" s="123"/>
      <c r="AI616" s="123"/>
      <c r="AJ616" s="123"/>
      <c r="AK616" s="123"/>
      <c r="AL616" s="123"/>
      <c r="AM616" s="123"/>
      <c r="AN616" s="123"/>
      <c r="AO616" s="123"/>
      <c r="AP616" s="33"/>
      <c r="AQ616" s="46"/>
      <c r="AR616" s="33"/>
    </row>
    <row r="617" spans="1:44">
      <c r="A617" s="788"/>
      <c r="B617" s="58"/>
      <c r="C617" s="49"/>
      <c r="D617" s="48"/>
      <c r="E617" s="788"/>
      <c r="F617" s="34"/>
      <c r="G617" s="1927" t="s">
        <v>132</v>
      </c>
      <c r="H617" s="1927"/>
      <c r="I617" s="1927"/>
      <c r="J617" s="1927"/>
      <c r="K617" s="1927"/>
      <c r="L617" s="1927"/>
      <c r="M617" s="1927"/>
      <c r="N617" s="1927"/>
      <c r="O617" s="1927"/>
      <c r="P617" s="1927"/>
      <c r="Q617" s="1927"/>
      <c r="R617" s="1927"/>
      <c r="S617" s="1927"/>
      <c r="T617" s="1927"/>
      <c r="U617" s="1927"/>
      <c r="V617" s="1927"/>
      <c r="W617" s="1927"/>
      <c r="X617" s="1929" t="s">
        <v>101</v>
      </c>
      <c r="Y617" s="1929"/>
      <c r="Z617" s="1929"/>
      <c r="AA617" s="137"/>
      <c r="AB617" s="138"/>
      <c r="AC617" s="139"/>
      <c r="AD617" s="140"/>
      <c r="AE617" s="122"/>
      <c r="AF617" s="276"/>
      <c r="AG617" s="123"/>
      <c r="AH617" s="123"/>
      <c r="AI617" s="123"/>
      <c r="AJ617" s="123"/>
      <c r="AK617" s="123"/>
      <c r="AL617" s="123"/>
      <c r="AM617" s="123"/>
      <c r="AN617" s="123"/>
      <c r="AO617" s="123"/>
      <c r="AP617" s="33"/>
      <c r="AQ617" s="46"/>
      <c r="AR617" s="33"/>
    </row>
    <row r="618" spans="1:44" ht="9" customHeight="1">
      <c r="A618" s="311"/>
      <c r="B618" s="58"/>
      <c r="C618" s="49"/>
      <c r="D618" s="48"/>
      <c r="E618" s="788"/>
      <c r="F618" s="34"/>
      <c r="G618" s="1927"/>
      <c r="H618" s="1927"/>
      <c r="I618" s="1927"/>
      <c r="J618" s="1927"/>
      <c r="K618" s="1927"/>
      <c r="L618" s="1927"/>
      <c r="M618" s="1927"/>
      <c r="N618" s="1927"/>
      <c r="O618" s="1927"/>
      <c r="P618" s="1927"/>
      <c r="Q618" s="1927"/>
      <c r="R618" s="1927"/>
      <c r="S618" s="1927"/>
      <c r="T618" s="1927"/>
      <c r="U618" s="1927"/>
      <c r="V618" s="1927"/>
      <c r="W618" s="1927"/>
      <c r="X618" s="1929"/>
      <c r="Y618" s="1929"/>
      <c r="Z618" s="1929"/>
      <c r="AA618" s="137"/>
      <c r="AB618" s="138"/>
      <c r="AC618" s="139"/>
      <c r="AD618" s="140"/>
      <c r="AE618" s="122"/>
      <c r="AF618" s="276"/>
      <c r="AG618" s="123"/>
      <c r="AH618" s="123"/>
      <c r="AI618" s="123"/>
      <c r="AJ618" s="123"/>
      <c r="AK618" s="123"/>
      <c r="AL618" s="123"/>
      <c r="AM618" s="123"/>
      <c r="AN618" s="123"/>
      <c r="AO618" s="123"/>
      <c r="AP618" s="33"/>
      <c r="AQ618" s="46"/>
      <c r="AR618" s="33"/>
    </row>
    <row r="619" spans="1:44" ht="9" customHeight="1">
      <c r="A619" s="311"/>
      <c r="B619" s="58"/>
      <c r="C619" s="49"/>
      <c r="D619" s="48"/>
      <c r="E619" s="788"/>
      <c r="F619" s="34"/>
      <c r="G619" s="1928"/>
      <c r="H619" s="1928"/>
      <c r="I619" s="1928"/>
      <c r="J619" s="1928"/>
      <c r="K619" s="1928"/>
      <c r="L619" s="1928"/>
      <c r="M619" s="1928"/>
      <c r="N619" s="1928"/>
      <c r="O619" s="1928"/>
      <c r="P619" s="1928"/>
      <c r="Q619" s="1928"/>
      <c r="R619" s="1928"/>
      <c r="S619" s="1928"/>
      <c r="T619" s="1928"/>
      <c r="U619" s="1928"/>
      <c r="V619" s="1928"/>
      <c r="W619" s="1928"/>
      <c r="X619" s="1930"/>
      <c r="Y619" s="1930"/>
      <c r="Z619" s="1930"/>
      <c r="AA619" s="137"/>
      <c r="AB619" s="138"/>
      <c r="AC619" s="139"/>
      <c r="AD619" s="140"/>
      <c r="AE619" s="122"/>
      <c r="AF619" s="276"/>
      <c r="AG619" s="123"/>
      <c r="AH619" s="123"/>
      <c r="AI619" s="123"/>
      <c r="AJ619" s="123"/>
      <c r="AK619" s="123"/>
      <c r="AL619" s="123"/>
      <c r="AM619" s="123"/>
      <c r="AN619" s="123"/>
      <c r="AO619" s="123"/>
      <c r="AP619" s="33"/>
      <c r="AQ619" s="46"/>
      <c r="AR619" s="33"/>
    </row>
    <row r="620" spans="1:44" ht="4.2" customHeight="1">
      <c r="A620" s="311"/>
      <c r="B620" s="58"/>
      <c r="C620" s="49"/>
      <c r="D620" s="48"/>
      <c r="E620" s="50"/>
      <c r="F620" s="34"/>
      <c r="G620" s="1927"/>
      <c r="H620" s="1927"/>
      <c r="I620" s="1927"/>
      <c r="J620" s="1927"/>
      <c r="K620" s="1927"/>
      <c r="L620" s="1927"/>
      <c r="M620" s="1927"/>
      <c r="N620" s="1927"/>
      <c r="O620" s="1927"/>
      <c r="P620" s="1927"/>
      <c r="Q620" s="1927"/>
      <c r="R620" s="1927"/>
      <c r="S620" s="1927"/>
      <c r="T620" s="1927"/>
      <c r="U620" s="1927"/>
      <c r="V620" s="1927"/>
      <c r="W620" s="1927"/>
      <c r="X620" s="1929"/>
      <c r="Y620" s="1929"/>
      <c r="Z620" s="1929"/>
      <c r="AA620" s="137"/>
      <c r="AB620" s="138"/>
      <c r="AC620" s="139"/>
      <c r="AD620" s="140"/>
      <c r="AE620" s="122"/>
      <c r="AF620" s="276"/>
      <c r="AG620" s="123"/>
      <c r="AH620" s="123"/>
      <c r="AI620" s="123"/>
      <c r="AJ620" s="123"/>
      <c r="AK620" s="123"/>
      <c r="AL620" s="123"/>
      <c r="AM620" s="123"/>
      <c r="AN620" s="123"/>
      <c r="AO620" s="123"/>
      <c r="AP620" s="33"/>
      <c r="AQ620" s="46"/>
      <c r="AR620" s="33"/>
    </row>
    <row r="621" spans="1:44" ht="4.95" customHeight="1">
      <c r="A621" s="311"/>
      <c r="B621" s="58"/>
      <c r="C621" s="49"/>
      <c r="D621" s="48"/>
      <c r="E621" s="788" t="s">
        <v>1147</v>
      </c>
      <c r="F621" s="34"/>
      <c r="G621" s="1927" t="s">
        <v>133</v>
      </c>
      <c r="H621" s="1927"/>
      <c r="I621" s="1927"/>
      <c r="J621" s="1927"/>
      <c r="K621" s="1927"/>
      <c r="L621" s="1927"/>
      <c r="M621" s="1927"/>
      <c r="N621" s="1927"/>
      <c r="O621" s="1927"/>
      <c r="P621" s="1927"/>
      <c r="Q621" s="1927"/>
      <c r="R621" s="1927"/>
      <c r="S621" s="1927"/>
      <c r="T621" s="1927"/>
      <c r="U621" s="1927"/>
      <c r="V621" s="1927"/>
      <c r="W621" s="1927"/>
      <c r="X621" s="1929" t="s">
        <v>101</v>
      </c>
      <c r="Y621" s="1929"/>
      <c r="Z621" s="1929"/>
      <c r="AA621" s="137"/>
      <c r="AB621" s="138"/>
      <c r="AC621" s="139"/>
      <c r="AD621" s="140"/>
      <c r="AE621" s="122"/>
      <c r="AF621" s="276"/>
      <c r="AG621" s="123"/>
      <c r="AH621" s="123"/>
      <c r="AI621" s="123"/>
      <c r="AJ621" s="123"/>
      <c r="AK621" s="123"/>
      <c r="AL621" s="123"/>
      <c r="AM621" s="123"/>
      <c r="AN621" s="123"/>
      <c r="AO621" s="123"/>
      <c r="AP621" s="33"/>
      <c r="AQ621" s="46"/>
      <c r="AR621" s="33"/>
    </row>
    <row r="622" spans="1:44" ht="9" customHeight="1">
      <c r="A622" s="311"/>
      <c r="B622" s="58"/>
      <c r="C622" s="49"/>
      <c r="D622" s="48"/>
      <c r="E622" s="788"/>
      <c r="F622" s="34"/>
      <c r="G622" s="1928"/>
      <c r="H622" s="1928"/>
      <c r="I622" s="1928"/>
      <c r="J622" s="1928"/>
      <c r="K622" s="1928"/>
      <c r="L622" s="1928"/>
      <c r="M622" s="1928"/>
      <c r="N622" s="1928"/>
      <c r="O622" s="1928"/>
      <c r="P622" s="1928"/>
      <c r="Q622" s="1928"/>
      <c r="R622" s="1928"/>
      <c r="S622" s="1928"/>
      <c r="T622" s="1928"/>
      <c r="U622" s="1928"/>
      <c r="V622" s="1928"/>
      <c r="W622" s="1928"/>
      <c r="X622" s="1930"/>
      <c r="Y622" s="1930"/>
      <c r="Z622" s="1930"/>
      <c r="AA622" s="137"/>
      <c r="AB622" s="138"/>
      <c r="AC622" s="139"/>
      <c r="AD622" s="140"/>
      <c r="AE622" s="122"/>
      <c r="AF622" s="276"/>
      <c r="AG622" s="123"/>
      <c r="AH622" s="123"/>
      <c r="AI622" s="123"/>
      <c r="AJ622" s="123"/>
      <c r="AK622" s="123"/>
      <c r="AL622" s="123"/>
      <c r="AM622" s="123"/>
      <c r="AN622" s="123"/>
      <c r="AO622" s="123"/>
      <c r="AP622" s="33"/>
      <c r="AQ622" s="46"/>
      <c r="AR622" s="33"/>
    </row>
    <row r="623" spans="1:44" ht="7.8" customHeight="1">
      <c r="A623" s="311"/>
      <c r="B623" s="58"/>
      <c r="C623" s="49"/>
      <c r="D623" s="48"/>
      <c r="E623" s="788"/>
      <c r="F623" s="34"/>
      <c r="G623" s="1927"/>
      <c r="H623" s="1927"/>
      <c r="I623" s="1927"/>
      <c r="J623" s="1927"/>
      <c r="K623" s="1927"/>
      <c r="L623" s="1927"/>
      <c r="M623" s="1927"/>
      <c r="N623" s="1927"/>
      <c r="O623" s="1927"/>
      <c r="P623" s="1927"/>
      <c r="Q623" s="1927"/>
      <c r="R623" s="1927"/>
      <c r="S623" s="1927"/>
      <c r="T623" s="1927"/>
      <c r="U623" s="1927"/>
      <c r="V623" s="1927"/>
      <c r="W623" s="1927"/>
      <c r="X623" s="1929"/>
      <c r="Y623" s="1929"/>
      <c r="Z623" s="1929"/>
      <c r="AA623" s="137"/>
      <c r="AB623" s="138"/>
      <c r="AC623" s="139"/>
      <c r="AD623" s="140"/>
      <c r="AE623" s="122"/>
      <c r="AF623" s="276"/>
      <c r="AG623" s="123"/>
      <c r="AH623" s="123"/>
      <c r="AI623" s="123"/>
      <c r="AJ623" s="123"/>
      <c r="AK623" s="123"/>
      <c r="AL623" s="123"/>
      <c r="AM623" s="123"/>
      <c r="AN623" s="123"/>
      <c r="AO623" s="123"/>
      <c r="AP623" s="33"/>
      <c r="AQ623" s="46"/>
      <c r="AR623" s="33"/>
    </row>
    <row r="624" spans="1:44">
      <c r="A624" s="311"/>
      <c r="B624" s="58"/>
      <c r="C624" s="49"/>
      <c r="D624" s="48"/>
      <c r="E624" s="788"/>
      <c r="F624" s="34"/>
      <c r="G624" s="1927"/>
      <c r="H624" s="1927"/>
      <c r="I624" s="1927"/>
      <c r="J624" s="1927"/>
      <c r="K624" s="1927"/>
      <c r="L624" s="1927"/>
      <c r="M624" s="1927"/>
      <c r="N624" s="1927"/>
      <c r="O624" s="1927"/>
      <c r="P624" s="1927"/>
      <c r="Q624" s="1927"/>
      <c r="R624" s="1927"/>
      <c r="S624" s="1927"/>
      <c r="T624" s="1927"/>
      <c r="U624" s="1927"/>
      <c r="V624" s="1927"/>
      <c r="W624" s="1927"/>
      <c r="X624" s="1929"/>
      <c r="Y624" s="1929"/>
      <c r="Z624" s="1929"/>
      <c r="AA624" s="137"/>
      <c r="AB624" s="138"/>
      <c r="AC624" s="139"/>
      <c r="AD624" s="140"/>
      <c r="AE624" s="122"/>
      <c r="AF624" s="276"/>
      <c r="AG624" s="123"/>
      <c r="AH624" s="123"/>
      <c r="AI624" s="123"/>
      <c r="AJ624" s="123"/>
      <c r="AK624" s="123"/>
      <c r="AL624" s="123"/>
      <c r="AM624" s="123"/>
      <c r="AN624" s="123"/>
      <c r="AO624" s="123"/>
      <c r="AP624" s="33"/>
      <c r="AQ624" s="46"/>
      <c r="AR624" s="33"/>
    </row>
    <row r="625" spans="1:44">
      <c r="A625" s="311"/>
      <c r="B625" s="58"/>
      <c r="C625" s="49"/>
      <c r="D625" s="48"/>
      <c r="E625" s="788"/>
      <c r="F625" s="34"/>
      <c r="G625" s="1927"/>
      <c r="H625" s="1927"/>
      <c r="I625" s="1927"/>
      <c r="J625" s="1927"/>
      <c r="K625" s="1927"/>
      <c r="L625" s="1927"/>
      <c r="M625" s="1927"/>
      <c r="N625" s="1927"/>
      <c r="O625" s="1927"/>
      <c r="P625" s="1927"/>
      <c r="Q625" s="1927"/>
      <c r="R625" s="1927"/>
      <c r="S625" s="1927"/>
      <c r="T625" s="1927"/>
      <c r="U625" s="1927"/>
      <c r="V625" s="1927"/>
      <c r="W625" s="1927"/>
      <c r="X625" s="1929"/>
      <c r="Y625" s="1929"/>
      <c r="Z625" s="1929"/>
      <c r="AA625" s="137"/>
      <c r="AB625" s="138"/>
      <c r="AC625" s="139"/>
      <c r="AD625" s="140"/>
      <c r="AE625" s="122"/>
      <c r="AF625" s="276"/>
      <c r="AG625" s="123"/>
      <c r="AH625" s="123"/>
      <c r="AI625" s="123"/>
      <c r="AJ625" s="123"/>
      <c r="AK625" s="123"/>
      <c r="AL625" s="123"/>
      <c r="AM625" s="123"/>
      <c r="AN625" s="123"/>
      <c r="AO625" s="123"/>
      <c r="AP625" s="33"/>
      <c r="AQ625" s="46"/>
      <c r="AR625" s="33"/>
    </row>
    <row r="626" spans="1:44" ht="3.6" customHeight="1">
      <c r="A626" s="311"/>
      <c r="B626" s="58"/>
      <c r="C626" s="49"/>
      <c r="D626" s="48"/>
      <c r="E626" s="50"/>
      <c r="F626" s="34"/>
      <c r="G626" s="1928" t="s">
        <v>217</v>
      </c>
      <c r="H626" s="1928"/>
      <c r="I626" s="1928"/>
      <c r="J626" s="1928"/>
      <c r="K626" s="1928"/>
      <c r="L626" s="1928"/>
      <c r="M626" s="1928"/>
      <c r="N626" s="1928"/>
      <c r="O626" s="1928"/>
      <c r="P626" s="1928"/>
      <c r="Q626" s="1928"/>
      <c r="R626" s="1928"/>
      <c r="S626" s="1928"/>
      <c r="T626" s="1928"/>
      <c r="U626" s="1928"/>
      <c r="V626" s="1928"/>
      <c r="W626" s="1928"/>
      <c r="X626" s="1930" t="s">
        <v>101</v>
      </c>
      <c r="Y626" s="1930"/>
      <c r="Z626" s="1930"/>
      <c r="AA626" s="137"/>
      <c r="AB626" s="138"/>
      <c r="AC626" s="139"/>
      <c r="AD626" s="140"/>
      <c r="AE626" s="122"/>
      <c r="AF626" s="276"/>
      <c r="AG626" s="123"/>
      <c r="AH626" s="123"/>
      <c r="AI626" s="123"/>
      <c r="AJ626" s="123"/>
      <c r="AK626" s="123"/>
      <c r="AL626" s="123"/>
      <c r="AM626" s="123"/>
      <c r="AN626" s="123"/>
      <c r="AO626" s="123"/>
      <c r="AP626" s="33"/>
      <c r="AQ626" s="46"/>
      <c r="AR626" s="33"/>
    </row>
    <row r="627" spans="1:44" ht="6.6" customHeight="1">
      <c r="A627" s="311"/>
      <c r="B627" s="58"/>
      <c r="C627" s="49"/>
      <c r="D627" s="48"/>
      <c r="E627" s="788" t="s">
        <v>1146</v>
      </c>
      <c r="F627" s="34"/>
      <c r="G627" s="1928"/>
      <c r="H627" s="1928"/>
      <c r="I627" s="1928"/>
      <c r="J627" s="1928"/>
      <c r="K627" s="1928"/>
      <c r="L627" s="1928"/>
      <c r="M627" s="1928"/>
      <c r="N627" s="1928"/>
      <c r="O627" s="1928"/>
      <c r="P627" s="1928"/>
      <c r="Q627" s="1928"/>
      <c r="R627" s="1928"/>
      <c r="S627" s="1928"/>
      <c r="T627" s="1928"/>
      <c r="U627" s="1928"/>
      <c r="V627" s="1928"/>
      <c r="W627" s="1928"/>
      <c r="X627" s="1930"/>
      <c r="Y627" s="1930"/>
      <c r="Z627" s="1930"/>
      <c r="AA627" s="137"/>
      <c r="AB627" s="138"/>
      <c r="AC627" s="139"/>
      <c r="AD627" s="140"/>
      <c r="AE627" s="122"/>
      <c r="AF627" s="276"/>
      <c r="AG627" s="123"/>
      <c r="AH627" s="123"/>
      <c r="AI627" s="123"/>
      <c r="AJ627" s="123"/>
      <c r="AK627" s="123"/>
      <c r="AL627" s="123"/>
      <c r="AM627" s="123"/>
      <c r="AN627" s="123"/>
      <c r="AO627" s="123"/>
      <c r="AP627" s="33"/>
      <c r="AQ627" s="46"/>
      <c r="AR627" s="33"/>
    </row>
    <row r="628" spans="1:44">
      <c r="A628" s="311"/>
      <c r="B628" s="58"/>
      <c r="C628" s="49"/>
      <c r="D628" s="48"/>
      <c r="E628" s="788"/>
      <c r="F628" s="34"/>
      <c r="G628" s="1928"/>
      <c r="H628" s="1928"/>
      <c r="I628" s="1928"/>
      <c r="J628" s="1928"/>
      <c r="K628" s="1928"/>
      <c r="L628" s="1928"/>
      <c r="M628" s="1928"/>
      <c r="N628" s="1928"/>
      <c r="O628" s="1928"/>
      <c r="P628" s="1928"/>
      <c r="Q628" s="1928"/>
      <c r="R628" s="1928"/>
      <c r="S628" s="1928"/>
      <c r="T628" s="1928"/>
      <c r="U628" s="1928"/>
      <c r="V628" s="1928"/>
      <c r="W628" s="1928"/>
      <c r="X628" s="1930"/>
      <c r="Y628" s="1930"/>
      <c r="Z628" s="1930"/>
      <c r="AA628" s="137"/>
      <c r="AB628" s="138"/>
      <c r="AC628" s="139"/>
      <c r="AD628" s="140"/>
      <c r="AE628" s="122"/>
      <c r="AF628" s="276"/>
      <c r="AG628" s="123"/>
      <c r="AH628" s="123"/>
      <c r="AI628" s="123"/>
      <c r="AJ628" s="123"/>
      <c r="AK628" s="123"/>
      <c r="AL628" s="123"/>
      <c r="AM628" s="123"/>
      <c r="AN628" s="123"/>
      <c r="AO628" s="123"/>
      <c r="AP628" s="33"/>
      <c r="AQ628" s="46"/>
      <c r="AR628" s="33"/>
    </row>
    <row r="629" spans="1:44" ht="7.8" customHeight="1">
      <c r="A629" s="311"/>
      <c r="B629" s="58"/>
      <c r="C629" s="49"/>
      <c r="D629" s="48"/>
      <c r="E629" s="788"/>
      <c r="F629" s="34"/>
      <c r="G629" s="33"/>
      <c r="H629" s="33"/>
      <c r="I629" s="33"/>
      <c r="J629" s="33"/>
      <c r="K629" s="33"/>
      <c r="L629" s="33"/>
      <c r="M629" s="33"/>
      <c r="N629" s="33"/>
      <c r="O629" s="33"/>
      <c r="P629" s="33"/>
      <c r="Q629" s="33"/>
      <c r="R629" s="33"/>
      <c r="S629" s="33"/>
      <c r="T629" s="33"/>
      <c r="U629" s="33"/>
      <c r="V629" s="33"/>
      <c r="W629" s="33"/>
      <c r="X629" s="33"/>
      <c r="Y629" s="33"/>
      <c r="Z629" s="33"/>
      <c r="AA629" s="137"/>
      <c r="AB629" s="138"/>
      <c r="AC629" s="139"/>
      <c r="AD629" s="140"/>
      <c r="AE629" s="122"/>
      <c r="AF629" s="276"/>
      <c r="AG629" s="123"/>
      <c r="AH629" s="123"/>
      <c r="AI629" s="123"/>
      <c r="AJ629" s="123"/>
      <c r="AK629" s="123"/>
      <c r="AL629" s="123"/>
      <c r="AM629" s="123"/>
      <c r="AN629" s="123"/>
      <c r="AO629" s="123"/>
      <c r="AP629" s="33"/>
      <c r="AQ629" s="46"/>
      <c r="AR629" s="33"/>
    </row>
    <row r="630" spans="1:44">
      <c r="A630" s="311"/>
      <c r="B630" s="58"/>
      <c r="C630" s="49"/>
      <c r="D630" s="48"/>
      <c r="E630" s="788"/>
      <c r="F630" s="34"/>
      <c r="G630" s="33"/>
      <c r="H630" s="33"/>
      <c r="I630" s="33"/>
      <c r="J630" s="33"/>
      <c r="K630" s="33"/>
      <c r="L630" s="33"/>
      <c r="M630" s="33"/>
      <c r="N630" s="33"/>
      <c r="O630" s="33"/>
      <c r="P630" s="33"/>
      <c r="Q630" s="33"/>
      <c r="R630" s="33"/>
      <c r="S630" s="33"/>
      <c r="T630" s="33"/>
      <c r="U630" s="33"/>
      <c r="V630" s="33"/>
      <c r="W630" s="33"/>
      <c r="X630" s="33"/>
      <c r="Y630" s="33"/>
      <c r="Z630" s="33"/>
      <c r="AA630" s="137"/>
      <c r="AB630" s="138"/>
      <c r="AC630" s="139"/>
      <c r="AD630" s="140"/>
      <c r="AE630" s="122"/>
      <c r="AF630" s="276"/>
      <c r="AG630" s="123"/>
      <c r="AH630" s="123"/>
      <c r="AI630" s="123"/>
      <c r="AJ630" s="123"/>
      <c r="AK630" s="123"/>
      <c r="AL630" s="123"/>
      <c r="AM630" s="123"/>
      <c r="AN630" s="123"/>
      <c r="AO630" s="123"/>
      <c r="AP630" s="33"/>
      <c r="AQ630" s="46"/>
      <c r="AR630" s="33"/>
    </row>
    <row r="631" spans="1:44">
      <c r="A631" s="311"/>
      <c r="B631" s="58"/>
      <c r="C631" s="49"/>
      <c r="D631" s="48"/>
      <c r="E631" s="788"/>
      <c r="F631" s="34"/>
      <c r="G631" s="33"/>
      <c r="H631" s="33"/>
      <c r="I631" s="33"/>
      <c r="J631" s="33"/>
      <c r="K631" s="33"/>
      <c r="L631" s="33"/>
      <c r="M631" s="33"/>
      <c r="N631" s="33"/>
      <c r="O631" s="33"/>
      <c r="P631" s="33"/>
      <c r="Q631" s="33"/>
      <c r="R631" s="33"/>
      <c r="S631" s="33"/>
      <c r="T631" s="33"/>
      <c r="U631" s="33"/>
      <c r="V631" s="33"/>
      <c r="W631" s="33"/>
      <c r="X631" s="33"/>
      <c r="Y631" s="33"/>
      <c r="Z631" s="33"/>
      <c r="AA631" s="137"/>
      <c r="AB631" s="138"/>
      <c r="AC631" s="139"/>
      <c r="AD631" s="140"/>
      <c r="AE631" s="122"/>
      <c r="AF631" s="276"/>
      <c r="AG631" s="123"/>
      <c r="AH631" s="123"/>
      <c r="AI631" s="123"/>
      <c r="AJ631" s="123"/>
      <c r="AK631" s="123"/>
      <c r="AL631" s="123"/>
      <c r="AM631" s="123"/>
      <c r="AN631" s="123"/>
      <c r="AO631" s="123"/>
      <c r="AP631" s="33"/>
      <c r="AQ631" s="46"/>
      <c r="AR631" s="33"/>
    </row>
    <row r="632" spans="1:44" ht="6" customHeight="1">
      <c r="A632" s="311"/>
      <c r="B632" s="58"/>
      <c r="C632" s="49"/>
      <c r="D632" s="48"/>
      <c r="E632" s="788"/>
      <c r="F632" s="34"/>
      <c r="G632" s="33"/>
      <c r="H632" s="33"/>
      <c r="I632" s="33"/>
      <c r="J632" s="33"/>
      <c r="K632" s="33"/>
      <c r="L632" s="33"/>
      <c r="M632" s="33"/>
      <c r="N632" s="33"/>
      <c r="O632" s="33"/>
      <c r="P632" s="33"/>
      <c r="Q632" s="47"/>
      <c r="R632" s="47"/>
      <c r="S632" s="47"/>
      <c r="T632" s="47"/>
      <c r="U632" s="47"/>
      <c r="V632" s="47"/>
      <c r="W632" s="33"/>
      <c r="X632" s="33"/>
      <c r="Y632" s="33"/>
      <c r="Z632" s="33"/>
      <c r="AA632" s="137"/>
      <c r="AB632" s="138"/>
      <c r="AC632" s="139"/>
      <c r="AD632" s="140"/>
      <c r="AE632" s="122"/>
      <c r="AF632" s="276"/>
      <c r="AG632" s="123"/>
      <c r="AH632" s="123"/>
      <c r="AI632" s="123"/>
      <c r="AJ632" s="123"/>
      <c r="AK632" s="123"/>
      <c r="AL632" s="123"/>
      <c r="AM632" s="123"/>
      <c r="AN632" s="123"/>
      <c r="AO632" s="123"/>
      <c r="AP632" s="33"/>
      <c r="AQ632" s="46"/>
      <c r="AR632" s="33"/>
    </row>
    <row r="633" spans="1:44" ht="1.2" customHeight="1">
      <c r="A633" s="311"/>
      <c r="B633" s="58"/>
      <c r="C633" s="49"/>
      <c r="D633" s="48"/>
      <c r="E633" s="48"/>
      <c r="F633" s="34"/>
      <c r="G633" s="33"/>
      <c r="H633" s="33"/>
      <c r="I633" s="33"/>
      <c r="J633" s="33"/>
      <c r="K633" s="33"/>
      <c r="L633" s="33"/>
      <c r="M633" s="33"/>
      <c r="N633" s="33"/>
      <c r="O633" s="33"/>
      <c r="P633" s="33"/>
      <c r="Q633" s="47"/>
      <c r="R633" s="47"/>
      <c r="S633" s="47"/>
      <c r="T633" s="47"/>
      <c r="U633" s="47"/>
      <c r="V633" s="47"/>
      <c r="W633" s="33"/>
      <c r="X633" s="33"/>
      <c r="Y633" s="33"/>
      <c r="Z633" s="33"/>
      <c r="AA633" s="137"/>
      <c r="AB633" s="138"/>
      <c r="AC633" s="139"/>
      <c r="AD633" s="140"/>
      <c r="AE633" s="122"/>
      <c r="AF633" s="276"/>
      <c r="AG633" s="123"/>
      <c r="AH633" s="123"/>
      <c r="AI633" s="123"/>
      <c r="AJ633" s="123"/>
      <c r="AK633" s="123"/>
      <c r="AL633" s="123"/>
      <c r="AM633" s="123"/>
      <c r="AN633" s="123"/>
      <c r="AO633" s="123"/>
      <c r="AP633" s="33"/>
      <c r="AQ633" s="46"/>
      <c r="AR633" s="33"/>
    </row>
    <row r="634" spans="1:44">
      <c r="A634" s="311"/>
      <c r="B634" s="58"/>
      <c r="C634" s="49"/>
      <c r="D634" s="48"/>
      <c r="E634" s="788" t="s">
        <v>1094</v>
      </c>
      <c r="F634" s="34"/>
      <c r="G634" s="33"/>
      <c r="H634" s="33"/>
      <c r="I634" s="33"/>
      <c r="J634" s="33"/>
      <c r="K634" s="33"/>
      <c r="L634" s="33"/>
      <c r="M634" s="33"/>
      <c r="N634" s="33"/>
      <c r="O634" s="33"/>
      <c r="P634" s="33"/>
      <c r="Q634" s="47"/>
      <c r="R634" s="47"/>
      <c r="S634" s="47"/>
      <c r="T634" s="47"/>
      <c r="U634" s="47"/>
      <c r="V634" s="47"/>
      <c r="W634" s="33"/>
      <c r="X634" s="33"/>
      <c r="Y634" s="33"/>
      <c r="Z634" s="33"/>
      <c r="AA634" s="137"/>
      <c r="AB634" s="138"/>
      <c r="AC634" s="139"/>
      <c r="AD634" s="140"/>
      <c r="AE634" s="122"/>
      <c r="AF634" s="276"/>
      <c r="AG634" s="123"/>
      <c r="AH634" s="123"/>
      <c r="AI634" s="123"/>
      <c r="AJ634" s="123"/>
      <c r="AK634" s="123"/>
      <c r="AL634" s="123"/>
      <c r="AM634" s="123"/>
      <c r="AN634" s="123"/>
      <c r="AO634" s="123"/>
      <c r="AP634" s="33"/>
      <c r="AQ634" s="46"/>
      <c r="AR634" s="33"/>
    </row>
    <row r="635" spans="1:44">
      <c r="A635" s="311"/>
      <c r="B635" s="58"/>
      <c r="C635" s="49"/>
      <c r="D635" s="48"/>
      <c r="E635" s="788"/>
      <c r="F635" s="34"/>
      <c r="G635" s="33"/>
      <c r="H635" s="33"/>
      <c r="I635" s="33"/>
      <c r="J635" s="33"/>
      <c r="K635" s="33"/>
      <c r="L635" s="33"/>
      <c r="M635" s="33"/>
      <c r="N635" s="33"/>
      <c r="O635" s="33"/>
      <c r="P635" s="33"/>
      <c r="Q635" s="47"/>
      <c r="R635" s="47"/>
      <c r="S635" s="47"/>
      <c r="T635" s="47"/>
      <c r="U635" s="47"/>
      <c r="V635" s="47"/>
      <c r="W635" s="33"/>
      <c r="X635" s="33"/>
      <c r="Y635" s="33"/>
      <c r="Z635" s="33"/>
      <c r="AA635" s="137"/>
      <c r="AB635" s="138"/>
      <c r="AC635" s="139"/>
      <c r="AD635" s="140"/>
      <c r="AE635" s="122"/>
      <c r="AF635" s="276"/>
      <c r="AG635" s="123"/>
      <c r="AH635" s="123"/>
      <c r="AI635" s="123"/>
      <c r="AJ635" s="123"/>
      <c r="AK635" s="123"/>
      <c r="AL635" s="123"/>
      <c r="AM635" s="123"/>
      <c r="AN635" s="123"/>
      <c r="AO635" s="123"/>
      <c r="AP635" s="33"/>
      <c r="AQ635" s="46"/>
      <c r="AR635" s="33"/>
    </row>
    <row r="636" spans="1:44">
      <c r="A636" s="311"/>
      <c r="B636" s="58"/>
      <c r="C636" s="49"/>
      <c r="D636" s="48"/>
      <c r="E636" s="788"/>
      <c r="F636" s="34"/>
      <c r="G636" s="33"/>
      <c r="H636" s="33"/>
      <c r="I636" s="33"/>
      <c r="J636" s="33"/>
      <c r="K636" s="33"/>
      <c r="L636" s="33"/>
      <c r="M636" s="33"/>
      <c r="N636" s="33"/>
      <c r="O636" s="33"/>
      <c r="P636" s="33"/>
      <c r="Q636" s="47"/>
      <c r="R636" s="47"/>
      <c r="S636" s="47"/>
      <c r="T636" s="47"/>
      <c r="U636" s="47"/>
      <c r="V636" s="47"/>
      <c r="W636" s="33"/>
      <c r="X636" s="33"/>
      <c r="Y636" s="33"/>
      <c r="Z636" s="33"/>
      <c r="AA636" s="137"/>
      <c r="AB636" s="138"/>
      <c r="AC636" s="139"/>
      <c r="AD636" s="140"/>
      <c r="AE636" s="122"/>
      <c r="AF636" s="276"/>
      <c r="AG636" s="123"/>
      <c r="AH636" s="123"/>
      <c r="AI636" s="123"/>
      <c r="AJ636" s="123"/>
      <c r="AK636" s="123"/>
      <c r="AL636" s="123"/>
      <c r="AM636" s="123"/>
      <c r="AN636" s="123"/>
      <c r="AO636" s="123"/>
      <c r="AP636" s="33"/>
      <c r="AQ636" s="46"/>
      <c r="AR636" s="33"/>
    </row>
    <row r="637" spans="1:44">
      <c r="A637" s="311"/>
      <c r="B637" s="58"/>
      <c r="C637" s="49"/>
      <c r="D637" s="48"/>
      <c r="E637" s="788"/>
      <c r="F637" s="34"/>
      <c r="G637" s="33"/>
      <c r="H637" s="33"/>
      <c r="I637" s="33"/>
      <c r="J637" s="33"/>
      <c r="K637" s="33"/>
      <c r="L637" s="33"/>
      <c r="M637" s="33"/>
      <c r="N637" s="33"/>
      <c r="O637" s="33"/>
      <c r="P637" s="33"/>
      <c r="Q637" s="47"/>
      <c r="R637" s="47"/>
      <c r="S637" s="47"/>
      <c r="T637" s="47"/>
      <c r="U637" s="47"/>
      <c r="V637" s="47"/>
      <c r="W637" s="33"/>
      <c r="X637" s="33"/>
      <c r="Y637" s="33"/>
      <c r="Z637" s="33"/>
      <c r="AA637" s="137"/>
      <c r="AB637" s="138"/>
      <c r="AC637" s="139"/>
      <c r="AD637" s="140"/>
      <c r="AE637" s="122"/>
      <c r="AF637" s="276"/>
      <c r="AG637" s="123"/>
      <c r="AH637" s="123"/>
      <c r="AI637" s="123"/>
      <c r="AJ637" s="123"/>
      <c r="AK637" s="123"/>
      <c r="AL637" s="123"/>
      <c r="AM637" s="123"/>
      <c r="AN637" s="123"/>
      <c r="AO637" s="123"/>
      <c r="AP637" s="33"/>
      <c r="AQ637" s="46"/>
      <c r="AR637" s="33"/>
    </row>
    <row r="638" spans="1:44" ht="7.8" customHeight="1">
      <c r="A638" s="267"/>
      <c r="B638" s="343"/>
      <c r="C638" s="299"/>
      <c r="D638" s="335"/>
      <c r="E638" s="876"/>
      <c r="F638" s="60"/>
      <c r="G638" s="114"/>
      <c r="H638" s="114"/>
      <c r="I638" s="114"/>
      <c r="J638" s="114"/>
      <c r="K638" s="114"/>
      <c r="L638" s="114"/>
      <c r="M638" s="114"/>
      <c r="N638" s="114"/>
      <c r="O638" s="114"/>
      <c r="P638" s="114"/>
      <c r="Q638" s="331"/>
      <c r="R638" s="331"/>
      <c r="S638" s="331"/>
      <c r="T638" s="331"/>
      <c r="U638" s="331"/>
      <c r="V638" s="331"/>
      <c r="W638" s="114"/>
      <c r="X638" s="114"/>
      <c r="Y638" s="114"/>
      <c r="Z638" s="114"/>
      <c r="AA638" s="333"/>
      <c r="AB638" s="285"/>
      <c r="AC638" s="286"/>
      <c r="AD638" s="287"/>
      <c r="AE638" s="122"/>
      <c r="AF638" s="276"/>
      <c r="AG638" s="123"/>
      <c r="AH638" s="123"/>
      <c r="AI638" s="123"/>
      <c r="AJ638" s="123"/>
      <c r="AK638" s="123"/>
      <c r="AL638" s="123"/>
      <c r="AM638" s="123"/>
      <c r="AN638" s="123"/>
      <c r="AO638" s="123"/>
      <c r="AP638" s="33"/>
      <c r="AQ638" s="46"/>
      <c r="AR638" s="33"/>
    </row>
    <row r="639" spans="1:44" ht="6.75" customHeight="1">
      <c r="A639" s="311"/>
      <c r="B639" s="58"/>
      <c r="C639" s="49"/>
      <c r="D639" s="48"/>
      <c r="E639" s="48"/>
      <c r="F639" s="34"/>
      <c r="G639" s="33"/>
      <c r="H639" s="33"/>
      <c r="I639" s="33"/>
      <c r="J639" s="33"/>
      <c r="K639" s="33"/>
      <c r="L639" s="33"/>
      <c r="M639" s="33"/>
      <c r="N639" s="33"/>
      <c r="O639" s="33"/>
      <c r="P639" s="33"/>
      <c r="Q639" s="47"/>
      <c r="R639" s="47"/>
      <c r="S639" s="47"/>
      <c r="T639" s="47"/>
      <c r="U639" s="47"/>
      <c r="V639" s="47"/>
      <c r="W639" s="33"/>
      <c r="X639" s="33"/>
      <c r="Y639" s="33"/>
      <c r="Z639" s="33"/>
      <c r="AA639" s="137"/>
      <c r="AB639" s="138"/>
      <c r="AC639" s="139"/>
      <c r="AD639" s="140"/>
      <c r="AE639" s="122"/>
      <c r="AF639" s="276"/>
      <c r="AG639" s="123"/>
      <c r="AH639" s="123"/>
      <c r="AI639" s="123"/>
      <c r="AJ639" s="123"/>
      <c r="AK639" s="123"/>
      <c r="AL639" s="123"/>
      <c r="AM639" s="123"/>
      <c r="AN639" s="123"/>
      <c r="AO639" s="123"/>
      <c r="AP639" s="33"/>
      <c r="AQ639" s="46"/>
      <c r="AR639" s="33"/>
    </row>
    <row r="640" spans="1:44" ht="13.5" customHeight="1">
      <c r="A640" s="311"/>
      <c r="B640" s="950">
        <v>24</v>
      </c>
      <c r="C640" s="839" t="s">
        <v>722</v>
      </c>
      <c r="D640" s="59" t="s">
        <v>223</v>
      </c>
      <c r="E640" s="788" t="s">
        <v>1095</v>
      </c>
      <c r="F640" s="34"/>
      <c r="G640" s="826" t="s">
        <v>66</v>
      </c>
      <c r="H640" s="826"/>
      <c r="I640" s="826"/>
      <c r="J640" s="826"/>
      <c r="K640" s="826"/>
      <c r="L640" s="826"/>
      <c r="M640" s="840"/>
      <c r="N640" s="1664" t="s">
        <v>517</v>
      </c>
      <c r="O640" s="1664"/>
      <c r="P640" s="1664"/>
      <c r="Q640" s="1664"/>
      <c r="R640" s="1664"/>
      <c r="S640" s="1664"/>
      <c r="T640" s="1664"/>
      <c r="U640" s="1664"/>
      <c r="V640" s="1664"/>
      <c r="W640" s="33"/>
      <c r="X640" s="33"/>
      <c r="Y640" s="33"/>
      <c r="Z640" s="33"/>
      <c r="AA640" s="137"/>
      <c r="AB640" s="851" t="s">
        <v>459</v>
      </c>
      <c r="AC640" s="852"/>
      <c r="AD640" s="853"/>
      <c r="AE640" s="122"/>
      <c r="AF640" s="276"/>
      <c r="AG640" s="123"/>
      <c r="AH640" s="123"/>
      <c r="AI640" s="123"/>
      <c r="AJ640" s="123"/>
      <c r="AK640" s="123"/>
      <c r="AL640" s="123"/>
      <c r="AM640" s="123"/>
      <c r="AN640" s="123"/>
      <c r="AO640" s="123"/>
      <c r="AP640" s="33"/>
      <c r="AQ640" s="46"/>
      <c r="AR640" s="33"/>
    </row>
    <row r="641" spans="1:44">
      <c r="A641" s="311"/>
      <c r="B641" s="950"/>
      <c r="C641" s="839"/>
      <c r="D641" s="48"/>
      <c r="E641" s="788"/>
      <c r="F641" s="34"/>
      <c r="G641" s="826"/>
      <c r="H641" s="826"/>
      <c r="I641" s="826"/>
      <c r="J641" s="826"/>
      <c r="K641" s="826"/>
      <c r="L641" s="826"/>
      <c r="M641" s="840"/>
      <c r="N641" s="1664"/>
      <c r="O641" s="1664"/>
      <c r="P641" s="1664"/>
      <c r="Q641" s="1664"/>
      <c r="R641" s="1664"/>
      <c r="S641" s="1664"/>
      <c r="T641" s="1664"/>
      <c r="U641" s="1664"/>
      <c r="V641" s="1664"/>
      <c r="W641" s="33"/>
      <c r="X641" s="33"/>
      <c r="Y641" s="33"/>
      <c r="Z641" s="33"/>
      <c r="AA641" s="137"/>
      <c r="AB641" s="851"/>
      <c r="AC641" s="852"/>
      <c r="AD641" s="853"/>
      <c r="AE641" s="122"/>
      <c r="AF641" s="276"/>
      <c r="AG641" s="123"/>
      <c r="AH641" s="123"/>
      <c r="AI641" s="123"/>
      <c r="AJ641" s="123"/>
      <c r="AK641" s="123"/>
      <c r="AL641" s="123"/>
      <c r="AM641" s="123"/>
      <c r="AN641" s="123"/>
      <c r="AO641" s="123"/>
      <c r="AP641" s="33"/>
      <c r="AQ641" s="46"/>
      <c r="AR641" s="33"/>
    </row>
    <row r="642" spans="1:44">
      <c r="A642" s="311"/>
      <c r="B642" s="950"/>
      <c r="C642" s="839"/>
      <c r="D642" s="48"/>
      <c r="E642" s="788"/>
      <c r="F642" s="34"/>
      <c r="G642" s="40"/>
      <c r="H642" s="40"/>
      <c r="I642" s="40"/>
      <c r="J642" s="40"/>
      <c r="K642" s="40"/>
      <c r="L642" s="40"/>
      <c r="M642" s="40"/>
      <c r="N642" s="47"/>
      <c r="O642" s="47"/>
      <c r="P642" s="47"/>
      <c r="Q642" s="47"/>
      <c r="R642" s="47"/>
      <c r="S642" s="47"/>
      <c r="T642" s="47"/>
      <c r="U642" s="47"/>
      <c r="V642" s="47"/>
      <c r="W642" s="33"/>
      <c r="X642" s="33"/>
      <c r="Y642" s="33"/>
      <c r="Z642" s="33"/>
      <c r="AA642" s="137"/>
      <c r="AB642" s="851"/>
      <c r="AC642" s="852"/>
      <c r="AD642" s="853"/>
      <c r="AE642" s="122"/>
      <c r="AF642" s="276"/>
      <c r="AG642" s="123"/>
      <c r="AH642" s="123"/>
      <c r="AI642" s="123"/>
      <c r="AJ642" s="123"/>
      <c r="AK642" s="123"/>
      <c r="AL642" s="123"/>
      <c r="AM642" s="123"/>
      <c r="AN642" s="123"/>
      <c r="AO642" s="123"/>
      <c r="AP642" s="33"/>
      <c r="AQ642" s="46"/>
      <c r="AR642" s="33"/>
    </row>
    <row r="643" spans="1:44">
      <c r="A643" s="311"/>
      <c r="B643" s="950"/>
      <c r="C643" s="839"/>
      <c r="D643" s="48"/>
      <c r="E643" s="788"/>
      <c r="F643" s="34"/>
      <c r="G643" s="1913" t="s">
        <v>594</v>
      </c>
      <c r="H643" s="1913"/>
      <c r="I643" s="1913"/>
      <c r="J643" s="1913"/>
      <c r="K643" s="1913"/>
      <c r="L643" s="1913"/>
      <c r="M643" s="1913"/>
      <c r="N643" s="1913"/>
      <c r="O643" s="1913"/>
      <c r="P643" s="1913"/>
      <c r="Q643" s="1913"/>
      <c r="R643" s="1913"/>
      <c r="S643" s="1913"/>
      <c r="T643" s="1913"/>
      <c r="U643" s="1913"/>
      <c r="V643" s="1913"/>
      <c r="W643" s="1913"/>
      <c r="X643" s="1913"/>
      <c r="Y643" s="1913"/>
      <c r="Z643" s="1913"/>
      <c r="AA643" s="137"/>
      <c r="AB643" s="138"/>
      <c r="AC643" s="139"/>
      <c r="AD643" s="140"/>
      <c r="AE643" s="122"/>
      <c r="AF643" s="276"/>
      <c r="AG643" s="123"/>
      <c r="AH643" s="123"/>
      <c r="AI643" s="123"/>
      <c r="AJ643" s="123"/>
      <c r="AK643" s="123"/>
      <c r="AL643" s="123"/>
      <c r="AM643" s="123"/>
      <c r="AN643" s="123"/>
      <c r="AO643" s="123"/>
      <c r="AP643" s="33"/>
      <c r="AQ643" s="46"/>
      <c r="AR643" s="33"/>
    </row>
    <row r="644" spans="1:44">
      <c r="A644" s="311"/>
      <c r="B644" s="950"/>
      <c r="C644" s="839"/>
      <c r="D644" s="48"/>
      <c r="E644" s="788"/>
      <c r="F644" s="34"/>
      <c r="G644" s="1954"/>
      <c r="H644" s="1955"/>
      <c r="I644" s="1955"/>
      <c r="J644" s="1955"/>
      <c r="K644" s="1955"/>
      <c r="L644" s="1955"/>
      <c r="M644" s="1955"/>
      <c r="N644" s="1955"/>
      <c r="O644" s="1955"/>
      <c r="P644" s="1955"/>
      <c r="Q644" s="1955"/>
      <c r="R644" s="1955"/>
      <c r="S644" s="1955"/>
      <c r="T644" s="1955"/>
      <c r="U644" s="1955"/>
      <c r="V644" s="1955"/>
      <c r="W644" s="1955"/>
      <c r="X644" s="1955"/>
      <c r="Y644" s="1955"/>
      <c r="Z644" s="1956"/>
      <c r="AA644" s="137"/>
      <c r="AB644" s="138"/>
      <c r="AC644" s="139"/>
      <c r="AD644" s="140"/>
      <c r="AE644" s="122"/>
      <c r="AF644" s="276"/>
      <c r="AG644" s="123"/>
      <c r="AH644" s="123"/>
      <c r="AI644" s="123"/>
      <c r="AJ644" s="123"/>
      <c r="AK644" s="123"/>
      <c r="AL644" s="123"/>
      <c r="AM644" s="123"/>
      <c r="AN644" s="123"/>
      <c r="AO644" s="123"/>
      <c r="AP644" s="33"/>
      <c r="AQ644" s="46"/>
      <c r="AR644" s="33"/>
    </row>
    <row r="645" spans="1:44">
      <c r="A645" s="311"/>
      <c r="B645" s="950"/>
      <c r="C645" s="839"/>
      <c r="D645" s="48"/>
      <c r="E645" s="788"/>
      <c r="F645" s="34"/>
      <c r="G645" s="1785"/>
      <c r="H645" s="1786"/>
      <c r="I645" s="1786"/>
      <c r="J645" s="1786"/>
      <c r="K645" s="1786"/>
      <c r="L645" s="1786"/>
      <c r="M645" s="1786"/>
      <c r="N645" s="1786"/>
      <c r="O645" s="1786"/>
      <c r="P645" s="1786"/>
      <c r="Q645" s="1786"/>
      <c r="R645" s="1786"/>
      <c r="S645" s="1786"/>
      <c r="T645" s="1786"/>
      <c r="U645" s="1786"/>
      <c r="V645" s="1786"/>
      <c r="W645" s="1786"/>
      <c r="X645" s="1786"/>
      <c r="Y645" s="1786"/>
      <c r="Z645" s="1787"/>
      <c r="AA645" s="137"/>
      <c r="AB645" s="138"/>
      <c r="AC645" s="139"/>
      <c r="AD645" s="140"/>
      <c r="AE645" s="122"/>
      <c r="AF645" s="276"/>
      <c r="AG645" s="123"/>
      <c r="AH645" s="123"/>
      <c r="AI645" s="123"/>
      <c r="AJ645" s="123"/>
      <c r="AK645" s="123"/>
      <c r="AL645" s="123"/>
      <c r="AM645" s="123"/>
      <c r="AN645" s="123"/>
      <c r="AO645" s="123"/>
      <c r="AP645" s="33"/>
      <c r="AQ645" s="46"/>
      <c r="AR645" s="33"/>
    </row>
    <row r="646" spans="1:44">
      <c r="A646" s="311"/>
      <c r="B646" s="950"/>
      <c r="C646" s="839"/>
      <c r="D646" s="48"/>
      <c r="E646" s="788"/>
      <c r="F646" s="34"/>
      <c r="G646" s="1788"/>
      <c r="H646" s="1789"/>
      <c r="I646" s="1789"/>
      <c r="J646" s="1789"/>
      <c r="K646" s="1789"/>
      <c r="L646" s="1789"/>
      <c r="M646" s="1789"/>
      <c r="N646" s="1789"/>
      <c r="O646" s="1789"/>
      <c r="P646" s="1789"/>
      <c r="Q646" s="1789"/>
      <c r="R646" s="1789"/>
      <c r="S646" s="1789"/>
      <c r="T646" s="1789"/>
      <c r="U646" s="1789"/>
      <c r="V646" s="1789"/>
      <c r="W646" s="1789"/>
      <c r="X646" s="1789"/>
      <c r="Y646" s="1789"/>
      <c r="Z646" s="1790"/>
      <c r="AA646" s="137"/>
      <c r="AB646" s="138"/>
      <c r="AC646" s="139"/>
      <c r="AD646" s="140"/>
      <c r="AE646" s="122"/>
      <c r="AF646" s="276"/>
      <c r="AG646" s="123"/>
      <c r="AH646" s="123"/>
      <c r="AI646" s="123"/>
      <c r="AJ646" s="123"/>
      <c r="AK646" s="123"/>
      <c r="AL646" s="123"/>
      <c r="AM646" s="123"/>
      <c r="AN646" s="123"/>
      <c r="AO646" s="123"/>
      <c r="AP646" s="33"/>
      <c r="AQ646" s="46"/>
      <c r="AR646" s="33"/>
    </row>
    <row r="647" spans="1:44">
      <c r="A647" s="311"/>
      <c r="B647" s="950"/>
      <c r="C647" s="839"/>
      <c r="D647" s="48"/>
      <c r="E647" s="788"/>
      <c r="F647" s="34"/>
      <c r="G647" s="40"/>
      <c r="H647" s="40"/>
      <c r="I647" s="40"/>
      <c r="J647" s="40"/>
      <c r="K647" s="40"/>
      <c r="L647" s="40"/>
      <c r="M647" s="40"/>
      <c r="N647" s="47"/>
      <c r="O647" s="47"/>
      <c r="P647" s="47"/>
      <c r="Q647" s="47"/>
      <c r="R647" s="47"/>
      <c r="S647" s="47"/>
      <c r="T647" s="47"/>
      <c r="U647" s="47"/>
      <c r="V647" s="47"/>
      <c r="W647" s="33"/>
      <c r="X647" s="33"/>
      <c r="Y647" s="33"/>
      <c r="Z647" s="33"/>
      <c r="AA647" s="137"/>
      <c r="AB647" s="138"/>
      <c r="AC647" s="139"/>
      <c r="AD647" s="140"/>
      <c r="AE647" s="122"/>
      <c r="AF647" s="276"/>
      <c r="AG647" s="123"/>
      <c r="AH647" s="123"/>
      <c r="AI647" s="123"/>
      <c r="AJ647" s="123"/>
      <c r="AK647" s="123"/>
      <c r="AL647" s="123"/>
      <c r="AM647" s="123"/>
      <c r="AN647" s="123"/>
      <c r="AO647" s="123"/>
      <c r="AP647" s="33"/>
      <c r="AQ647" s="46"/>
      <c r="AR647" s="33"/>
    </row>
    <row r="648" spans="1:44">
      <c r="A648" s="311"/>
      <c r="B648" s="950"/>
      <c r="C648" s="839"/>
      <c r="D648" s="48"/>
      <c r="E648" s="788"/>
      <c r="F648" s="34"/>
      <c r="G648" s="40"/>
      <c r="H648" s="40"/>
      <c r="I648" s="40"/>
      <c r="J648" s="40"/>
      <c r="K648" s="40"/>
      <c r="L648" s="40"/>
      <c r="M648" s="40"/>
      <c r="N648" s="47"/>
      <c r="O648" s="47"/>
      <c r="P648" s="47"/>
      <c r="Q648" s="47"/>
      <c r="R648" s="47"/>
      <c r="S648" s="47"/>
      <c r="T648" s="47"/>
      <c r="U648" s="47"/>
      <c r="V648" s="47"/>
      <c r="W648" s="33"/>
      <c r="X648" s="33"/>
      <c r="Y648" s="33"/>
      <c r="Z648" s="33"/>
      <c r="AA648" s="137"/>
      <c r="AB648" s="138"/>
      <c r="AC648" s="139"/>
      <c r="AD648" s="140"/>
      <c r="AE648" s="122"/>
      <c r="AF648" s="276"/>
      <c r="AG648" s="123"/>
      <c r="AH648" s="123"/>
      <c r="AI648" s="123"/>
      <c r="AJ648" s="123"/>
      <c r="AK648" s="123"/>
      <c r="AL648" s="123"/>
      <c r="AM648" s="123"/>
      <c r="AN648" s="123"/>
      <c r="AO648" s="123"/>
      <c r="AP648" s="33"/>
      <c r="AQ648" s="46"/>
      <c r="AR648" s="33"/>
    </row>
    <row r="649" spans="1:44">
      <c r="A649" s="311"/>
      <c r="B649" s="950"/>
      <c r="C649" s="839"/>
      <c r="D649" s="48"/>
      <c r="E649" s="788"/>
      <c r="F649" s="34"/>
      <c r="G649" s="40"/>
      <c r="H649" s="40"/>
      <c r="I649" s="40"/>
      <c r="J649" s="40"/>
      <c r="K649" s="40"/>
      <c r="L649" s="40"/>
      <c r="M649" s="40"/>
      <c r="N649" s="47"/>
      <c r="O649" s="47"/>
      <c r="P649" s="47"/>
      <c r="Q649" s="47"/>
      <c r="R649" s="47"/>
      <c r="S649" s="47"/>
      <c r="T649" s="47"/>
      <c r="U649" s="47"/>
      <c r="V649" s="47"/>
      <c r="W649" s="33"/>
      <c r="X649" s="33"/>
      <c r="Y649" s="33"/>
      <c r="Z649" s="33"/>
      <c r="AA649" s="137"/>
      <c r="AB649" s="138"/>
      <c r="AC649" s="139"/>
      <c r="AD649" s="140"/>
      <c r="AE649" s="122"/>
      <c r="AF649" s="276"/>
      <c r="AG649" s="123"/>
      <c r="AH649" s="123"/>
      <c r="AI649" s="123"/>
      <c r="AJ649" s="123"/>
      <c r="AK649" s="123"/>
      <c r="AL649" s="123"/>
      <c r="AM649" s="123"/>
      <c r="AN649" s="123"/>
      <c r="AO649" s="123"/>
      <c r="AP649" s="33"/>
      <c r="AQ649" s="46"/>
      <c r="AR649" s="33"/>
    </row>
    <row r="650" spans="1:44">
      <c r="A650" s="311"/>
      <c r="B650" s="950"/>
      <c r="C650" s="839"/>
      <c r="D650" s="48"/>
      <c r="E650" s="788"/>
      <c r="F650" s="34"/>
      <c r="G650" s="40"/>
      <c r="H650" s="40"/>
      <c r="I650" s="40"/>
      <c r="J650" s="40"/>
      <c r="K650" s="40"/>
      <c r="L650" s="40"/>
      <c r="M650" s="40"/>
      <c r="N650" s="47"/>
      <c r="O650" s="47"/>
      <c r="P650" s="47"/>
      <c r="Q650" s="47"/>
      <c r="R650" s="47"/>
      <c r="S650" s="47"/>
      <c r="T650" s="47"/>
      <c r="U650" s="47"/>
      <c r="V650" s="47"/>
      <c r="W650" s="33"/>
      <c r="X650" s="33"/>
      <c r="Y650" s="33"/>
      <c r="Z650" s="33"/>
      <c r="AA650" s="137"/>
      <c r="AB650" s="138"/>
      <c r="AC650" s="139"/>
      <c r="AD650" s="140"/>
      <c r="AE650" s="122"/>
      <c r="AF650" s="276"/>
      <c r="AG650" s="123"/>
      <c r="AH650" s="123"/>
      <c r="AI650" s="123"/>
      <c r="AJ650" s="123"/>
      <c r="AK650" s="123"/>
      <c r="AL650" s="123"/>
      <c r="AM650" s="123"/>
      <c r="AN650" s="123"/>
      <c r="AO650" s="123"/>
      <c r="AP650" s="33"/>
      <c r="AQ650" s="46"/>
      <c r="AR650" s="33"/>
    </row>
    <row r="651" spans="1:44">
      <c r="A651" s="311"/>
      <c r="B651" s="950"/>
      <c r="C651" s="839"/>
      <c r="D651" s="48"/>
      <c r="E651" s="788"/>
      <c r="F651" s="34"/>
      <c r="G651" s="40"/>
      <c r="H651" s="40"/>
      <c r="I651" s="40"/>
      <c r="J651" s="40"/>
      <c r="K651" s="40"/>
      <c r="L651" s="40"/>
      <c r="M651" s="40"/>
      <c r="N651" s="47"/>
      <c r="O651" s="47"/>
      <c r="P651" s="47"/>
      <c r="Q651" s="47"/>
      <c r="R651" s="47"/>
      <c r="S651" s="47"/>
      <c r="T651" s="47"/>
      <c r="U651" s="47"/>
      <c r="V651" s="47"/>
      <c r="W651" s="33"/>
      <c r="X651" s="33"/>
      <c r="Y651" s="33"/>
      <c r="Z651" s="33"/>
      <c r="AA651" s="137"/>
      <c r="AB651" s="138"/>
      <c r="AC651" s="139"/>
      <c r="AD651" s="140"/>
      <c r="AE651" s="122"/>
      <c r="AF651" s="276"/>
      <c r="AG651" s="123"/>
      <c r="AH651" s="123"/>
      <c r="AI651" s="123"/>
      <c r="AJ651" s="123"/>
      <c r="AK651" s="123"/>
      <c r="AL651" s="123"/>
      <c r="AM651" s="123"/>
      <c r="AN651" s="123"/>
      <c r="AO651" s="123"/>
      <c r="AP651" s="33"/>
      <c r="AQ651" s="46"/>
      <c r="AR651" s="33"/>
    </row>
    <row r="652" spans="1:44">
      <c r="A652" s="311"/>
      <c r="B652" s="58"/>
      <c r="C652" s="49"/>
      <c r="D652" s="48"/>
      <c r="E652" s="788"/>
      <c r="F652" s="34"/>
      <c r="G652" s="40"/>
      <c r="H652" s="40"/>
      <c r="I652" s="40"/>
      <c r="J652" s="40"/>
      <c r="K652" s="40"/>
      <c r="L652" s="40"/>
      <c r="M652" s="40"/>
      <c r="N652" s="47"/>
      <c r="O652" s="47"/>
      <c r="P652" s="47"/>
      <c r="Q652" s="47"/>
      <c r="R652" s="47"/>
      <c r="S652" s="47"/>
      <c r="T652" s="47"/>
      <c r="U652" s="47"/>
      <c r="V652" s="47"/>
      <c r="W652" s="33"/>
      <c r="X652" s="33"/>
      <c r="Y652" s="33"/>
      <c r="Z652" s="33"/>
      <c r="AA652" s="137"/>
      <c r="AB652" s="138"/>
      <c r="AC652" s="139"/>
      <c r="AD652" s="140"/>
      <c r="AE652" s="122"/>
      <c r="AF652" s="276"/>
      <c r="AG652" s="123"/>
      <c r="AH652" s="123"/>
      <c r="AI652" s="123"/>
      <c r="AJ652" s="123"/>
      <c r="AK652" s="123"/>
      <c r="AL652" s="123"/>
      <c r="AM652" s="123"/>
      <c r="AN652" s="123"/>
      <c r="AO652" s="123"/>
      <c r="AP652" s="33"/>
      <c r="AQ652" s="46"/>
      <c r="AR652" s="33"/>
    </row>
    <row r="653" spans="1:44">
      <c r="A653" s="311"/>
      <c r="B653" s="58"/>
      <c r="C653" s="49"/>
      <c r="D653" s="48"/>
      <c r="E653" s="50"/>
      <c r="F653" s="34"/>
      <c r="G653" s="40"/>
      <c r="H653" s="40"/>
      <c r="I653" s="40"/>
      <c r="J653" s="40"/>
      <c r="K653" s="40"/>
      <c r="L653" s="40"/>
      <c r="M653" s="40"/>
      <c r="N653" s="47"/>
      <c r="O653" s="47"/>
      <c r="P653" s="47"/>
      <c r="Q653" s="47"/>
      <c r="R653" s="47"/>
      <c r="S653" s="47"/>
      <c r="T653" s="47"/>
      <c r="U653" s="47"/>
      <c r="V653" s="47"/>
      <c r="W653" s="33"/>
      <c r="X653" s="33"/>
      <c r="Y653" s="33"/>
      <c r="Z653" s="33"/>
      <c r="AA653" s="137"/>
      <c r="AB653" s="138"/>
      <c r="AC653" s="139"/>
      <c r="AD653" s="140"/>
      <c r="AE653" s="122"/>
      <c r="AF653" s="276"/>
      <c r="AG653" s="123"/>
      <c r="AH653" s="123"/>
      <c r="AI653" s="123"/>
      <c r="AJ653" s="123"/>
      <c r="AK653" s="123"/>
      <c r="AL653" s="123"/>
      <c r="AM653" s="123"/>
      <c r="AN653" s="123"/>
      <c r="AO653" s="123"/>
      <c r="AP653" s="33"/>
      <c r="AQ653" s="46"/>
      <c r="AR653" s="33"/>
    </row>
    <row r="654" spans="1:44">
      <c r="A654" s="824" t="s">
        <v>987</v>
      </c>
      <c r="B654" s="800">
        <v>25</v>
      </c>
      <c r="C654" s="839" t="s">
        <v>717</v>
      </c>
      <c r="D654" s="133" t="s">
        <v>225</v>
      </c>
      <c r="E654" s="788" t="s">
        <v>718</v>
      </c>
      <c r="F654" s="34"/>
      <c r="G654" s="826" t="s">
        <v>66</v>
      </c>
      <c r="H654" s="826"/>
      <c r="I654" s="826"/>
      <c r="J654" s="826"/>
      <c r="K654" s="826"/>
      <c r="L654" s="826"/>
      <c r="M654" s="826"/>
      <c r="N654" s="1654" t="s">
        <v>105</v>
      </c>
      <c r="O654" s="1654"/>
      <c r="P654" s="1654"/>
      <c r="Q654" s="1654"/>
      <c r="R654" s="1654"/>
      <c r="S654" s="1654"/>
      <c r="T654" s="1654"/>
      <c r="U654" s="1654"/>
      <c r="V654" s="1654"/>
      <c r="W654" s="304"/>
      <c r="X654" s="304"/>
      <c r="Y654" s="304"/>
      <c r="Z654" s="304"/>
      <c r="AA654" s="305"/>
      <c r="AB654" s="851" t="s">
        <v>459</v>
      </c>
      <c r="AC654" s="852"/>
      <c r="AD654" s="853"/>
      <c r="AE654" s="122"/>
      <c r="AF654" s="276"/>
      <c r="AG654" s="123"/>
      <c r="AH654" s="123"/>
      <c r="AI654" s="123"/>
      <c r="AJ654" s="123"/>
      <c r="AK654" s="123"/>
      <c r="AL654" s="123"/>
      <c r="AM654" s="123"/>
      <c r="AN654" s="123"/>
      <c r="AO654" s="123"/>
      <c r="AP654" s="33"/>
      <c r="AQ654" s="46"/>
      <c r="AR654" s="33"/>
    </row>
    <row r="655" spans="1:44">
      <c r="A655" s="824"/>
      <c r="B655" s="800"/>
      <c r="C655" s="839"/>
      <c r="D655" s="133"/>
      <c r="E655" s="788"/>
      <c r="F655" s="34"/>
      <c r="G655" s="826"/>
      <c r="H655" s="826"/>
      <c r="I655" s="826"/>
      <c r="J655" s="826"/>
      <c r="K655" s="826"/>
      <c r="L655" s="826"/>
      <c r="M655" s="826"/>
      <c r="N655" s="1654"/>
      <c r="O655" s="1654"/>
      <c r="P655" s="1654"/>
      <c r="Q655" s="1654"/>
      <c r="R655" s="1654"/>
      <c r="S655" s="1654"/>
      <c r="T655" s="1654"/>
      <c r="U655" s="1654"/>
      <c r="V655" s="1654"/>
      <c r="W655" s="304"/>
      <c r="X655" s="304"/>
      <c r="Y655" s="304"/>
      <c r="Z655" s="304"/>
      <c r="AA655" s="305"/>
      <c r="AB655" s="851"/>
      <c r="AC655" s="852"/>
      <c r="AD655" s="853"/>
      <c r="AE655" s="122"/>
      <c r="AF655" s="276"/>
      <c r="AG655" s="123"/>
      <c r="AH655" s="123"/>
      <c r="AI655" s="123"/>
      <c r="AJ655" s="123"/>
      <c r="AK655" s="123"/>
      <c r="AL655" s="123"/>
      <c r="AM655" s="123"/>
      <c r="AN655" s="123"/>
      <c r="AO655" s="123"/>
      <c r="AP655" s="33"/>
      <c r="AQ655" s="46"/>
      <c r="AR655" s="33"/>
    </row>
    <row r="656" spans="1:44">
      <c r="A656" s="824"/>
      <c r="B656" s="280"/>
      <c r="C656" s="279"/>
      <c r="D656" s="133"/>
      <c r="E656" s="788"/>
      <c r="F656" s="34"/>
      <c r="G656" s="304"/>
      <c r="H656" s="304"/>
      <c r="I656" s="304"/>
      <c r="J656" s="304"/>
      <c r="K656" s="304"/>
      <c r="L656" s="304"/>
      <c r="M656" s="304"/>
      <c r="N656" s="304"/>
      <c r="O656" s="304"/>
      <c r="P656" s="304"/>
      <c r="Q656" s="304"/>
      <c r="R656" s="304"/>
      <c r="S656" s="304"/>
      <c r="T656" s="304"/>
      <c r="U656" s="304"/>
      <c r="V656" s="304"/>
      <c r="W656" s="304"/>
      <c r="X656" s="304"/>
      <c r="Y656" s="304"/>
      <c r="Z656" s="304"/>
      <c r="AA656" s="305"/>
      <c r="AB656" s="851"/>
      <c r="AC656" s="852"/>
      <c r="AD656" s="853"/>
      <c r="AE656" s="122"/>
      <c r="AF656" s="276"/>
      <c r="AG656" s="123"/>
      <c r="AH656" s="123"/>
      <c r="AI656" s="123"/>
      <c r="AJ656" s="123"/>
      <c r="AK656" s="123"/>
      <c r="AL656" s="123"/>
      <c r="AM656" s="123"/>
      <c r="AN656" s="123"/>
      <c r="AO656" s="123"/>
      <c r="AP656" s="33"/>
      <c r="AQ656" s="46"/>
      <c r="AR656" s="33"/>
    </row>
    <row r="657" spans="1:44">
      <c r="A657" s="311"/>
      <c r="B657" s="280"/>
      <c r="C657" s="279"/>
      <c r="D657" s="133"/>
      <c r="E657" s="788"/>
      <c r="F657" s="34"/>
      <c r="G657" s="304"/>
      <c r="H657" s="304"/>
      <c r="I657" s="304"/>
      <c r="J657" s="304"/>
      <c r="K657" s="304"/>
      <c r="L657" s="304"/>
      <c r="M657" s="304"/>
      <c r="N657" s="304"/>
      <c r="O657" s="304"/>
      <c r="P657" s="304"/>
      <c r="Q657" s="304"/>
      <c r="R657" s="304"/>
      <c r="S657" s="304"/>
      <c r="T657" s="304"/>
      <c r="U657" s="304"/>
      <c r="V657" s="304"/>
      <c r="W657" s="304"/>
      <c r="X657" s="304"/>
      <c r="Y657" s="304"/>
      <c r="Z657" s="304"/>
      <c r="AA657" s="305"/>
      <c r="AB657" s="194"/>
      <c r="AC657" s="195"/>
      <c r="AD657" s="196"/>
      <c r="AE657" s="122"/>
      <c r="AF657" s="276"/>
      <c r="AG657" s="123"/>
      <c r="AH657" s="123"/>
      <c r="AI657" s="123"/>
      <c r="AJ657" s="123"/>
      <c r="AK657" s="123"/>
      <c r="AL657" s="123"/>
      <c r="AM657" s="123"/>
      <c r="AN657" s="123"/>
      <c r="AO657" s="123"/>
      <c r="AP657" s="33"/>
      <c r="AQ657" s="46"/>
      <c r="AR657" s="33"/>
    </row>
    <row r="658" spans="1:44">
      <c r="A658" s="311"/>
      <c r="B658" s="280"/>
      <c r="C658" s="279"/>
      <c r="D658" s="133"/>
      <c r="E658" s="788"/>
      <c r="F658" s="34"/>
      <c r="G658" s="304"/>
      <c r="H658" s="304"/>
      <c r="I658" s="304"/>
      <c r="J658" s="304"/>
      <c r="K658" s="304"/>
      <c r="L658" s="304"/>
      <c r="M658" s="304"/>
      <c r="N658" s="304"/>
      <c r="O658" s="304"/>
      <c r="P658" s="304"/>
      <c r="Q658" s="304"/>
      <c r="R658" s="304"/>
      <c r="S658" s="304"/>
      <c r="T658" s="304"/>
      <c r="U658" s="304"/>
      <c r="V658" s="304"/>
      <c r="W658" s="304"/>
      <c r="X658" s="304"/>
      <c r="Y658" s="304"/>
      <c r="Z658" s="304"/>
      <c r="AA658" s="305"/>
      <c r="AB658" s="194"/>
      <c r="AC658" s="195"/>
      <c r="AD658" s="196"/>
      <c r="AE658" s="122"/>
      <c r="AF658" s="276"/>
      <c r="AG658" s="123"/>
      <c r="AH658" s="123"/>
      <c r="AI658" s="123"/>
      <c r="AJ658" s="123"/>
      <c r="AK658" s="123"/>
      <c r="AL658" s="123"/>
      <c r="AM658" s="123"/>
      <c r="AN658" s="123"/>
      <c r="AO658" s="123"/>
      <c r="AP658" s="33"/>
      <c r="AQ658" s="46"/>
      <c r="AR658" s="33"/>
    </row>
    <row r="659" spans="1:44">
      <c r="A659" s="311"/>
      <c r="B659" s="58"/>
      <c r="C659" s="49"/>
      <c r="D659" s="48"/>
      <c r="E659" s="50"/>
      <c r="F659" s="34"/>
      <c r="G659" s="40"/>
      <c r="H659" s="40"/>
      <c r="I659" s="40"/>
      <c r="J659" s="40"/>
      <c r="K659" s="40"/>
      <c r="L659" s="40"/>
      <c r="M659" s="40"/>
      <c r="N659" s="47"/>
      <c r="O659" s="47"/>
      <c r="P659" s="47"/>
      <c r="Q659" s="47"/>
      <c r="R659" s="47"/>
      <c r="S659" s="47"/>
      <c r="T659" s="47"/>
      <c r="U659" s="47"/>
      <c r="V659" s="47"/>
      <c r="W659" s="33"/>
      <c r="X659" s="33"/>
      <c r="Y659" s="33"/>
      <c r="Z659" s="33"/>
      <c r="AA659" s="137"/>
      <c r="AB659" s="138"/>
      <c r="AC659" s="139"/>
      <c r="AD659" s="140"/>
      <c r="AE659" s="122"/>
      <c r="AF659" s="276"/>
      <c r="AG659" s="123"/>
      <c r="AH659" s="123"/>
      <c r="AI659" s="123"/>
      <c r="AJ659" s="123"/>
      <c r="AK659" s="123"/>
      <c r="AL659" s="123"/>
      <c r="AM659" s="123"/>
      <c r="AN659" s="123"/>
      <c r="AO659" s="123"/>
      <c r="AP659" s="33"/>
      <c r="AQ659" s="46"/>
      <c r="AR659" s="33"/>
    </row>
    <row r="660" spans="1:44" ht="13.5" customHeight="1">
      <c r="A660" s="824"/>
      <c r="B660" s="950">
        <v>26</v>
      </c>
      <c r="C660" s="839" t="s">
        <v>1062</v>
      </c>
      <c r="D660" s="59" t="s">
        <v>223</v>
      </c>
      <c r="E660" s="824" t="s">
        <v>716</v>
      </c>
      <c r="F660" s="34"/>
      <c r="G660" s="826" t="s">
        <v>66</v>
      </c>
      <c r="H660" s="826"/>
      <c r="I660" s="826"/>
      <c r="J660" s="826"/>
      <c r="K660" s="826"/>
      <c r="L660" s="826"/>
      <c r="M660" s="826"/>
      <c r="N660" s="1664" t="s">
        <v>105</v>
      </c>
      <c r="O660" s="1664"/>
      <c r="P660" s="1664"/>
      <c r="Q660" s="1664"/>
      <c r="R660" s="1664"/>
      <c r="S660" s="1664"/>
      <c r="T660" s="1664"/>
      <c r="U660" s="1664"/>
      <c r="V660" s="1664"/>
      <c r="W660" s="33"/>
      <c r="X660" s="33"/>
      <c r="Y660" s="33"/>
      <c r="Z660" s="33"/>
      <c r="AA660" s="46"/>
      <c r="AB660" s="851" t="s">
        <v>459</v>
      </c>
      <c r="AC660" s="852"/>
      <c r="AD660" s="853"/>
      <c r="AE660" s="122"/>
      <c r="AF660" s="276"/>
      <c r="AG660" s="123"/>
      <c r="AH660" s="123"/>
      <c r="AI660" s="123"/>
      <c r="AJ660" s="123"/>
      <c r="AK660" s="123"/>
      <c r="AL660" s="123"/>
      <c r="AM660" s="123"/>
      <c r="AN660" s="123"/>
      <c r="AO660" s="123"/>
      <c r="AP660" s="33"/>
      <c r="AQ660" s="46"/>
      <c r="AR660" s="33"/>
    </row>
    <row r="661" spans="1:44">
      <c r="A661" s="824"/>
      <c r="B661" s="950"/>
      <c r="C661" s="839"/>
      <c r="D661" s="48"/>
      <c r="E661" s="824"/>
      <c r="F661" s="34"/>
      <c r="G661" s="826"/>
      <c r="H661" s="826"/>
      <c r="I661" s="826"/>
      <c r="J661" s="826"/>
      <c r="K661" s="826"/>
      <c r="L661" s="826"/>
      <c r="M661" s="826"/>
      <c r="N661" s="1664"/>
      <c r="O661" s="1664"/>
      <c r="P661" s="1664"/>
      <c r="Q661" s="1664"/>
      <c r="R661" s="1664"/>
      <c r="S661" s="1664"/>
      <c r="T661" s="1664"/>
      <c r="U661" s="1664"/>
      <c r="V661" s="1664"/>
      <c r="W661" s="33"/>
      <c r="X661" s="33"/>
      <c r="Y661" s="33"/>
      <c r="Z661" s="33"/>
      <c r="AA661" s="46"/>
      <c r="AB661" s="851"/>
      <c r="AC661" s="852"/>
      <c r="AD661" s="853"/>
      <c r="AE661" s="122"/>
      <c r="AF661" s="276"/>
      <c r="AG661" s="123"/>
      <c r="AH661" s="123"/>
      <c r="AI661" s="123"/>
      <c r="AJ661" s="123"/>
      <c r="AK661" s="123"/>
      <c r="AL661" s="123"/>
      <c r="AM661" s="123"/>
      <c r="AN661" s="123"/>
      <c r="AO661" s="123"/>
      <c r="AP661" s="33"/>
      <c r="AQ661" s="46"/>
      <c r="AR661" s="33"/>
    </row>
    <row r="662" spans="1:44">
      <c r="A662" s="824"/>
      <c r="B662" s="58"/>
      <c r="C662" s="839"/>
      <c r="D662" s="48"/>
      <c r="E662" s="824"/>
      <c r="F662" s="34"/>
      <c r="G662" s="304"/>
      <c r="H662" s="304"/>
      <c r="I662" s="304"/>
      <c r="J662" s="304"/>
      <c r="K662" s="304"/>
      <c r="L662" s="304"/>
      <c r="M662" s="304"/>
      <c r="N662" s="304"/>
      <c r="O662" s="304"/>
      <c r="P662" s="304"/>
      <c r="Q662" s="304"/>
      <c r="R662" s="304"/>
      <c r="S662" s="304"/>
      <c r="T662" s="304"/>
      <c r="U662" s="304"/>
      <c r="V662" s="304"/>
      <c r="W662" s="304"/>
      <c r="X662" s="304"/>
      <c r="Y662" s="304"/>
      <c r="Z662" s="304"/>
      <c r="AA662" s="305"/>
      <c r="AB662" s="851"/>
      <c r="AC662" s="852"/>
      <c r="AD662" s="853"/>
      <c r="AE662" s="122"/>
      <c r="AF662" s="276"/>
      <c r="AG662" s="123"/>
      <c r="AH662" s="123"/>
      <c r="AI662" s="123"/>
      <c r="AJ662" s="123"/>
      <c r="AK662" s="123"/>
      <c r="AL662" s="123"/>
      <c r="AM662" s="123"/>
      <c r="AN662" s="123"/>
      <c r="AO662" s="123"/>
      <c r="AP662" s="33"/>
      <c r="AQ662" s="46"/>
      <c r="AR662" s="33"/>
    </row>
    <row r="663" spans="1:44" ht="13.5" customHeight="1">
      <c r="A663" s="48"/>
      <c r="B663" s="58"/>
      <c r="C663" s="49"/>
      <c r="D663" s="48"/>
      <c r="E663" s="48"/>
      <c r="F663" s="34"/>
      <c r="G663" s="304"/>
      <c r="H663" s="304"/>
      <c r="I663" s="304"/>
      <c r="J663" s="304"/>
      <c r="K663" s="304"/>
      <c r="L663" s="304"/>
      <c r="M663" s="304"/>
      <c r="N663" s="304"/>
      <c r="O663" s="304"/>
      <c r="P663" s="304"/>
      <c r="Q663" s="304"/>
      <c r="R663" s="304"/>
      <c r="S663" s="304"/>
      <c r="T663" s="304"/>
      <c r="U663" s="304"/>
      <c r="V663" s="304"/>
      <c r="W663" s="304"/>
      <c r="X663" s="304"/>
      <c r="Y663" s="304"/>
      <c r="Z663" s="304"/>
      <c r="AA663" s="305"/>
      <c r="AB663" s="138"/>
      <c r="AC663" s="139"/>
      <c r="AD663" s="140"/>
      <c r="AE663" s="122"/>
      <c r="AF663" s="276"/>
      <c r="AG663" s="123"/>
      <c r="AH663" s="123"/>
      <c r="AI663" s="123"/>
      <c r="AJ663" s="123"/>
      <c r="AK663" s="123"/>
      <c r="AL663" s="123"/>
      <c r="AM663" s="123"/>
      <c r="AN663" s="123"/>
      <c r="AO663" s="123"/>
      <c r="AP663" s="33"/>
      <c r="AQ663" s="46"/>
      <c r="AR663" s="33"/>
    </row>
    <row r="664" spans="1:44" ht="13.2" customHeight="1">
      <c r="A664" s="788" t="s">
        <v>1048</v>
      </c>
      <c r="B664" s="280">
        <v>27</v>
      </c>
      <c r="C664" s="790" t="s">
        <v>1063</v>
      </c>
      <c r="D664" s="133" t="s">
        <v>475</v>
      </c>
      <c r="E664" s="788" t="s">
        <v>1049</v>
      </c>
      <c r="F664" s="34"/>
      <c r="G664" s="826" t="s">
        <v>1160</v>
      </c>
      <c r="H664" s="826"/>
      <c r="I664" s="826"/>
      <c r="J664" s="826"/>
      <c r="K664" s="826"/>
      <c r="L664" s="826"/>
      <c r="M664" s="840"/>
      <c r="N664" s="1724" t="s">
        <v>105</v>
      </c>
      <c r="O664" s="1724"/>
      <c r="P664" s="1724"/>
      <c r="Q664" s="1724"/>
      <c r="R664" s="1724"/>
      <c r="S664" s="1724"/>
      <c r="T664" s="1724"/>
      <c r="U664" s="1724"/>
      <c r="V664" s="1724"/>
      <c r="W664" s="304"/>
      <c r="X664" s="304"/>
      <c r="Y664" s="304"/>
      <c r="Z664" s="304"/>
      <c r="AA664" s="305"/>
      <c r="AB664" s="851" t="s">
        <v>459</v>
      </c>
      <c r="AC664" s="852"/>
      <c r="AD664" s="853"/>
      <c r="AE664" s="122"/>
      <c r="AF664" s="276"/>
      <c r="AG664" s="123"/>
      <c r="AH664" s="123"/>
      <c r="AI664" s="123"/>
      <c r="AJ664" s="123"/>
      <c r="AK664" s="123"/>
      <c r="AL664" s="123"/>
      <c r="AM664" s="123"/>
      <c r="AN664" s="123"/>
      <c r="AO664" s="123"/>
      <c r="AP664" s="33"/>
      <c r="AQ664" s="46"/>
      <c r="AR664" s="33"/>
    </row>
    <row r="665" spans="1:44">
      <c r="A665" s="788"/>
      <c r="B665" s="280"/>
      <c r="C665" s="790"/>
      <c r="D665" s="133"/>
      <c r="E665" s="788"/>
      <c r="F665" s="34"/>
      <c r="G665" s="826"/>
      <c r="H665" s="826"/>
      <c r="I665" s="826"/>
      <c r="J665" s="826"/>
      <c r="K665" s="826"/>
      <c r="L665" s="826"/>
      <c r="M665" s="840"/>
      <c r="N665" s="1724"/>
      <c r="O665" s="1724"/>
      <c r="P665" s="1724"/>
      <c r="Q665" s="1724"/>
      <c r="R665" s="1724"/>
      <c r="S665" s="1724"/>
      <c r="T665" s="1724"/>
      <c r="U665" s="1724"/>
      <c r="V665" s="1724"/>
      <c r="W665" s="304"/>
      <c r="X665" s="304"/>
      <c r="Y665" s="304"/>
      <c r="Z665" s="304"/>
      <c r="AA665" s="305"/>
      <c r="AB665" s="851"/>
      <c r="AC665" s="852"/>
      <c r="AD665" s="853"/>
      <c r="AE665" s="122"/>
      <c r="AF665" s="276"/>
      <c r="AG665" s="123"/>
      <c r="AH665" s="123"/>
      <c r="AI665" s="123"/>
      <c r="AJ665" s="123"/>
      <c r="AK665" s="123"/>
      <c r="AL665" s="123"/>
      <c r="AM665" s="123"/>
      <c r="AN665" s="123"/>
      <c r="AO665" s="123"/>
      <c r="AP665" s="33"/>
      <c r="AQ665" s="46"/>
      <c r="AR665" s="33"/>
    </row>
    <row r="666" spans="1:44">
      <c r="A666" s="788"/>
      <c r="B666" s="280"/>
      <c r="C666" s="790"/>
      <c r="D666" s="133"/>
      <c r="E666" s="788"/>
      <c r="F666" s="34"/>
      <c r="G666" s="40"/>
      <c r="H666" s="40"/>
      <c r="I666" s="40"/>
      <c r="J666" s="40"/>
      <c r="K666" s="40"/>
      <c r="L666" s="40"/>
      <c r="M666" s="40"/>
      <c r="N666" s="217"/>
      <c r="O666" s="217"/>
      <c r="P666" s="217"/>
      <c r="Q666" s="217"/>
      <c r="R666" s="217"/>
      <c r="S666" s="217"/>
      <c r="T666" s="217"/>
      <c r="U666" s="217"/>
      <c r="V666" s="217"/>
      <c r="W666" s="304"/>
      <c r="X666" s="304"/>
      <c r="Y666" s="304"/>
      <c r="Z666" s="304"/>
      <c r="AA666" s="305"/>
      <c r="AB666" s="851"/>
      <c r="AC666" s="852"/>
      <c r="AD666" s="853"/>
      <c r="AE666" s="122"/>
      <c r="AF666" s="276"/>
      <c r="AG666" s="123"/>
      <c r="AH666" s="123"/>
      <c r="AI666" s="123"/>
      <c r="AJ666" s="123"/>
      <c r="AK666" s="123"/>
      <c r="AL666" s="123"/>
      <c r="AM666" s="123"/>
      <c r="AN666" s="123"/>
      <c r="AO666" s="123"/>
      <c r="AP666" s="33"/>
      <c r="AQ666" s="46"/>
      <c r="AR666" s="33"/>
    </row>
    <row r="667" spans="1:44">
      <c r="A667" s="788"/>
      <c r="B667" s="280"/>
      <c r="C667" s="38"/>
      <c r="D667" s="133"/>
      <c r="E667" s="788"/>
      <c r="F667" s="34"/>
      <c r="G667" s="120"/>
      <c r="H667" s="120"/>
      <c r="I667" s="120"/>
      <c r="J667" s="120"/>
      <c r="K667" s="120"/>
      <c r="L667" s="120"/>
      <c r="M667" s="120"/>
      <c r="N667" s="120"/>
      <c r="O667" s="120"/>
      <c r="P667" s="120"/>
      <c r="Q667" s="120"/>
      <c r="R667" s="120"/>
      <c r="S667" s="120"/>
      <c r="T667" s="120"/>
      <c r="U667" s="120"/>
      <c r="V667" s="120"/>
      <c r="W667" s="642"/>
      <c r="X667" s="642"/>
      <c r="Y667" s="642"/>
      <c r="Z667" s="642"/>
      <c r="AA667" s="305"/>
      <c r="AB667" s="194"/>
      <c r="AC667" s="195"/>
      <c r="AD667" s="196"/>
      <c r="AE667" s="122"/>
      <c r="AF667" s="276"/>
      <c r="AG667" s="123"/>
      <c r="AH667" s="123"/>
      <c r="AI667" s="123"/>
      <c r="AJ667" s="123"/>
      <c r="AK667" s="123"/>
      <c r="AL667" s="123"/>
      <c r="AM667" s="123"/>
      <c r="AN667" s="123"/>
      <c r="AO667" s="123"/>
      <c r="AP667" s="33"/>
      <c r="AQ667" s="46"/>
      <c r="AR667" s="33"/>
    </row>
    <row r="668" spans="1:44">
      <c r="A668" s="788"/>
      <c r="B668" s="280"/>
      <c r="C668" s="38"/>
      <c r="D668" s="133"/>
      <c r="E668" s="788"/>
      <c r="F668" s="34"/>
      <c r="G668" s="120"/>
      <c r="H668" s="120"/>
      <c r="I668" s="120"/>
      <c r="J668" s="120"/>
      <c r="K668" s="643"/>
      <c r="L668" s="643"/>
      <c r="M668" s="643"/>
      <c r="N668" s="643"/>
      <c r="O668" s="120"/>
      <c r="P668" s="642"/>
      <c r="Q668" s="642"/>
      <c r="R668" s="642"/>
      <c r="S668" s="642"/>
      <c r="T668" s="642"/>
      <c r="U668" s="642"/>
      <c r="V668" s="642"/>
      <c r="W668" s="642"/>
      <c r="X668" s="642"/>
      <c r="Y668" s="642"/>
      <c r="Z668" s="642"/>
      <c r="AA668" s="305"/>
      <c r="AB668" s="194"/>
      <c r="AC668" s="195"/>
      <c r="AD668" s="196"/>
      <c r="AE668" s="122"/>
      <c r="AF668" s="276"/>
      <c r="AG668" s="123"/>
      <c r="AH668" s="123"/>
      <c r="AI668" s="123"/>
      <c r="AJ668" s="123"/>
      <c r="AK668" s="123"/>
      <c r="AL668" s="123"/>
      <c r="AM668" s="123"/>
      <c r="AN668" s="123"/>
      <c r="AO668" s="123"/>
      <c r="AP668" s="33"/>
      <c r="AQ668" s="46"/>
      <c r="AR668" s="33"/>
    </row>
    <row r="669" spans="1:44">
      <c r="A669" s="788"/>
      <c r="B669" s="280"/>
      <c r="C669" s="38"/>
      <c r="D669" s="133"/>
      <c r="E669" s="788"/>
      <c r="F669" s="34"/>
      <c r="G669" s="120"/>
      <c r="H669" s="120"/>
      <c r="I669" s="120"/>
      <c r="J669" s="120"/>
      <c r="K669" s="643"/>
      <c r="L669" s="643"/>
      <c r="M669" s="643"/>
      <c r="N669" s="643"/>
      <c r="O669" s="120"/>
      <c r="P669" s="642"/>
      <c r="Q669" s="642"/>
      <c r="R669" s="642"/>
      <c r="S669" s="642"/>
      <c r="T669" s="642"/>
      <c r="U669" s="642"/>
      <c r="V669" s="642"/>
      <c r="W669" s="642"/>
      <c r="X669" s="642"/>
      <c r="Y669" s="642"/>
      <c r="Z669" s="642"/>
      <c r="AA669" s="305"/>
      <c r="AB669" s="194"/>
      <c r="AC669" s="195"/>
      <c r="AD669" s="196"/>
      <c r="AE669" s="122"/>
      <c r="AF669" s="276"/>
      <c r="AG669" s="123"/>
      <c r="AH669" s="123"/>
      <c r="AI669" s="123"/>
      <c r="AJ669" s="123"/>
      <c r="AK669" s="123"/>
      <c r="AL669" s="123"/>
      <c r="AM669" s="123"/>
      <c r="AN669" s="123"/>
      <c r="AO669" s="123"/>
      <c r="AP669" s="33"/>
      <c r="AQ669" s="46"/>
      <c r="AR669" s="33"/>
    </row>
    <row r="670" spans="1:44">
      <c r="A670" s="788"/>
      <c r="B670" s="280"/>
      <c r="C670" s="279"/>
      <c r="D670" s="133"/>
      <c r="E670" s="788"/>
      <c r="F670" s="34"/>
      <c r="G670" s="642"/>
      <c r="H670" s="642"/>
      <c r="I670" s="642"/>
      <c r="J670" s="642"/>
      <c r="K670" s="642"/>
      <c r="L670" s="642"/>
      <c r="M670" s="642"/>
      <c r="N670" s="642"/>
      <c r="O670" s="642"/>
      <c r="P670" s="642"/>
      <c r="Q670" s="642"/>
      <c r="R670" s="642"/>
      <c r="S670" s="642"/>
      <c r="T670" s="642"/>
      <c r="U670" s="642"/>
      <c r="V670" s="642"/>
      <c r="W670" s="642"/>
      <c r="X670" s="642"/>
      <c r="Y670" s="642"/>
      <c r="Z670" s="642"/>
      <c r="AA670" s="305"/>
      <c r="AB670" s="194"/>
      <c r="AC670" s="195"/>
      <c r="AD670" s="196"/>
      <c r="AE670" s="122"/>
      <c r="AF670" s="276"/>
      <c r="AG670" s="123"/>
      <c r="AH670" s="123"/>
      <c r="AI670" s="123"/>
      <c r="AJ670" s="123"/>
      <c r="AK670" s="123"/>
      <c r="AL670" s="123"/>
      <c r="AM670" s="123"/>
      <c r="AN670" s="123"/>
      <c r="AO670" s="123"/>
      <c r="AP670" s="33"/>
      <c r="AQ670" s="46"/>
      <c r="AR670" s="33"/>
    </row>
    <row r="671" spans="1:44">
      <c r="A671" s="788"/>
      <c r="B671" s="280"/>
      <c r="C671" s="279"/>
      <c r="D671" s="133"/>
      <c r="E671" s="50"/>
      <c r="F671" s="34"/>
      <c r="G671" s="120"/>
      <c r="H671" s="120"/>
      <c r="I671" s="120"/>
      <c r="J671" s="120"/>
      <c r="K671" s="120"/>
      <c r="L671" s="120"/>
      <c r="M671" s="120"/>
      <c r="N671" s="120"/>
      <c r="O671" s="120"/>
      <c r="P671" s="120"/>
      <c r="Q671" s="120"/>
      <c r="R671" s="120"/>
      <c r="S671" s="120"/>
      <c r="T671" s="120"/>
      <c r="U671" s="120"/>
      <c r="V671" s="120"/>
      <c r="W671" s="120"/>
      <c r="X671" s="120"/>
      <c r="Y671" s="120"/>
      <c r="Z671" s="120"/>
      <c r="AA671" s="305"/>
      <c r="AB671" s="194"/>
      <c r="AC671" s="195"/>
      <c r="AD671" s="196"/>
      <c r="AE671" s="122"/>
      <c r="AF671" s="276"/>
      <c r="AG671" s="123"/>
      <c r="AH671" s="123"/>
      <c r="AI671" s="123"/>
      <c r="AJ671" s="123"/>
      <c r="AK671" s="123"/>
      <c r="AL671" s="123"/>
      <c r="AM671" s="123"/>
      <c r="AN671" s="123"/>
      <c r="AO671" s="123"/>
      <c r="AP671" s="33"/>
      <c r="AQ671" s="46"/>
      <c r="AR671" s="33"/>
    </row>
    <row r="672" spans="1:44">
      <c r="A672" s="788"/>
      <c r="B672" s="280"/>
      <c r="C672" s="279"/>
      <c r="D672" s="133"/>
      <c r="E672" s="50"/>
      <c r="F672" s="34"/>
      <c r="G672" s="635"/>
      <c r="H672" s="635"/>
      <c r="I672" s="635"/>
      <c r="J672" s="635"/>
      <c r="K672" s="635"/>
      <c r="L672" s="635"/>
      <c r="M672" s="635"/>
      <c r="N672" s="635"/>
      <c r="O672" s="635"/>
      <c r="P672" s="635"/>
      <c r="Q672" s="635"/>
      <c r="R672" s="635"/>
      <c r="S672" s="635"/>
      <c r="T672" s="635"/>
      <c r="U672" s="635"/>
      <c r="V672" s="635"/>
      <c r="W672" s="635"/>
      <c r="X672" s="635"/>
      <c r="Y672" s="635"/>
      <c r="Z672" s="635"/>
      <c r="AA672" s="305"/>
      <c r="AB672" s="194"/>
      <c r="AC672" s="195"/>
      <c r="AD672" s="196"/>
      <c r="AE672" s="122"/>
      <c r="AF672" s="276"/>
      <c r="AG672" s="123"/>
      <c r="AH672" s="123"/>
      <c r="AI672" s="123"/>
      <c r="AJ672" s="123"/>
      <c r="AK672" s="123"/>
      <c r="AL672" s="123"/>
      <c r="AM672" s="123"/>
      <c r="AN672" s="123"/>
      <c r="AO672" s="123"/>
      <c r="AP672" s="33"/>
      <c r="AQ672" s="46"/>
      <c r="AR672" s="33"/>
    </row>
    <row r="673" spans="1:44">
      <c r="A673" s="788"/>
      <c r="B673" s="280"/>
      <c r="C673" s="279"/>
      <c r="D673" s="133"/>
      <c r="E673" s="50"/>
      <c r="F673" s="34"/>
      <c r="G673" s="635"/>
      <c r="H673" s="635"/>
      <c r="I673" s="635"/>
      <c r="J673" s="635"/>
      <c r="K673" s="635"/>
      <c r="L673" s="635"/>
      <c r="M673" s="635"/>
      <c r="N673" s="635"/>
      <c r="O673" s="635"/>
      <c r="P673" s="635"/>
      <c r="Q673" s="635"/>
      <c r="R673" s="635"/>
      <c r="S673" s="635"/>
      <c r="T673" s="635"/>
      <c r="U673" s="635"/>
      <c r="V673" s="635"/>
      <c r="W673" s="635"/>
      <c r="X673" s="635"/>
      <c r="Y673" s="635"/>
      <c r="Z673" s="635"/>
      <c r="AA673" s="305"/>
      <c r="AB673" s="194"/>
      <c r="AC673" s="195"/>
      <c r="AD673" s="196"/>
      <c r="AE673" s="122"/>
      <c r="AF673" s="276"/>
      <c r="AG673" s="123"/>
      <c r="AH673" s="123"/>
      <c r="AI673" s="123"/>
      <c r="AJ673" s="123"/>
      <c r="AK673" s="123"/>
      <c r="AL673" s="123"/>
      <c r="AM673" s="123"/>
      <c r="AN673" s="123"/>
      <c r="AO673" s="123"/>
      <c r="AP673" s="33"/>
      <c r="AQ673" s="46"/>
      <c r="AR673" s="33"/>
    </row>
    <row r="674" spans="1:44">
      <c r="A674" s="788"/>
      <c r="B674" s="280"/>
      <c r="C674" s="279"/>
      <c r="D674" s="133"/>
      <c r="E674" s="50"/>
      <c r="F674" s="34"/>
      <c r="G674" s="635"/>
      <c r="H674" s="635"/>
      <c r="I674" s="635"/>
      <c r="J674" s="635"/>
      <c r="K674" s="635"/>
      <c r="L674" s="635"/>
      <c r="M674" s="635"/>
      <c r="N674" s="635"/>
      <c r="O674" s="635"/>
      <c r="P674" s="635"/>
      <c r="Q674" s="635"/>
      <c r="R674" s="635"/>
      <c r="S674" s="635"/>
      <c r="T674" s="635"/>
      <c r="U674" s="635"/>
      <c r="V674" s="635"/>
      <c r="W674" s="635"/>
      <c r="X674" s="635"/>
      <c r="Y674" s="635"/>
      <c r="Z674" s="635"/>
      <c r="AA674" s="305"/>
      <c r="AB674" s="194"/>
      <c r="AC674" s="195"/>
      <c r="AD674" s="196"/>
      <c r="AE674" s="122"/>
      <c r="AF674" s="276"/>
      <c r="AG674" s="123"/>
      <c r="AH674" s="123"/>
      <c r="AI674" s="123"/>
      <c r="AJ674" s="123"/>
      <c r="AK674" s="123"/>
      <c r="AL674" s="123"/>
      <c r="AM674" s="123"/>
      <c r="AN674" s="123"/>
      <c r="AO674" s="123"/>
      <c r="AP674" s="33"/>
      <c r="AQ674" s="46"/>
      <c r="AR674" s="33"/>
    </row>
    <row r="675" spans="1:44">
      <c r="A675" s="50"/>
      <c r="B675" s="280"/>
      <c r="C675" s="279"/>
      <c r="D675" s="133"/>
      <c r="E675" s="50"/>
      <c r="F675" s="34"/>
      <c r="G675" s="560"/>
      <c r="H675" s="560"/>
      <c r="I675" s="560"/>
      <c r="J675" s="560"/>
      <c r="K675" s="560"/>
      <c r="L675" s="560"/>
      <c r="M675" s="560"/>
      <c r="N675" s="560"/>
      <c r="O675" s="560"/>
      <c r="P675" s="560"/>
      <c r="Q675" s="560"/>
      <c r="R675" s="560"/>
      <c r="S675" s="560"/>
      <c r="T675" s="560"/>
      <c r="U675" s="560"/>
      <c r="V675" s="560"/>
      <c r="W675" s="560"/>
      <c r="X675" s="560"/>
      <c r="Y675" s="560"/>
      <c r="Z675" s="560"/>
      <c r="AA675" s="305"/>
      <c r="AB675" s="194"/>
      <c r="AC675" s="195"/>
      <c r="AD675" s="196"/>
      <c r="AE675" s="122"/>
      <c r="AF675" s="276"/>
      <c r="AG675" s="123"/>
      <c r="AH675" s="123"/>
      <c r="AI675" s="123"/>
      <c r="AJ675" s="123"/>
      <c r="AK675" s="123"/>
      <c r="AL675" s="123"/>
      <c r="AM675" s="123"/>
      <c r="AN675" s="123"/>
      <c r="AO675" s="123"/>
      <c r="AP675" s="33"/>
      <c r="AQ675" s="46"/>
      <c r="AR675" s="33"/>
    </row>
    <row r="676" spans="1:44" ht="24" customHeight="1">
      <c r="A676" s="335"/>
      <c r="B676" s="282"/>
      <c r="C676" s="283"/>
      <c r="D676" s="284"/>
      <c r="E676" s="336"/>
      <c r="F676" s="60"/>
      <c r="G676" s="572"/>
      <c r="H676" s="572"/>
      <c r="I676" s="572"/>
      <c r="J676" s="572"/>
      <c r="K676" s="572"/>
      <c r="L676" s="572"/>
      <c r="M676" s="572"/>
      <c r="N676" s="572"/>
      <c r="O676" s="572"/>
      <c r="P676" s="572"/>
      <c r="Q676" s="572"/>
      <c r="R676" s="572"/>
      <c r="S676" s="572"/>
      <c r="T676" s="572"/>
      <c r="U676" s="572"/>
      <c r="V676" s="572"/>
      <c r="W676" s="572"/>
      <c r="X676" s="572"/>
      <c r="Y676" s="572"/>
      <c r="Z676" s="572"/>
      <c r="AA676" s="573"/>
      <c r="AB676" s="197"/>
      <c r="AC676" s="198"/>
      <c r="AD676" s="199"/>
      <c r="AE676" s="122"/>
      <c r="AF676" s="276"/>
      <c r="AG676" s="123"/>
      <c r="AH676" s="123"/>
      <c r="AI676" s="123"/>
      <c r="AJ676" s="123"/>
      <c r="AK676" s="123"/>
      <c r="AL676" s="123"/>
      <c r="AM676" s="123"/>
      <c r="AN676" s="123"/>
      <c r="AO676" s="123"/>
      <c r="AP676" s="33"/>
      <c r="AQ676" s="46"/>
      <c r="AR676" s="33"/>
    </row>
    <row r="677" spans="1:44" ht="4.8" customHeight="1">
      <c r="A677" s="48"/>
      <c r="B677" s="280"/>
      <c r="C677" s="279"/>
      <c r="D677" s="133"/>
      <c r="E677" s="50"/>
      <c r="F677" s="34"/>
      <c r="G677" s="304"/>
      <c r="H677" s="304"/>
      <c r="I677" s="304"/>
      <c r="J677" s="304"/>
      <c r="K677" s="304"/>
      <c r="L677" s="304"/>
      <c r="M677" s="304"/>
      <c r="N677" s="304"/>
      <c r="O677" s="304"/>
      <c r="P677" s="304"/>
      <c r="Q677" s="304"/>
      <c r="R677" s="304"/>
      <c r="S677" s="304"/>
      <c r="T677" s="304"/>
      <c r="U677" s="304"/>
      <c r="V677" s="304"/>
      <c r="W677" s="304"/>
      <c r="X677" s="304"/>
      <c r="Y677" s="304"/>
      <c r="Z677" s="304"/>
      <c r="AA677" s="305"/>
      <c r="AB677" s="194"/>
      <c r="AC677" s="195"/>
      <c r="AD677" s="196"/>
      <c r="AE677" s="122"/>
      <c r="AF677" s="276"/>
      <c r="AG677" s="123"/>
      <c r="AH677" s="123"/>
      <c r="AI677" s="123"/>
      <c r="AJ677" s="123"/>
      <c r="AK677" s="123"/>
      <c r="AL677" s="123"/>
      <c r="AM677" s="123"/>
      <c r="AN677" s="123"/>
      <c r="AO677" s="123"/>
      <c r="AP677" s="33"/>
      <c r="AQ677" s="46"/>
      <c r="AR677" s="33"/>
    </row>
    <row r="678" spans="1:44" ht="13.5" customHeight="1">
      <c r="A678" s="824" t="s">
        <v>1058</v>
      </c>
      <c r="B678" s="800">
        <v>28</v>
      </c>
      <c r="C678" s="839" t="s">
        <v>706</v>
      </c>
      <c r="D678" s="59" t="s">
        <v>475</v>
      </c>
      <c r="E678" s="788" t="s">
        <v>1096</v>
      </c>
      <c r="F678" s="34"/>
      <c r="G678" s="826" t="s">
        <v>66</v>
      </c>
      <c r="H678" s="826"/>
      <c r="I678" s="826"/>
      <c r="J678" s="826"/>
      <c r="K678" s="826"/>
      <c r="L678" s="826"/>
      <c r="M678" s="840"/>
      <c r="N678" s="1654" t="s">
        <v>105</v>
      </c>
      <c r="O678" s="1654"/>
      <c r="P678" s="1654"/>
      <c r="Q678" s="1654"/>
      <c r="R678" s="1654"/>
      <c r="S678" s="1654"/>
      <c r="T678" s="1654"/>
      <c r="U678" s="1654"/>
      <c r="V678" s="1654"/>
      <c r="W678" s="33"/>
      <c r="X678" s="33"/>
      <c r="Y678" s="33"/>
      <c r="Z678" s="33"/>
      <c r="AA678" s="46"/>
      <c r="AB678" s="851" t="s">
        <v>459</v>
      </c>
      <c r="AC678" s="852"/>
      <c r="AD678" s="853"/>
      <c r="AE678" s="122"/>
      <c r="AF678" s="276"/>
      <c r="AG678" s="123"/>
      <c r="AH678" s="123"/>
      <c r="AI678" s="123"/>
      <c r="AJ678" s="123"/>
      <c r="AK678" s="123"/>
      <c r="AL678" s="123"/>
      <c r="AM678" s="123"/>
      <c r="AN678" s="123"/>
      <c r="AO678" s="123"/>
      <c r="AP678" s="33"/>
      <c r="AQ678" s="46"/>
      <c r="AR678" s="33"/>
    </row>
    <row r="679" spans="1:44">
      <c r="A679" s="824"/>
      <c r="B679" s="800"/>
      <c r="C679" s="839"/>
      <c r="D679" s="48"/>
      <c r="E679" s="788"/>
      <c r="F679" s="34"/>
      <c r="G679" s="826"/>
      <c r="H679" s="826"/>
      <c r="I679" s="826"/>
      <c r="J679" s="826"/>
      <c r="K679" s="826"/>
      <c r="L679" s="826"/>
      <c r="M679" s="840"/>
      <c r="N679" s="1654"/>
      <c r="O679" s="1654"/>
      <c r="P679" s="1654"/>
      <c r="Q679" s="1654"/>
      <c r="R679" s="1654"/>
      <c r="S679" s="1654"/>
      <c r="T679" s="1654"/>
      <c r="U679" s="1654"/>
      <c r="V679" s="1654"/>
      <c r="W679" s="33"/>
      <c r="X679" s="33"/>
      <c r="Y679" s="33"/>
      <c r="Z679" s="33"/>
      <c r="AA679" s="46"/>
      <c r="AB679" s="851"/>
      <c r="AC679" s="852"/>
      <c r="AD679" s="853"/>
      <c r="AE679" s="122"/>
      <c r="AF679" s="276"/>
      <c r="AG679" s="123"/>
      <c r="AH679" s="123"/>
      <c r="AI679" s="123"/>
      <c r="AJ679" s="123"/>
      <c r="AK679" s="123"/>
      <c r="AL679" s="123"/>
      <c r="AM679" s="123"/>
      <c r="AN679" s="123"/>
      <c r="AO679" s="123"/>
      <c r="AP679" s="33"/>
      <c r="AQ679" s="46"/>
      <c r="AR679" s="33"/>
    </row>
    <row r="680" spans="1:44">
      <c r="A680" s="824"/>
      <c r="B680" s="280"/>
      <c r="C680" s="839"/>
      <c r="D680" s="48"/>
      <c r="E680" s="788"/>
      <c r="F680" s="34"/>
      <c r="G680" s="233"/>
      <c r="H680" s="233"/>
      <c r="I680" s="233"/>
      <c r="J680" s="233"/>
      <c r="K680" s="233"/>
      <c r="L680" s="233"/>
      <c r="M680" s="233"/>
      <c r="N680" s="217"/>
      <c r="O680" s="217"/>
      <c r="P680" s="217"/>
      <c r="Q680" s="217"/>
      <c r="R680" s="217"/>
      <c r="S680" s="217"/>
      <c r="T680" s="217"/>
      <c r="U680" s="217"/>
      <c r="V680" s="217"/>
      <c r="W680" s="33"/>
      <c r="X680" s="33"/>
      <c r="Y680" s="33"/>
      <c r="Z680" s="33"/>
      <c r="AA680" s="46"/>
      <c r="AB680" s="851"/>
      <c r="AC680" s="852"/>
      <c r="AD680" s="853"/>
      <c r="AE680" s="122"/>
      <c r="AF680" s="276"/>
      <c r="AG680" s="123"/>
      <c r="AH680" s="123"/>
      <c r="AI680" s="123"/>
      <c r="AJ680" s="123"/>
      <c r="AK680" s="123"/>
      <c r="AL680" s="123"/>
      <c r="AM680" s="123"/>
      <c r="AN680" s="123"/>
      <c r="AO680" s="123"/>
      <c r="AP680" s="33"/>
      <c r="AQ680" s="46"/>
      <c r="AR680" s="33"/>
    </row>
    <row r="681" spans="1:44">
      <c r="A681" s="824"/>
      <c r="B681" s="280"/>
      <c r="C681" s="839"/>
      <c r="D681" s="48"/>
      <c r="E681" s="788"/>
      <c r="F681" s="34"/>
      <c r="G681" s="1935" t="s">
        <v>92</v>
      </c>
      <c r="H681" s="1935"/>
      <c r="I681" s="1935"/>
      <c r="J681" s="1935"/>
      <c r="K681" s="1935"/>
      <c r="L681" s="1935"/>
      <c r="M681" s="1935"/>
      <c r="N681" s="1935"/>
      <c r="O681" s="33"/>
      <c r="P681" s="33"/>
      <c r="Q681" s="33"/>
      <c r="R681" s="33"/>
      <c r="S681" s="33"/>
      <c r="T681" s="33"/>
      <c r="U681" s="33"/>
      <c r="V681" s="33"/>
      <c r="W681" s="33"/>
      <c r="X681" s="33"/>
      <c r="Y681" s="33"/>
      <c r="Z681" s="33"/>
      <c r="AA681" s="46"/>
      <c r="AB681" s="138"/>
      <c r="AC681" s="139"/>
      <c r="AD681" s="140"/>
      <c r="AE681" s="122"/>
      <c r="AF681" s="276"/>
      <c r="AG681" s="123"/>
      <c r="AH681" s="123"/>
      <c r="AI681" s="123"/>
      <c r="AJ681" s="123"/>
      <c r="AK681" s="123"/>
      <c r="AL681" s="123"/>
      <c r="AM681" s="123"/>
      <c r="AN681" s="123"/>
      <c r="AO681" s="123"/>
      <c r="AP681" s="33"/>
      <c r="AQ681" s="46"/>
      <c r="AR681" s="33"/>
    </row>
    <row r="682" spans="1:44">
      <c r="A682" s="48"/>
      <c r="B682" s="280"/>
      <c r="C682" s="839"/>
      <c r="D682" s="48"/>
      <c r="E682" s="788"/>
      <c r="F682" s="34"/>
      <c r="G682" s="1738" t="s">
        <v>4</v>
      </c>
      <c r="H682" s="1739"/>
      <c r="I682" s="1739"/>
      <c r="J682" s="1740"/>
      <c r="K682" s="1936"/>
      <c r="L682" s="1937"/>
      <c r="M682" s="1937"/>
      <c r="N682" s="1937"/>
      <c r="O682" s="373" t="s">
        <v>110</v>
      </c>
      <c r="P682" s="33"/>
      <c r="Q682" s="33"/>
      <c r="R682" s="33"/>
      <c r="S682" s="302"/>
      <c r="T682" s="33"/>
      <c r="U682" s="33"/>
      <c r="V682" s="33"/>
      <c r="W682" s="33"/>
      <c r="X682" s="33"/>
      <c r="Y682" s="122"/>
      <c r="Z682" s="33"/>
      <c r="AA682" s="46"/>
      <c r="AB682" s="138"/>
      <c r="AC682" s="139"/>
      <c r="AD682" s="140"/>
      <c r="AE682" s="122"/>
      <c r="AF682" s="276"/>
      <c r="AG682" s="123"/>
      <c r="AH682" s="123"/>
      <c r="AI682" s="123"/>
      <c r="AJ682" s="123"/>
      <c r="AK682" s="123"/>
      <c r="AL682" s="123"/>
      <c r="AM682" s="123"/>
      <c r="AN682" s="123"/>
      <c r="AO682" s="123"/>
      <c r="AP682" s="33"/>
      <c r="AQ682" s="46"/>
      <c r="AR682" s="33"/>
    </row>
    <row r="683" spans="1:44">
      <c r="A683" s="48"/>
      <c r="B683" s="280"/>
      <c r="C683" s="839"/>
      <c r="D683" s="48"/>
      <c r="E683" s="788"/>
      <c r="F683" s="34"/>
      <c r="G683" s="1738" t="s">
        <v>5</v>
      </c>
      <c r="H683" s="1739"/>
      <c r="I683" s="1739"/>
      <c r="J683" s="1740"/>
      <c r="K683" s="1936"/>
      <c r="L683" s="1937"/>
      <c r="M683" s="1937"/>
      <c r="N683" s="1937"/>
      <c r="O683" s="373" t="s">
        <v>110</v>
      </c>
      <c r="P683" s="33"/>
      <c r="Q683" s="33"/>
      <c r="R683" s="33"/>
      <c r="S683" s="33"/>
      <c r="T683" s="33"/>
      <c r="U683" s="33"/>
      <c r="V683" s="33"/>
      <c r="W683" s="33"/>
      <c r="X683" s="33"/>
      <c r="Y683" s="33"/>
      <c r="Z683" s="33"/>
      <c r="AA683" s="46"/>
      <c r="AB683" s="138"/>
      <c r="AC683" s="139"/>
      <c r="AD683" s="140"/>
      <c r="AE683" s="122"/>
      <c r="AF683" s="276"/>
      <c r="AG683" s="123"/>
      <c r="AH683" s="123"/>
      <c r="AI683" s="123"/>
      <c r="AJ683" s="123"/>
      <c r="AK683" s="123"/>
      <c r="AL683" s="123"/>
      <c r="AM683" s="123"/>
      <c r="AN683" s="123"/>
      <c r="AO683" s="123"/>
      <c r="AP683" s="33"/>
      <c r="AQ683" s="46"/>
      <c r="AR683" s="33"/>
    </row>
    <row r="684" spans="1:44">
      <c r="A684" s="48"/>
      <c r="B684" s="58"/>
      <c r="C684" s="839"/>
      <c r="D684" s="48"/>
      <c r="E684" s="788"/>
      <c r="F684" s="34"/>
      <c r="G684" s="114" t="s">
        <v>207</v>
      </c>
      <c r="H684" s="33"/>
      <c r="I684" s="33"/>
      <c r="J684" s="33"/>
      <c r="K684" s="33"/>
      <c r="L684" s="33"/>
      <c r="M684" s="33"/>
      <c r="N684" s="33"/>
      <c r="O684" s="33"/>
      <c r="P684" s="33"/>
      <c r="Q684" s="33"/>
      <c r="R684" s="33"/>
      <c r="S684" s="33"/>
      <c r="T684" s="33"/>
      <c r="U684" s="33"/>
      <c r="V684" s="33"/>
      <c r="W684" s="33"/>
      <c r="X684" s="122"/>
      <c r="Y684" s="33"/>
      <c r="Z684" s="33"/>
      <c r="AA684" s="46"/>
      <c r="AB684" s="138"/>
      <c r="AC684" s="139"/>
      <c r="AD684" s="140"/>
      <c r="AE684" s="122"/>
      <c r="AF684" s="276"/>
      <c r="AG684" s="123"/>
      <c r="AH684" s="123"/>
      <c r="AI684" s="123"/>
      <c r="AJ684" s="123"/>
      <c r="AK684" s="123"/>
      <c r="AL684" s="123"/>
      <c r="AM684" s="123"/>
      <c r="AN684" s="123"/>
      <c r="AO684" s="123"/>
      <c r="AP684" s="33"/>
      <c r="AQ684" s="46"/>
      <c r="AR684" s="33"/>
    </row>
    <row r="685" spans="1:44">
      <c r="A685" s="48"/>
      <c r="B685" s="58"/>
      <c r="C685" s="839"/>
      <c r="D685" s="48"/>
      <c r="E685" s="788"/>
      <c r="F685" s="34"/>
      <c r="G685" s="1772"/>
      <c r="H685" s="1772"/>
      <c r="I685" s="1772"/>
      <c r="J685" s="1772"/>
      <c r="K685" s="1772"/>
      <c r="L685" s="1772"/>
      <c r="M685" s="1772"/>
      <c r="N685" s="1772"/>
      <c r="O685" s="1772"/>
      <c r="P685" s="1772"/>
      <c r="Q685" s="1772"/>
      <c r="R685" s="1772"/>
      <c r="S685" s="1772"/>
      <c r="T685" s="1772"/>
      <c r="U685" s="1772"/>
      <c r="V685" s="1772"/>
      <c r="W685" s="1772"/>
      <c r="X685" s="1772"/>
      <c r="Y685" s="1772"/>
      <c r="Z685" s="1772"/>
      <c r="AA685" s="46"/>
      <c r="AB685" s="138"/>
      <c r="AC685" s="139"/>
      <c r="AD685" s="140"/>
      <c r="AE685" s="122"/>
      <c r="AF685" s="276"/>
      <c r="AG685" s="123"/>
      <c r="AH685" s="123"/>
      <c r="AI685" s="123"/>
      <c r="AJ685" s="123"/>
      <c r="AK685" s="123"/>
      <c r="AL685" s="123"/>
      <c r="AM685" s="123"/>
      <c r="AN685" s="123"/>
      <c r="AO685" s="123"/>
      <c r="AP685" s="33"/>
      <c r="AQ685" s="46"/>
      <c r="AR685" s="33"/>
    </row>
    <row r="686" spans="1:44">
      <c r="A686" s="48"/>
      <c r="B686" s="58"/>
      <c r="C686" s="839"/>
      <c r="D686" s="48"/>
      <c r="E686" s="788"/>
      <c r="F686" s="34"/>
      <c r="G686" s="1772"/>
      <c r="H686" s="1772"/>
      <c r="I686" s="1772"/>
      <c r="J686" s="1772"/>
      <c r="K686" s="1772"/>
      <c r="L686" s="1772"/>
      <c r="M686" s="1772"/>
      <c r="N686" s="1772"/>
      <c r="O686" s="1772"/>
      <c r="P686" s="1772"/>
      <c r="Q686" s="1772"/>
      <c r="R686" s="1772"/>
      <c r="S686" s="1772"/>
      <c r="T686" s="1772"/>
      <c r="U686" s="1772"/>
      <c r="V686" s="1772"/>
      <c r="W686" s="1772"/>
      <c r="X686" s="1772"/>
      <c r="Y686" s="1772"/>
      <c r="Z686" s="1772"/>
      <c r="AA686" s="46"/>
      <c r="AB686" s="138"/>
      <c r="AC686" s="139"/>
      <c r="AD686" s="140"/>
      <c r="AE686" s="122"/>
      <c r="AF686" s="276"/>
      <c r="AG686" s="123"/>
      <c r="AH686" s="123"/>
      <c r="AI686" s="123"/>
      <c r="AJ686" s="123"/>
      <c r="AK686" s="123"/>
      <c r="AL686" s="123"/>
      <c r="AM686" s="123"/>
      <c r="AN686" s="123"/>
      <c r="AO686" s="123"/>
      <c r="AP686" s="33"/>
      <c r="AQ686" s="46"/>
      <c r="AR686" s="33"/>
    </row>
    <row r="687" spans="1:44">
      <c r="A687" s="48"/>
      <c r="B687" s="58"/>
      <c r="C687" s="49"/>
      <c r="D687" s="48"/>
      <c r="E687" s="50"/>
      <c r="F687" s="34"/>
      <c r="G687" s="1772"/>
      <c r="H687" s="1772"/>
      <c r="I687" s="1772"/>
      <c r="J687" s="1772"/>
      <c r="K687" s="1772"/>
      <c r="L687" s="1772"/>
      <c r="M687" s="1772"/>
      <c r="N687" s="1772"/>
      <c r="O687" s="1772"/>
      <c r="P687" s="1772"/>
      <c r="Q687" s="1772"/>
      <c r="R687" s="1772"/>
      <c r="S687" s="1772"/>
      <c r="T687" s="1772"/>
      <c r="U687" s="1772"/>
      <c r="V687" s="1772"/>
      <c r="W687" s="1772"/>
      <c r="X687" s="1772"/>
      <c r="Y687" s="1772"/>
      <c r="Z687" s="1772"/>
      <c r="AA687" s="46"/>
      <c r="AB687" s="138"/>
      <c r="AC687" s="139"/>
      <c r="AD687" s="140"/>
      <c r="AE687" s="122"/>
      <c r="AF687" s="276"/>
      <c r="AG687" s="123"/>
      <c r="AH687" s="123"/>
      <c r="AI687" s="123"/>
      <c r="AJ687" s="123"/>
      <c r="AK687" s="123"/>
      <c r="AL687" s="123"/>
      <c r="AM687" s="123"/>
      <c r="AN687" s="123"/>
      <c r="AO687" s="123"/>
      <c r="AP687" s="33"/>
      <c r="AQ687" s="46"/>
      <c r="AR687" s="33"/>
    </row>
    <row r="688" spans="1:44" ht="13.5" customHeight="1">
      <c r="A688" s="311"/>
      <c r="B688" s="58"/>
      <c r="C688" s="49"/>
      <c r="D688" s="48"/>
      <c r="E688" s="50"/>
      <c r="F688" s="34"/>
      <c r="G688" s="40"/>
      <c r="H688" s="40"/>
      <c r="I688" s="40"/>
      <c r="J688" s="40"/>
      <c r="K688" s="40"/>
      <c r="L688" s="40"/>
      <c r="M688" s="40"/>
      <c r="N688" s="47"/>
      <c r="O688" s="47"/>
      <c r="P688" s="47"/>
      <c r="Q688" s="47"/>
      <c r="R688" s="47"/>
      <c r="S688" s="47"/>
      <c r="T688" s="47"/>
      <c r="U688" s="47"/>
      <c r="V688" s="47"/>
      <c r="W688" s="33"/>
      <c r="X688" s="33"/>
      <c r="Y688" s="33"/>
      <c r="Z688" s="33"/>
      <c r="AA688" s="137"/>
      <c r="AB688" s="138"/>
      <c r="AC688" s="139"/>
      <c r="AD688" s="140"/>
      <c r="AE688" s="122"/>
      <c r="AF688" s="276"/>
      <c r="AG688" s="123"/>
      <c r="AH688" s="123"/>
      <c r="AI688" s="123"/>
      <c r="AJ688" s="123"/>
      <c r="AK688" s="123"/>
      <c r="AL688" s="123"/>
      <c r="AM688" s="123"/>
      <c r="AN688" s="123"/>
      <c r="AO688" s="123"/>
      <c r="AP688" s="33"/>
      <c r="AQ688" s="46"/>
      <c r="AR688" s="33"/>
    </row>
    <row r="689" spans="1:44" ht="6" customHeight="1">
      <c r="A689" s="311"/>
      <c r="B689" s="58"/>
      <c r="C689" s="49"/>
      <c r="D689" s="48"/>
      <c r="E689" s="50"/>
      <c r="F689" s="34"/>
      <c r="G689" s="40"/>
      <c r="H689" s="40"/>
      <c r="I689" s="40"/>
      <c r="J689" s="40"/>
      <c r="K689" s="40"/>
      <c r="L689" s="40"/>
      <c r="M689" s="40"/>
      <c r="N689" s="47"/>
      <c r="O689" s="47"/>
      <c r="P689" s="47"/>
      <c r="Q689" s="47"/>
      <c r="R689" s="47"/>
      <c r="S689" s="47"/>
      <c r="T689" s="47"/>
      <c r="U689" s="47"/>
      <c r="V689" s="47"/>
      <c r="W689" s="33"/>
      <c r="X689" s="33"/>
      <c r="Y689" s="33"/>
      <c r="Z689" s="33"/>
      <c r="AA689" s="137"/>
      <c r="AB689" s="138"/>
      <c r="AC689" s="139"/>
      <c r="AD689" s="140"/>
      <c r="AE689" s="122"/>
      <c r="AF689" s="276"/>
      <c r="AG689" s="123"/>
      <c r="AH689" s="123"/>
      <c r="AI689" s="123"/>
      <c r="AJ689" s="123"/>
      <c r="AK689" s="123"/>
      <c r="AL689" s="123"/>
      <c r="AM689" s="123"/>
      <c r="AN689" s="123"/>
      <c r="AO689" s="123"/>
      <c r="AP689" s="33"/>
      <c r="AQ689" s="46"/>
      <c r="AR689" s="33"/>
    </row>
    <row r="690" spans="1:44" ht="13.5" customHeight="1">
      <c r="A690" s="824" t="s">
        <v>1059</v>
      </c>
      <c r="B690" s="800">
        <v>29</v>
      </c>
      <c r="C690" s="839" t="s">
        <v>677</v>
      </c>
      <c r="D690" s="133" t="s">
        <v>273</v>
      </c>
      <c r="E690" s="824" t="s">
        <v>678</v>
      </c>
      <c r="F690" s="136"/>
      <c r="G690" s="826" t="s">
        <v>66</v>
      </c>
      <c r="H690" s="826"/>
      <c r="I690" s="826"/>
      <c r="J690" s="826"/>
      <c r="K690" s="826"/>
      <c r="L690" s="826"/>
      <c r="M690" s="840"/>
      <c r="N690" s="1654" t="s">
        <v>105</v>
      </c>
      <c r="O690" s="1654"/>
      <c r="P690" s="1654"/>
      <c r="Q690" s="1654"/>
      <c r="R690" s="1654"/>
      <c r="S690" s="1654"/>
      <c r="T690" s="1654"/>
      <c r="U690" s="1654"/>
      <c r="V690" s="1654"/>
      <c r="W690" s="33"/>
      <c r="X690" s="33"/>
      <c r="Y690" s="33"/>
      <c r="Z690" s="33"/>
      <c r="AA690" s="46"/>
      <c r="AB690" s="851" t="s">
        <v>459</v>
      </c>
      <c r="AC690" s="852"/>
      <c r="AD690" s="853"/>
      <c r="AE690" s="122"/>
      <c r="AF690" s="276"/>
      <c r="AG690" s="123"/>
      <c r="AH690" s="123"/>
      <c r="AI690" s="123"/>
      <c r="AJ690" s="123"/>
      <c r="AK690" s="123"/>
      <c r="AL690" s="123"/>
      <c r="AM690" s="123"/>
      <c r="AN690" s="123"/>
      <c r="AO690" s="123"/>
      <c r="AP690" s="33"/>
      <c r="AQ690" s="46"/>
      <c r="AR690" s="33"/>
    </row>
    <row r="691" spans="1:44">
      <c r="A691" s="824"/>
      <c r="B691" s="800"/>
      <c r="C691" s="839"/>
      <c r="D691" s="133"/>
      <c r="E691" s="824"/>
      <c r="F691" s="136"/>
      <c r="G691" s="826"/>
      <c r="H691" s="826"/>
      <c r="I691" s="826"/>
      <c r="J691" s="826"/>
      <c r="K691" s="826"/>
      <c r="L691" s="826"/>
      <c r="M691" s="840"/>
      <c r="N691" s="1654"/>
      <c r="O691" s="1654"/>
      <c r="P691" s="1654"/>
      <c r="Q691" s="1654"/>
      <c r="R691" s="1654"/>
      <c r="S691" s="1654"/>
      <c r="T691" s="1654"/>
      <c r="U691" s="1654"/>
      <c r="V691" s="1654"/>
      <c r="W691" s="33"/>
      <c r="X691" s="33"/>
      <c r="Y691" s="33"/>
      <c r="Z691" s="33"/>
      <c r="AA691" s="46"/>
      <c r="AB691" s="851"/>
      <c r="AC691" s="852"/>
      <c r="AD691" s="853"/>
      <c r="AE691" s="122"/>
      <c r="AF691" s="276"/>
      <c r="AG691" s="123"/>
      <c r="AH691" s="123"/>
      <c r="AI691" s="123"/>
      <c r="AJ691" s="123"/>
      <c r="AK691" s="123"/>
      <c r="AL691" s="123"/>
      <c r="AM691" s="123"/>
      <c r="AN691" s="123"/>
      <c r="AO691" s="123"/>
      <c r="AP691" s="33"/>
      <c r="AQ691" s="46"/>
      <c r="AR691" s="33"/>
    </row>
    <row r="692" spans="1:44">
      <c r="A692" s="824"/>
      <c r="B692" s="280"/>
      <c r="C692" s="839"/>
      <c r="D692" s="133"/>
      <c r="E692" s="824"/>
      <c r="F692" s="136"/>
      <c r="G692" s="33"/>
      <c r="H692" s="33"/>
      <c r="I692" s="33"/>
      <c r="J692" s="33"/>
      <c r="K692" s="33"/>
      <c r="L692" s="33"/>
      <c r="M692" s="33"/>
      <c r="N692" s="33"/>
      <c r="O692" s="33"/>
      <c r="P692" s="33"/>
      <c r="Q692" s="33"/>
      <c r="R692" s="33"/>
      <c r="S692" s="33"/>
      <c r="T692" s="33"/>
      <c r="U692" s="33"/>
      <c r="V692" s="33"/>
      <c r="W692" s="33"/>
      <c r="X692" s="33"/>
      <c r="Y692" s="33"/>
      <c r="Z692" s="33"/>
      <c r="AA692" s="46"/>
      <c r="AB692" s="851"/>
      <c r="AC692" s="852"/>
      <c r="AD692" s="853"/>
      <c r="AE692" s="122"/>
      <c r="AF692" s="276"/>
      <c r="AG692" s="123"/>
      <c r="AH692" s="123"/>
      <c r="AI692" s="123"/>
      <c r="AJ692" s="123"/>
      <c r="AK692" s="123"/>
      <c r="AL692" s="123"/>
      <c r="AM692" s="123"/>
      <c r="AN692" s="123"/>
      <c r="AO692" s="123"/>
      <c r="AP692" s="33"/>
      <c r="AQ692" s="46"/>
      <c r="AR692" s="33"/>
    </row>
    <row r="693" spans="1:44">
      <c r="A693" s="824"/>
      <c r="B693" s="280"/>
      <c r="C693" s="839"/>
      <c r="D693" s="133"/>
      <c r="E693" s="824"/>
      <c r="F693" s="136"/>
      <c r="G693" s="873" t="s">
        <v>214</v>
      </c>
      <c r="H693" s="873"/>
      <c r="I693" s="873"/>
      <c r="J693" s="873"/>
      <c r="K693" s="873"/>
      <c r="L693" s="873"/>
      <c r="M693" s="873"/>
      <c r="N693" s="873"/>
      <c r="O693" s="873"/>
      <c r="P693" s="873"/>
      <c r="Q693" s="873"/>
      <c r="R693" s="873"/>
      <c r="S693" s="873"/>
      <c r="T693" s="873"/>
      <c r="U693" s="873"/>
      <c r="V693" s="873"/>
      <c r="W693" s="873"/>
      <c r="X693" s="873"/>
      <c r="Y693" s="873"/>
      <c r="Z693" s="873"/>
      <c r="AA693" s="1933"/>
      <c r="AB693" s="138"/>
      <c r="AC693" s="139"/>
      <c r="AD693" s="140"/>
      <c r="AE693" s="122"/>
      <c r="AF693" s="276"/>
      <c r="AG693" s="123"/>
      <c r="AH693" s="123"/>
      <c r="AI693" s="123"/>
      <c r="AJ693" s="123"/>
      <c r="AK693" s="123"/>
      <c r="AL693" s="123"/>
      <c r="AM693" s="123"/>
      <c r="AN693" s="123"/>
      <c r="AO693" s="123"/>
      <c r="AP693" s="33"/>
      <c r="AQ693" s="46"/>
      <c r="AR693" s="33"/>
    </row>
    <row r="694" spans="1:44">
      <c r="A694" s="48"/>
      <c r="B694" s="280"/>
      <c r="C694" s="49"/>
      <c r="D694" s="133"/>
      <c r="E694" s="48"/>
      <c r="F694" s="136"/>
      <c r="G694" s="1934"/>
      <c r="H694" s="1934"/>
      <c r="I694" s="1934"/>
      <c r="J694" s="1934"/>
      <c r="K694" s="1934"/>
      <c r="L694" s="1934"/>
      <c r="M694" s="1934"/>
      <c r="N694" s="1934"/>
      <c r="O694" s="1934"/>
      <c r="P694" s="1934"/>
      <c r="Q694" s="1934"/>
      <c r="R694" s="1934"/>
      <c r="S694" s="1934"/>
      <c r="T694" s="1934"/>
      <c r="U694" s="1934"/>
      <c r="V694" s="1934"/>
      <c r="W694" s="1934"/>
      <c r="X694" s="1934"/>
      <c r="Y694" s="1934"/>
      <c r="Z694" s="1934"/>
      <c r="AA694" s="46"/>
      <c r="AB694" s="138"/>
      <c r="AC694" s="139"/>
      <c r="AD694" s="140"/>
      <c r="AE694" s="122"/>
      <c r="AF694" s="276"/>
      <c r="AG694" s="123"/>
      <c r="AH694" s="123"/>
      <c r="AI694" s="123"/>
      <c r="AJ694" s="123"/>
      <c r="AK694" s="123"/>
      <c r="AL694" s="123"/>
      <c r="AM694" s="123"/>
      <c r="AN694" s="123"/>
      <c r="AO694" s="123"/>
      <c r="AP694" s="33"/>
      <c r="AQ694" s="46"/>
      <c r="AR694" s="33"/>
    </row>
    <row r="695" spans="1:44">
      <c r="A695" s="48"/>
      <c r="B695" s="280"/>
      <c r="C695" s="49"/>
      <c r="D695" s="133"/>
      <c r="E695" s="48"/>
      <c r="F695" s="136"/>
      <c r="G695" s="1934"/>
      <c r="H695" s="1934"/>
      <c r="I695" s="1934"/>
      <c r="J695" s="1934"/>
      <c r="K695" s="1934"/>
      <c r="L695" s="1934"/>
      <c r="M695" s="1934"/>
      <c r="N695" s="1934"/>
      <c r="O695" s="1934"/>
      <c r="P695" s="1934"/>
      <c r="Q695" s="1934"/>
      <c r="R695" s="1934"/>
      <c r="S695" s="1934"/>
      <c r="T695" s="1934"/>
      <c r="U695" s="1934"/>
      <c r="V695" s="1934"/>
      <c r="W695" s="1934"/>
      <c r="X695" s="1934"/>
      <c r="Y695" s="1934"/>
      <c r="Z695" s="1934"/>
      <c r="AA695" s="46"/>
      <c r="AB695" s="138"/>
      <c r="AC695" s="139"/>
      <c r="AD695" s="140"/>
      <c r="AE695" s="122"/>
      <c r="AF695" s="276"/>
      <c r="AG695" s="123"/>
      <c r="AH695" s="123"/>
      <c r="AI695" s="123"/>
      <c r="AJ695" s="123"/>
      <c r="AK695" s="123"/>
      <c r="AL695" s="123"/>
      <c r="AM695" s="123"/>
      <c r="AN695" s="123"/>
      <c r="AO695" s="123"/>
      <c r="AP695" s="33"/>
      <c r="AQ695" s="46"/>
      <c r="AR695" s="33"/>
    </row>
    <row r="696" spans="1:44">
      <c r="A696" s="48"/>
      <c r="B696" s="280"/>
      <c r="C696" s="49"/>
      <c r="D696" s="133"/>
      <c r="E696" s="48"/>
      <c r="F696" s="136"/>
      <c r="G696" s="1934"/>
      <c r="H696" s="1934"/>
      <c r="I696" s="1934"/>
      <c r="J696" s="1934"/>
      <c r="K696" s="1934"/>
      <c r="L696" s="1934"/>
      <c r="M696" s="1934"/>
      <c r="N696" s="1934"/>
      <c r="O696" s="1934"/>
      <c r="P696" s="1934"/>
      <c r="Q696" s="1934"/>
      <c r="R696" s="1934"/>
      <c r="S696" s="1934"/>
      <c r="T696" s="1934"/>
      <c r="U696" s="1934"/>
      <c r="V696" s="1934"/>
      <c r="W696" s="1934"/>
      <c r="X696" s="1934"/>
      <c r="Y696" s="1934"/>
      <c r="Z696" s="1934"/>
      <c r="AA696" s="46"/>
      <c r="AB696" s="138"/>
      <c r="AC696" s="139"/>
      <c r="AD696" s="140"/>
      <c r="AE696" s="122"/>
      <c r="AF696" s="276"/>
      <c r="AG696" s="123"/>
      <c r="AH696" s="123"/>
      <c r="AI696" s="123"/>
      <c r="AJ696" s="123"/>
      <c r="AK696" s="123"/>
      <c r="AL696" s="123"/>
      <c r="AM696" s="123"/>
      <c r="AN696" s="123"/>
      <c r="AO696" s="123"/>
      <c r="AP696" s="33"/>
      <c r="AQ696" s="46"/>
      <c r="AR696" s="33"/>
    </row>
    <row r="697" spans="1:44">
      <c r="A697" s="48"/>
      <c r="B697" s="280"/>
      <c r="C697" s="49"/>
      <c r="D697" s="133"/>
      <c r="E697" s="48"/>
      <c r="F697" s="136"/>
      <c r="G697" s="1934"/>
      <c r="H697" s="1934"/>
      <c r="I697" s="1934"/>
      <c r="J697" s="1934"/>
      <c r="K697" s="1934"/>
      <c r="L697" s="1934"/>
      <c r="M697" s="1934"/>
      <c r="N697" s="1934"/>
      <c r="O697" s="1934"/>
      <c r="P697" s="1934"/>
      <c r="Q697" s="1934"/>
      <c r="R697" s="1934"/>
      <c r="S697" s="1934"/>
      <c r="T697" s="1934"/>
      <c r="U697" s="1934"/>
      <c r="V697" s="1934"/>
      <c r="W697" s="1934"/>
      <c r="X697" s="1934"/>
      <c r="Y697" s="1934"/>
      <c r="Z697" s="1934"/>
      <c r="AA697" s="46"/>
      <c r="AB697" s="138"/>
      <c r="AC697" s="139"/>
      <c r="AD697" s="140"/>
      <c r="AE697" s="122"/>
      <c r="AF697" s="276"/>
      <c r="AG697" s="123"/>
      <c r="AH697" s="123"/>
      <c r="AI697" s="123"/>
      <c r="AJ697" s="123"/>
      <c r="AK697" s="123"/>
      <c r="AL697" s="123"/>
      <c r="AM697" s="123"/>
      <c r="AN697" s="123"/>
      <c r="AO697" s="123"/>
      <c r="AP697" s="33"/>
      <c r="AQ697" s="46"/>
      <c r="AR697" s="33"/>
    </row>
    <row r="698" spans="1:44">
      <c r="A698" s="48"/>
      <c r="B698" s="280"/>
      <c r="C698" s="49"/>
      <c r="D698" s="133"/>
      <c r="E698" s="48"/>
      <c r="F698" s="136"/>
      <c r="G698" s="47"/>
      <c r="H698" s="47"/>
      <c r="I698" s="47"/>
      <c r="J698" s="47"/>
      <c r="K698" s="47"/>
      <c r="L698" s="47"/>
      <c r="M698" s="47"/>
      <c r="N698" s="47"/>
      <c r="O698" s="47"/>
      <c r="P698" s="47"/>
      <c r="Q698" s="47"/>
      <c r="R698" s="47"/>
      <c r="S698" s="47"/>
      <c r="T698" s="47"/>
      <c r="U698" s="47"/>
      <c r="V698" s="47"/>
      <c r="W698" s="47"/>
      <c r="X698" s="47"/>
      <c r="Y698" s="47"/>
      <c r="Z698" s="47"/>
      <c r="AA698" s="137"/>
      <c r="AB698" s="138"/>
      <c r="AC698" s="139"/>
      <c r="AD698" s="140"/>
      <c r="AE698" s="122"/>
      <c r="AF698" s="276"/>
      <c r="AG698" s="123"/>
      <c r="AH698" s="123"/>
      <c r="AI698" s="123"/>
      <c r="AJ698" s="123"/>
      <c r="AK698" s="123"/>
      <c r="AL698" s="123"/>
      <c r="AM698" s="123"/>
      <c r="AN698" s="123"/>
      <c r="AO698" s="123"/>
      <c r="AP698" s="33"/>
      <c r="AQ698" s="46"/>
      <c r="AR698" s="33"/>
    </row>
    <row r="699" spans="1:44" ht="5.25" customHeight="1">
      <c r="A699" s="311"/>
      <c r="B699" s="58"/>
      <c r="C699" s="49"/>
      <c r="D699" s="48"/>
      <c r="E699" s="50"/>
      <c r="F699" s="34"/>
      <c r="G699" s="40"/>
      <c r="H699" s="40"/>
      <c r="I699" s="40"/>
      <c r="J699" s="40"/>
      <c r="K699" s="40"/>
      <c r="L699" s="40"/>
      <c r="M699" s="40"/>
      <c r="N699" s="47"/>
      <c r="O699" s="47"/>
      <c r="P699" s="47"/>
      <c r="Q699" s="47"/>
      <c r="R699" s="47"/>
      <c r="S699" s="47"/>
      <c r="T699" s="47"/>
      <c r="U699" s="47"/>
      <c r="V699" s="47"/>
      <c r="W699" s="33"/>
      <c r="X699" s="33"/>
      <c r="Y699" s="33"/>
      <c r="Z699" s="33"/>
      <c r="AA699" s="137"/>
      <c r="AB699" s="138"/>
      <c r="AC699" s="139"/>
      <c r="AD699" s="140"/>
      <c r="AE699" s="122"/>
      <c r="AF699" s="276"/>
      <c r="AG699" s="123"/>
      <c r="AH699" s="123"/>
      <c r="AI699" s="123"/>
      <c r="AJ699" s="123"/>
      <c r="AK699" s="123"/>
      <c r="AL699" s="123"/>
      <c r="AM699" s="123"/>
      <c r="AN699" s="123"/>
      <c r="AO699" s="123"/>
      <c r="AP699" s="33"/>
      <c r="AQ699" s="46"/>
      <c r="AR699" s="33"/>
    </row>
    <row r="700" spans="1:44" ht="13.5" customHeight="1">
      <c r="A700" s="788" t="s">
        <v>1060</v>
      </c>
      <c r="B700" s="950">
        <v>30</v>
      </c>
      <c r="C700" s="839" t="s">
        <v>1061</v>
      </c>
      <c r="D700" s="59" t="s">
        <v>224</v>
      </c>
      <c r="E700" s="824" t="s">
        <v>1057</v>
      </c>
      <c r="F700" s="34"/>
      <c r="G700" s="826" t="s">
        <v>66</v>
      </c>
      <c r="H700" s="826"/>
      <c r="I700" s="826"/>
      <c r="J700" s="826"/>
      <c r="K700" s="826"/>
      <c r="L700" s="826"/>
      <c r="M700" s="840"/>
      <c r="N700" s="1834" t="s">
        <v>107</v>
      </c>
      <c r="O700" s="1938"/>
      <c r="P700" s="1938"/>
      <c r="Q700" s="1938"/>
      <c r="R700" s="1938"/>
      <c r="S700" s="1938"/>
      <c r="T700" s="1938"/>
      <c r="U700" s="1938"/>
      <c r="V700" s="1835"/>
      <c r="W700" s="33"/>
      <c r="X700" s="33"/>
      <c r="Y700" s="33"/>
      <c r="Z700" s="33"/>
      <c r="AA700" s="137"/>
      <c r="AB700" s="851" t="s">
        <v>459</v>
      </c>
      <c r="AC700" s="852"/>
      <c r="AD700" s="853"/>
      <c r="AE700" s="122"/>
      <c r="AF700" s="276"/>
      <c r="AG700" s="123"/>
      <c r="AH700" s="123"/>
      <c r="AI700" s="123"/>
      <c r="AJ700" s="123"/>
      <c r="AK700" s="123"/>
      <c r="AL700" s="123"/>
      <c r="AM700" s="123"/>
      <c r="AN700" s="123"/>
      <c r="AO700" s="123"/>
      <c r="AP700" s="33"/>
      <c r="AQ700" s="46"/>
      <c r="AR700" s="33"/>
    </row>
    <row r="701" spans="1:44">
      <c r="A701" s="788"/>
      <c r="B701" s="950"/>
      <c r="C701" s="839"/>
      <c r="D701" s="48"/>
      <c r="E701" s="824"/>
      <c r="F701" s="34"/>
      <c r="G701" s="826"/>
      <c r="H701" s="826"/>
      <c r="I701" s="826"/>
      <c r="J701" s="826"/>
      <c r="K701" s="826"/>
      <c r="L701" s="826"/>
      <c r="M701" s="840"/>
      <c r="N701" s="1164"/>
      <c r="O701" s="1879"/>
      <c r="P701" s="1879"/>
      <c r="Q701" s="1879"/>
      <c r="R701" s="1879"/>
      <c r="S701" s="1879"/>
      <c r="T701" s="1879"/>
      <c r="U701" s="1879"/>
      <c r="V701" s="1165"/>
      <c r="W701" s="33"/>
      <c r="X701" s="33"/>
      <c r="Y701" s="33"/>
      <c r="Z701" s="33"/>
      <c r="AA701" s="137"/>
      <c r="AB701" s="851"/>
      <c r="AC701" s="852"/>
      <c r="AD701" s="853"/>
      <c r="AE701" s="122"/>
      <c r="AF701" s="276"/>
      <c r="AG701" s="123"/>
      <c r="AH701" s="123"/>
      <c r="AI701" s="123"/>
      <c r="AJ701" s="123"/>
      <c r="AK701" s="123"/>
      <c r="AL701" s="123"/>
      <c r="AM701" s="123"/>
      <c r="AN701" s="123"/>
      <c r="AO701" s="123"/>
      <c r="AP701" s="33"/>
      <c r="AQ701" s="46"/>
      <c r="AR701" s="33"/>
    </row>
    <row r="702" spans="1:44">
      <c r="A702" s="788"/>
      <c r="B702" s="950"/>
      <c r="C702" s="839"/>
      <c r="D702" s="48"/>
      <c r="E702" s="824"/>
      <c r="F702" s="34"/>
      <c r="G702" s="33"/>
      <c r="H702" s="33"/>
      <c r="I702" s="33"/>
      <c r="J702" s="33"/>
      <c r="K702" s="33"/>
      <c r="L702" s="33"/>
      <c r="M702" s="33"/>
      <c r="N702" s="33"/>
      <c r="O702" s="33"/>
      <c r="P702" s="33"/>
      <c r="Q702" s="33"/>
      <c r="R702" s="33"/>
      <c r="S702" s="33"/>
      <c r="T702" s="33"/>
      <c r="U702" s="33"/>
      <c r="V702" s="33"/>
      <c r="W702" s="33"/>
      <c r="X702" s="33"/>
      <c r="Y702" s="33"/>
      <c r="Z702" s="33"/>
      <c r="AA702" s="137"/>
      <c r="AB702" s="851"/>
      <c r="AC702" s="852"/>
      <c r="AD702" s="853"/>
      <c r="AE702" s="122"/>
      <c r="AF702" s="276"/>
      <c r="AG702" s="123"/>
      <c r="AH702" s="123"/>
      <c r="AI702" s="123"/>
      <c r="AJ702" s="123"/>
      <c r="AK702" s="123"/>
      <c r="AL702" s="123"/>
      <c r="AM702" s="123"/>
      <c r="AN702" s="123"/>
      <c r="AO702" s="123"/>
      <c r="AP702" s="33"/>
      <c r="AQ702" s="46"/>
      <c r="AR702" s="33"/>
    </row>
    <row r="703" spans="1:44">
      <c r="A703" s="788"/>
      <c r="B703" s="950"/>
      <c r="C703" s="839"/>
      <c r="D703" s="48"/>
      <c r="E703" s="824"/>
      <c r="F703" s="34"/>
      <c r="G703" s="33"/>
      <c r="H703" s="33"/>
      <c r="I703" s="33"/>
      <c r="J703" s="33"/>
      <c r="K703" s="33"/>
      <c r="L703" s="33"/>
      <c r="M703" s="33"/>
      <c r="N703" s="33"/>
      <c r="O703" s="33"/>
      <c r="P703" s="33"/>
      <c r="Q703" s="33"/>
      <c r="R703" s="33"/>
      <c r="S703" s="33"/>
      <c r="T703" s="33"/>
      <c r="U703" s="33"/>
      <c r="V703" s="33"/>
      <c r="W703" s="33"/>
      <c r="X703" s="33"/>
      <c r="Y703" s="33"/>
      <c r="Z703" s="33"/>
      <c r="AA703" s="137"/>
      <c r="AB703" s="138"/>
      <c r="AC703" s="139"/>
      <c r="AD703" s="140"/>
      <c r="AE703" s="122"/>
      <c r="AF703" s="276"/>
      <c r="AG703" s="123"/>
      <c r="AH703" s="123"/>
      <c r="AI703" s="123"/>
      <c r="AJ703" s="123"/>
      <c r="AK703" s="123"/>
      <c r="AL703" s="123"/>
      <c r="AM703" s="123"/>
      <c r="AN703" s="123"/>
      <c r="AO703" s="123"/>
      <c r="AP703" s="33"/>
      <c r="AQ703" s="46"/>
      <c r="AR703" s="33"/>
    </row>
    <row r="704" spans="1:44">
      <c r="A704" s="788"/>
      <c r="B704" s="950"/>
      <c r="C704" s="839"/>
      <c r="D704" s="48"/>
      <c r="E704" s="824"/>
      <c r="F704" s="34"/>
      <c r="G704" s="33"/>
      <c r="H704" s="33"/>
      <c r="I704" s="33"/>
      <c r="J704" s="33"/>
      <c r="K704" s="33"/>
      <c r="L704" s="33"/>
      <c r="M704" s="33"/>
      <c r="N704" s="33"/>
      <c r="O704" s="33"/>
      <c r="P704" s="33"/>
      <c r="Q704" s="33"/>
      <c r="R704" s="33"/>
      <c r="S704" s="33"/>
      <c r="T704" s="33"/>
      <c r="U704" s="33"/>
      <c r="V704" s="33"/>
      <c r="W704" s="33"/>
      <c r="X704" s="33"/>
      <c r="Y704" s="33"/>
      <c r="Z704" s="33"/>
      <c r="AA704" s="137"/>
      <c r="AB704" s="138"/>
      <c r="AC704" s="139"/>
      <c r="AD704" s="140"/>
      <c r="AE704" s="122"/>
      <c r="AF704" s="276"/>
      <c r="AG704" s="123"/>
      <c r="AH704" s="123"/>
      <c r="AI704" s="123"/>
      <c r="AJ704" s="123"/>
      <c r="AK704" s="123"/>
      <c r="AL704" s="123"/>
      <c r="AM704" s="123"/>
      <c r="AN704" s="123"/>
      <c r="AO704" s="123"/>
      <c r="AP704" s="33"/>
      <c r="AQ704" s="46"/>
      <c r="AR704" s="33"/>
    </row>
    <row r="705" spans="1:44" ht="9.6" customHeight="1">
      <c r="A705" s="788"/>
      <c r="B705" s="950"/>
      <c r="C705" s="49"/>
      <c r="D705" s="48"/>
      <c r="E705" s="50"/>
      <c r="F705" s="34"/>
      <c r="G705" s="33"/>
      <c r="H705" s="33"/>
      <c r="I705" s="33"/>
      <c r="J705" s="33"/>
      <c r="K705" s="33"/>
      <c r="L705" s="40"/>
      <c r="M705" s="40"/>
      <c r="N705" s="33"/>
      <c r="O705" s="33"/>
      <c r="P705" s="33"/>
      <c r="Q705" s="33"/>
      <c r="R705" s="33"/>
      <c r="S705" s="33"/>
      <c r="T705" s="33"/>
      <c r="U705" s="33"/>
      <c r="V705" s="33"/>
      <c r="W705" s="33"/>
      <c r="X705" s="33"/>
      <c r="Y705" s="33"/>
      <c r="Z705" s="33"/>
      <c r="AA705" s="137"/>
      <c r="AB705" s="138"/>
      <c r="AC705" s="139"/>
      <c r="AD705" s="140"/>
      <c r="AE705" s="122"/>
      <c r="AF705" s="276"/>
      <c r="AG705" s="123"/>
      <c r="AH705" s="123"/>
      <c r="AI705" s="123"/>
      <c r="AJ705" s="123"/>
      <c r="AK705" s="123"/>
      <c r="AL705" s="123"/>
      <c r="AM705" s="123"/>
      <c r="AN705" s="123"/>
      <c r="AO705" s="123"/>
      <c r="AP705" s="33"/>
      <c r="AQ705" s="46"/>
      <c r="AR705" s="33"/>
    </row>
    <row r="706" spans="1:44" ht="13.5" customHeight="1">
      <c r="A706" s="1939" t="s">
        <v>1053</v>
      </c>
      <c r="B706" s="1940">
        <v>31</v>
      </c>
      <c r="C706" s="839" t="s">
        <v>1054</v>
      </c>
      <c r="D706" s="59" t="s">
        <v>224</v>
      </c>
      <c r="E706" s="1944" t="s">
        <v>1055</v>
      </c>
      <c r="F706" s="34"/>
      <c r="G706" s="826" t="s">
        <v>66</v>
      </c>
      <c r="H706" s="826"/>
      <c r="I706" s="826"/>
      <c r="J706" s="826"/>
      <c r="K706" s="826"/>
      <c r="L706" s="826"/>
      <c r="M706" s="840"/>
      <c r="N706" s="1941" t="s">
        <v>107</v>
      </c>
      <c r="O706" s="1942"/>
      <c r="P706" s="1942"/>
      <c r="Q706" s="1942"/>
      <c r="R706" s="1942"/>
      <c r="S706" s="1942"/>
      <c r="T706" s="1942"/>
      <c r="U706" s="1942"/>
      <c r="V706" s="1943"/>
      <c r="W706" s="33"/>
      <c r="X706" s="33"/>
      <c r="Y706" s="33"/>
      <c r="Z706" s="33"/>
      <c r="AA706" s="137"/>
      <c r="AB706" s="851" t="s">
        <v>459</v>
      </c>
      <c r="AC706" s="852"/>
      <c r="AD706" s="853"/>
      <c r="AE706" s="122"/>
      <c r="AF706" s="276"/>
      <c r="AG706" s="123"/>
      <c r="AH706" s="123"/>
      <c r="AI706" s="123"/>
      <c r="AJ706" s="123"/>
      <c r="AK706" s="123"/>
      <c r="AL706" s="123"/>
      <c r="AM706" s="123"/>
      <c r="AN706" s="123"/>
      <c r="AO706" s="123"/>
      <c r="AP706" s="33"/>
      <c r="AQ706" s="46"/>
      <c r="AR706" s="33"/>
    </row>
    <row r="707" spans="1:44">
      <c r="A707" s="1939"/>
      <c r="B707" s="1940"/>
      <c r="C707" s="839"/>
      <c r="D707" s="48"/>
      <c r="E707" s="1944"/>
      <c r="F707" s="34"/>
      <c r="G707" s="826"/>
      <c r="H707" s="826"/>
      <c r="I707" s="826"/>
      <c r="J707" s="826"/>
      <c r="K707" s="826"/>
      <c r="L707" s="826"/>
      <c r="M707" s="840"/>
      <c r="N707" s="1164"/>
      <c r="O707" s="1879"/>
      <c r="P707" s="1879"/>
      <c r="Q707" s="1879"/>
      <c r="R707" s="1879"/>
      <c r="S707" s="1879"/>
      <c r="T707" s="1879"/>
      <c r="U707" s="1879"/>
      <c r="V707" s="1165"/>
      <c r="W707" s="33"/>
      <c r="X707" s="33"/>
      <c r="Y707" s="33"/>
      <c r="Z707" s="33"/>
      <c r="AA707" s="137"/>
      <c r="AB707" s="851"/>
      <c r="AC707" s="852"/>
      <c r="AD707" s="853"/>
      <c r="AE707" s="122"/>
      <c r="AF707" s="276"/>
      <c r="AG707" s="123"/>
      <c r="AH707" s="123"/>
      <c r="AI707" s="123"/>
      <c r="AJ707" s="123"/>
      <c r="AK707" s="123"/>
      <c r="AL707" s="123"/>
      <c r="AM707" s="123"/>
      <c r="AN707" s="123"/>
      <c r="AO707" s="123"/>
      <c r="AP707" s="33"/>
      <c r="AQ707" s="46"/>
      <c r="AR707" s="33"/>
    </row>
    <row r="708" spans="1:44">
      <c r="A708" s="1939"/>
      <c r="B708" s="1940"/>
      <c r="C708" s="839"/>
      <c r="D708" s="48"/>
      <c r="E708" s="1944"/>
      <c r="F708" s="34"/>
      <c r="G708" s="33"/>
      <c r="H708" s="33"/>
      <c r="I708" s="33"/>
      <c r="J708" s="33"/>
      <c r="K708" s="33"/>
      <c r="L708" s="33"/>
      <c r="M708" s="33"/>
      <c r="N708" s="33"/>
      <c r="O708" s="33"/>
      <c r="P708" s="33"/>
      <c r="Q708" s="33"/>
      <c r="R708" s="33"/>
      <c r="S708" s="33"/>
      <c r="T708" s="33"/>
      <c r="U708" s="33"/>
      <c r="V708" s="33"/>
      <c r="W708" s="33"/>
      <c r="X708" s="33"/>
      <c r="Y708" s="33"/>
      <c r="Z708" s="33"/>
      <c r="AA708" s="137"/>
      <c r="AB708" s="851"/>
      <c r="AC708" s="852"/>
      <c r="AD708" s="853"/>
      <c r="AE708" s="122"/>
      <c r="AF708" s="276"/>
      <c r="AG708" s="123"/>
      <c r="AH708" s="123"/>
      <c r="AI708" s="123"/>
      <c r="AJ708" s="123"/>
      <c r="AK708" s="123"/>
      <c r="AL708" s="123"/>
      <c r="AM708" s="123"/>
      <c r="AN708" s="123"/>
      <c r="AO708" s="123"/>
      <c r="AP708" s="33"/>
      <c r="AQ708" s="46"/>
      <c r="AR708" s="33"/>
    </row>
    <row r="709" spans="1:44">
      <c r="A709" s="357"/>
      <c r="B709" s="356"/>
      <c r="C709" s="839"/>
      <c r="D709" s="48"/>
      <c r="E709" s="1944"/>
      <c r="F709" s="34"/>
      <c r="G709" s="33"/>
      <c r="H709" s="33"/>
      <c r="I709" s="33"/>
      <c r="J709" s="33"/>
      <c r="K709" s="33"/>
      <c r="L709" s="33"/>
      <c r="M709" s="33"/>
      <c r="N709" s="33"/>
      <c r="O709" s="33"/>
      <c r="P709" s="33"/>
      <c r="Q709" s="33"/>
      <c r="R709" s="33"/>
      <c r="S709" s="33"/>
      <c r="T709" s="33"/>
      <c r="U709" s="33"/>
      <c r="V709" s="33"/>
      <c r="W709" s="33"/>
      <c r="X709" s="33"/>
      <c r="Y709" s="33"/>
      <c r="Z709" s="33"/>
      <c r="AA709" s="137"/>
      <c r="AB709" s="138"/>
      <c r="AC709" s="139"/>
      <c r="AD709" s="140"/>
      <c r="AE709" s="122"/>
      <c r="AF709" s="276"/>
      <c r="AG709" s="123"/>
      <c r="AH709" s="123"/>
      <c r="AI709" s="123"/>
      <c r="AJ709" s="123"/>
      <c r="AK709" s="123"/>
      <c r="AL709" s="123"/>
      <c r="AM709" s="123"/>
      <c r="AN709" s="123"/>
      <c r="AO709" s="123"/>
      <c r="AP709" s="33"/>
      <c r="AQ709" s="46"/>
      <c r="AR709" s="33"/>
    </row>
    <row r="710" spans="1:44">
      <c r="A710" s="357"/>
      <c r="B710" s="356"/>
      <c r="C710" s="839"/>
      <c r="D710" s="48"/>
      <c r="E710" s="1944"/>
      <c r="F710" s="34"/>
      <c r="G710" s="33"/>
      <c r="H710" s="33"/>
      <c r="I710" s="33"/>
      <c r="J710" s="33"/>
      <c r="K710" s="33"/>
      <c r="L710" s="33"/>
      <c r="M710" s="33"/>
      <c r="N710" s="33"/>
      <c r="O710" s="33"/>
      <c r="P710" s="33"/>
      <c r="Q710" s="33"/>
      <c r="R710" s="33"/>
      <c r="S710" s="33"/>
      <c r="T710" s="33"/>
      <c r="U710" s="33"/>
      <c r="V710" s="33"/>
      <c r="W710" s="33"/>
      <c r="X710" s="33"/>
      <c r="Y710" s="33"/>
      <c r="Z710" s="33"/>
      <c r="AA710" s="137"/>
      <c r="AB710" s="138"/>
      <c r="AC710" s="139"/>
      <c r="AD710" s="140"/>
      <c r="AE710" s="122"/>
      <c r="AF710" s="276"/>
      <c r="AG710" s="123"/>
      <c r="AH710" s="123"/>
      <c r="AI710" s="123"/>
      <c r="AJ710" s="123"/>
      <c r="AK710" s="123"/>
      <c r="AL710" s="123"/>
      <c r="AM710" s="123"/>
      <c r="AN710" s="123"/>
      <c r="AO710" s="123"/>
      <c r="AP710" s="33"/>
      <c r="AQ710" s="46"/>
      <c r="AR710" s="33"/>
    </row>
    <row r="711" spans="1:44">
      <c r="A711" s="357"/>
      <c r="B711" s="356"/>
      <c r="C711" s="49"/>
      <c r="D711" s="48"/>
      <c r="E711" s="1944"/>
      <c r="F711" s="34"/>
      <c r="G711" s="142"/>
      <c r="H711" s="33"/>
      <c r="I711" s="33"/>
      <c r="J711" s="33"/>
      <c r="K711" s="33"/>
      <c r="L711" s="33"/>
      <c r="M711" s="33"/>
      <c r="N711" s="33"/>
      <c r="O711" s="33"/>
      <c r="P711" s="33"/>
      <c r="Q711" s="33"/>
      <c r="R711" s="33"/>
      <c r="S711" s="33"/>
      <c r="T711" s="33"/>
      <c r="U711" s="33"/>
      <c r="V711" s="33"/>
      <c r="W711" s="33"/>
      <c r="X711" s="33"/>
      <c r="Y711" s="33"/>
      <c r="Z711" s="33"/>
      <c r="AA711" s="137"/>
      <c r="AB711" s="138"/>
      <c r="AC711" s="139"/>
      <c r="AD711" s="140"/>
      <c r="AE711" s="122"/>
      <c r="AF711" s="276"/>
      <c r="AG711" s="123"/>
      <c r="AH711" s="123"/>
      <c r="AI711" s="123"/>
      <c r="AJ711" s="123"/>
      <c r="AK711" s="123"/>
      <c r="AL711" s="123"/>
      <c r="AM711" s="123"/>
      <c r="AN711" s="123"/>
      <c r="AO711" s="123"/>
      <c r="AP711" s="33"/>
      <c r="AQ711" s="46"/>
      <c r="AR711" s="33"/>
    </row>
    <row r="712" spans="1:44">
      <c r="A712" s="357"/>
      <c r="B712" s="356"/>
      <c r="C712" s="49"/>
      <c r="D712" s="48"/>
      <c r="E712" s="1944"/>
      <c r="F712" s="34"/>
      <c r="G712" s="33"/>
      <c r="H712" s="33"/>
      <c r="I712" s="33"/>
      <c r="J712" s="33"/>
      <c r="K712" s="33"/>
      <c r="L712" s="33"/>
      <c r="M712" s="33"/>
      <c r="N712" s="33"/>
      <c r="O712" s="33"/>
      <c r="P712" s="33"/>
      <c r="Q712" s="33"/>
      <c r="R712" s="33"/>
      <c r="S712" s="33"/>
      <c r="T712" s="33"/>
      <c r="U712" s="33"/>
      <c r="V712" s="33"/>
      <c r="W712" s="33"/>
      <c r="X712" s="33"/>
      <c r="Y712" s="33"/>
      <c r="Z712" s="33"/>
      <c r="AA712" s="137"/>
      <c r="AB712" s="138"/>
      <c r="AC712" s="139"/>
      <c r="AD712" s="140"/>
      <c r="AE712" s="122"/>
      <c r="AF712" s="276"/>
      <c r="AG712" s="123"/>
      <c r="AH712" s="123"/>
      <c r="AI712" s="123"/>
      <c r="AJ712" s="123"/>
      <c r="AK712" s="123"/>
      <c r="AL712" s="123"/>
      <c r="AM712" s="123"/>
      <c r="AN712" s="123"/>
      <c r="AO712" s="123"/>
      <c r="AP712" s="33"/>
      <c r="AQ712" s="46"/>
      <c r="AR712" s="33"/>
    </row>
    <row r="713" spans="1:44">
      <c r="A713" s="357"/>
      <c r="B713" s="356"/>
      <c r="C713" s="49"/>
      <c r="D713" s="48"/>
      <c r="E713" s="1944"/>
      <c r="F713" s="34"/>
      <c r="G713" s="33"/>
      <c r="H713" s="33"/>
      <c r="I713" s="33"/>
      <c r="J713" s="33"/>
      <c r="K713" s="33"/>
      <c r="L713" s="33"/>
      <c r="M713" s="33"/>
      <c r="N713" s="33"/>
      <c r="O713" s="33"/>
      <c r="P713" s="33"/>
      <c r="Q713" s="33"/>
      <c r="R713" s="33"/>
      <c r="S713" s="33"/>
      <c r="T713" s="33"/>
      <c r="U713" s="33"/>
      <c r="V713" s="33"/>
      <c r="W713" s="33"/>
      <c r="X713" s="33"/>
      <c r="Y713" s="33"/>
      <c r="Z713" s="33"/>
      <c r="AA713" s="137"/>
      <c r="AB713" s="138"/>
      <c r="AC713" s="139"/>
      <c r="AD713" s="140"/>
      <c r="AE713" s="122"/>
      <c r="AF713" s="276"/>
      <c r="AG713" s="123"/>
      <c r="AH713" s="123"/>
      <c r="AI713" s="123"/>
      <c r="AJ713" s="123"/>
      <c r="AK713" s="123"/>
      <c r="AL713" s="123"/>
      <c r="AM713" s="123"/>
      <c r="AN713" s="123"/>
      <c r="AO713" s="123"/>
      <c r="AP713" s="33"/>
      <c r="AQ713" s="46"/>
      <c r="AR713" s="33"/>
    </row>
    <row r="714" spans="1:44">
      <c r="A714" s="357"/>
      <c r="B714" s="356"/>
      <c r="C714" s="49"/>
      <c r="D714" s="48"/>
      <c r="E714" s="1944"/>
      <c r="F714" s="34"/>
      <c r="G714" s="33"/>
      <c r="H714" s="33"/>
      <c r="I714" s="33"/>
      <c r="J714" s="33"/>
      <c r="K714" s="33"/>
      <c r="L714" s="33"/>
      <c r="M714" s="33"/>
      <c r="N714" s="33"/>
      <c r="O714" s="33"/>
      <c r="P714" s="33"/>
      <c r="Q714" s="33"/>
      <c r="R714" s="33"/>
      <c r="S714" s="33"/>
      <c r="T714" s="33"/>
      <c r="U714" s="33"/>
      <c r="V714" s="33"/>
      <c r="W714" s="33"/>
      <c r="X714" s="33"/>
      <c r="Y714" s="33"/>
      <c r="Z714" s="33"/>
      <c r="AA714" s="137"/>
      <c r="AB714" s="138"/>
      <c r="AC714" s="139"/>
      <c r="AD714" s="140"/>
      <c r="AE714" s="122"/>
      <c r="AF714" s="276"/>
      <c r="AG714" s="123"/>
      <c r="AH714" s="123"/>
      <c r="AI714" s="123"/>
      <c r="AJ714" s="123"/>
      <c r="AK714" s="123"/>
      <c r="AL714" s="123"/>
      <c r="AM714" s="123"/>
      <c r="AN714" s="123"/>
      <c r="AO714" s="123"/>
      <c r="AP714" s="33"/>
      <c r="AQ714" s="46"/>
      <c r="AR714" s="33"/>
    </row>
    <row r="715" spans="1:44">
      <c r="A715" s="357"/>
      <c r="B715" s="356"/>
      <c r="C715" s="49"/>
      <c r="D715" s="48"/>
      <c r="E715" s="1944"/>
      <c r="F715" s="34"/>
      <c r="G715" s="33"/>
      <c r="H715" s="33"/>
      <c r="I715" s="33"/>
      <c r="J715" s="33"/>
      <c r="K715" s="33"/>
      <c r="L715" s="33"/>
      <c r="M715" s="33"/>
      <c r="N715" s="33"/>
      <c r="O715" s="33"/>
      <c r="P715" s="33"/>
      <c r="Q715" s="33"/>
      <c r="R715" s="33"/>
      <c r="S715" s="33"/>
      <c r="T715" s="33"/>
      <c r="U715" s="33"/>
      <c r="V715" s="33"/>
      <c r="W715" s="33"/>
      <c r="X715" s="33"/>
      <c r="Y715" s="33"/>
      <c r="Z715" s="33"/>
      <c r="AA715" s="137"/>
      <c r="AB715" s="138"/>
      <c r="AC715" s="139"/>
      <c r="AD715" s="140"/>
      <c r="AE715" s="122"/>
      <c r="AF715" s="276"/>
      <c r="AG715" s="123"/>
      <c r="AH715" s="123"/>
      <c r="AI715" s="123"/>
      <c r="AJ715" s="123"/>
      <c r="AK715" s="123"/>
      <c r="AL715" s="123"/>
      <c r="AM715" s="123"/>
      <c r="AN715" s="123"/>
      <c r="AO715" s="123"/>
      <c r="AP715" s="33"/>
      <c r="AQ715" s="46"/>
      <c r="AR715" s="33"/>
    </row>
    <row r="716" spans="1:44">
      <c r="A716" s="357"/>
      <c r="B716" s="356"/>
      <c r="C716" s="49"/>
      <c r="D716" s="48"/>
      <c r="E716" s="1944"/>
      <c r="F716" s="34"/>
      <c r="G716" s="33"/>
      <c r="H716" s="33"/>
      <c r="I716" s="33"/>
      <c r="J716" s="33"/>
      <c r="K716" s="33"/>
      <c r="L716" s="33"/>
      <c r="M716" s="33"/>
      <c r="N716" s="33"/>
      <c r="O716" s="33"/>
      <c r="P716" s="33"/>
      <c r="Q716" s="33"/>
      <c r="R716" s="33"/>
      <c r="S716" s="33"/>
      <c r="T716" s="33"/>
      <c r="U716" s="33"/>
      <c r="V716" s="33"/>
      <c r="W716" s="33"/>
      <c r="X716" s="33"/>
      <c r="Y716" s="33"/>
      <c r="Z716" s="33"/>
      <c r="AA716" s="137"/>
      <c r="AB716" s="138"/>
      <c r="AC716" s="139"/>
      <c r="AD716" s="140"/>
      <c r="AE716" s="122"/>
      <c r="AF716" s="276"/>
      <c r="AG716" s="123"/>
      <c r="AH716" s="123"/>
      <c r="AI716" s="123"/>
      <c r="AJ716" s="123"/>
      <c r="AK716" s="123"/>
      <c r="AL716" s="123"/>
      <c r="AM716" s="123"/>
      <c r="AN716" s="123"/>
      <c r="AO716" s="123"/>
      <c r="AP716" s="33"/>
      <c r="AQ716" s="46"/>
      <c r="AR716" s="33"/>
    </row>
    <row r="717" spans="1:44">
      <c r="A717" s="357"/>
      <c r="B717" s="356"/>
      <c r="C717" s="49"/>
      <c r="D717" s="48"/>
      <c r="E717" s="1944"/>
      <c r="F717" s="34"/>
      <c r="G717" s="142"/>
      <c r="H717" s="33"/>
      <c r="I717" s="33"/>
      <c r="J717" s="33"/>
      <c r="K717" s="33"/>
      <c r="L717" s="40"/>
      <c r="M717" s="40"/>
      <c r="N717" s="33"/>
      <c r="O717" s="33"/>
      <c r="P717" s="33"/>
      <c r="Q717" s="33"/>
      <c r="R717" s="33"/>
      <c r="S717" s="33"/>
      <c r="T717" s="33"/>
      <c r="U717" s="33"/>
      <c r="V717" s="33"/>
      <c r="W717" s="33"/>
      <c r="X717" s="33"/>
      <c r="Y717" s="33"/>
      <c r="Z717" s="33"/>
      <c r="AA717" s="137"/>
      <c r="AB717" s="138"/>
      <c r="AC717" s="139"/>
      <c r="AD717" s="140"/>
      <c r="AE717" s="122"/>
      <c r="AF717" s="276"/>
      <c r="AG717" s="123"/>
      <c r="AH717" s="123"/>
      <c r="AI717" s="123"/>
      <c r="AJ717" s="123"/>
      <c r="AK717" s="123"/>
      <c r="AL717" s="123"/>
      <c r="AM717" s="123"/>
      <c r="AN717" s="123"/>
      <c r="AO717" s="123"/>
      <c r="AP717" s="33"/>
      <c r="AQ717" s="46"/>
      <c r="AR717" s="33"/>
    </row>
    <row r="718" spans="1:44">
      <c r="A718" s="357"/>
      <c r="B718" s="356"/>
      <c r="C718" s="49"/>
      <c r="D718" s="48"/>
      <c r="E718" s="1944"/>
      <c r="F718" s="34"/>
      <c r="G718" s="40"/>
      <c r="H718" s="40"/>
      <c r="I718" s="40"/>
      <c r="J718" s="40"/>
      <c r="K718" s="40"/>
      <c r="L718" s="40"/>
      <c r="M718" s="40"/>
      <c r="N718" s="33"/>
      <c r="O718" s="33"/>
      <c r="P718" s="33"/>
      <c r="Q718" s="33"/>
      <c r="R718" s="33"/>
      <c r="S718" s="33"/>
      <c r="T718" s="33"/>
      <c r="U718" s="33"/>
      <c r="V718" s="33"/>
      <c r="W718" s="33"/>
      <c r="X718" s="33"/>
      <c r="Y718" s="33"/>
      <c r="Z718" s="33"/>
      <c r="AA718" s="137"/>
      <c r="AB718" s="138"/>
      <c r="AC718" s="139"/>
      <c r="AD718" s="140"/>
      <c r="AE718" s="122"/>
      <c r="AF718" s="276"/>
      <c r="AG718" s="123"/>
      <c r="AH718" s="123"/>
      <c r="AI718" s="123"/>
      <c r="AJ718" s="123"/>
      <c r="AK718" s="123"/>
      <c r="AL718" s="123"/>
      <c r="AM718" s="123"/>
      <c r="AN718" s="123"/>
      <c r="AO718" s="123"/>
      <c r="AP718" s="33"/>
      <c r="AQ718" s="46"/>
      <c r="AR718" s="33"/>
    </row>
    <row r="719" spans="1:44">
      <c r="A719" s="357"/>
      <c r="B719" s="356"/>
      <c r="C719" s="49"/>
      <c r="D719" s="48"/>
      <c r="E719" s="1944"/>
      <c r="F719" s="34"/>
      <c r="G719" s="40"/>
      <c r="H719" s="40"/>
      <c r="I719" s="40"/>
      <c r="J719" s="40"/>
      <c r="K719" s="40"/>
      <c r="L719" s="40"/>
      <c r="M719" s="40"/>
      <c r="N719" s="33"/>
      <c r="O719" s="33"/>
      <c r="P719" s="33"/>
      <c r="Q719" s="33"/>
      <c r="R719" s="33"/>
      <c r="S719" s="33"/>
      <c r="T719" s="33"/>
      <c r="U719" s="33"/>
      <c r="V719" s="33"/>
      <c r="W719" s="33"/>
      <c r="X719" s="33"/>
      <c r="Y719" s="33"/>
      <c r="Z719" s="33"/>
      <c r="AA719" s="137"/>
      <c r="AB719" s="138"/>
      <c r="AC719" s="139"/>
      <c r="AD719" s="140"/>
      <c r="AE719" s="122"/>
      <c r="AF719" s="276"/>
      <c r="AG719" s="123"/>
      <c r="AH719" s="123"/>
      <c r="AI719" s="123"/>
      <c r="AJ719" s="123"/>
      <c r="AK719" s="123"/>
      <c r="AL719" s="123"/>
      <c r="AM719" s="123"/>
      <c r="AN719" s="123"/>
      <c r="AO719" s="123"/>
      <c r="AP719" s="33"/>
      <c r="AQ719" s="46"/>
      <c r="AR719" s="33"/>
    </row>
    <row r="720" spans="1:44">
      <c r="A720" s="357"/>
      <c r="B720" s="356"/>
      <c r="C720" s="49"/>
      <c r="D720" s="48"/>
      <c r="E720" s="1944"/>
      <c r="F720" s="34"/>
      <c r="G720" s="40"/>
      <c r="H720" s="40"/>
      <c r="I720" s="40"/>
      <c r="J720" s="40"/>
      <c r="K720" s="40"/>
      <c r="L720" s="40"/>
      <c r="M720" s="40"/>
      <c r="N720" s="33"/>
      <c r="O720" s="33"/>
      <c r="P720" s="33"/>
      <c r="Q720" s="33"/>
      <c r="R720" s="33"/>
      <c r="S720" s="33"/>
      <c r="T720" s="33"/>
      <c r="U720" s="33"/>
      <c r="V720" s="33"/>
      <c r="W720" s="33"/>
      <c r="X720" s="33"/>
      <c r="Y720" s="33"/>
      <c r="Z720" s="33"/>
      <c r="AA720" s="137"/>
      <c r="AB720" s="138"/>
      <c r="AC720" s="139"/>
      <c r="AD720" s="140"/>
      <c r="AE720" s="122"/>
      <c r="AF720" s="276"/>
      <c r="AG720" s="123"/>
      <c r="AH720" s="123"/>
      <c r="AI720" s="123"/>
      <c r="AJ720" s="123"/>
      <c r="AK720" s="123"/>
      <c r="AL720" s="123"/>
      <c r="AM720" s="123"/>
      <c r="AN720" s="123"/>
      <c r="AO720" s="123"/>
      <c r="AP720" s="33"/>
      <c r="AQ720" s="46"/>
      <c r="AR720" s="33"/>
    </row>
    <row r="721" spans="1:44">
      <c r="A721" s="277"/>
      <c r="B721" s="280"/>
      <c r="C721" s="279"/>
      <c r="D721" s="133"/>
      <c r="E721" s="1944"/>
      <c r="F721" s="136"/>
      <c r="G721" s="47"/>
      <c r="H721" s="47"/>
      <c r="I721" s="47"/>
      <c r="J721" s="47"/>
      <c r="K721" s="47"/>
      <c r="L721" s="47"/>
      <c r="M721" s="47"/>
      <c r="N721" s="47"/>
      <c r="O721" s="47"/>
      <c r="P721" s="47"/>
      <c r="Q721" s="47"/>
      <c r="R721" s="47"/>
      <c r="S721" s="47"/>
      <c r="T721" s="47"/>
      <c r="U721" s="47"/>
      <c r="V721" s="47"/>
      <c r="W721" s="47"/>
      <c r="X721" s="47"/>
      <c r="Y721" s="47"/>
      <c r="Z721" s="47"/>
      <c r="AA721" s="137"/>
      <c r="AB721" s="138"/>
      <c r="AC721" s="139"/>
      <c r="AD721" s="140"/>
      <c r="AE721" s="122"/>
      <c r="AF721" s="276"/>
      <c r="AG721" s="123"/>
      <c r="AH721" s="123"/>
      <c r="AI721" s="123"/>
      <c r="AJ721" s="123"/>
      <c r="AK721" s="123"/>
      <c r="AL721" s="123"/>
      <c r="AM721" s="123"/>
      <c r="AN721" s="123"/>
      <c r="AO721" s="123"/>
      <c r="AP721" s="33"/>
      <c r="AQ721" s="46"/>
      <c r="AR721" s="33"/>
    </row>
    <row r="722" spans="1:44" ht="7.2" customHeight="1">
      <c r="A722" s="281"/>
      <c r="B722" s="282"/>
      <c r="C722" s="283"/>
      <c r="D722" s="284"/>
      <c r="E722" s="1945"/>
      <c r="F722" s="332"/>
      <c r="G722" s="331"/>
      <c r="H722" s="331"/>
      <c r="I722" s="331"/>
      <c r="J722" s="331"/>
      <c r="K722" s="331"/>
      <c r="L722" s="331"/>
      <c r="M722" s="331"/>
      <c r="N722" s="331"/>
      <c r="O722" s="331"/>
      <c r="P722" s="331"/>
      <c r="Q722" s="331"/>
      <c r="R722" s="331"/>
      <c r="S722" s="331"/>
      <c r="T722" s="331"/>
      <c r="U722" s="331"/>
      <c r="V722" s="331"/>
      <c r="W722" s="331"/>
      <c r="X722" s="331"/>
      <c r="Y722" s="331"/>
      <c r="Z722" s="331"/>
      <c r="AA722" s="333"/>
      <c r="AB722" s="285"/>
      <c r="AC722" s="286"/>
      <c r="AD722" s="287"/>
      <c r="AE722" s="122"/>
      <c r="AF722" s="276"/>
      <c r="AG722" s="123"/>
      <c r="AH722" s="123"/>
      <c r="AI722" s="123"/>
      <c r="AJ722" s="123"/>
      <c r="AK722" s="123"/>
      <c r="AL722" s="123"/>
      <c r="AM722" s="123"/>
      <c r="AN722" s="123"/>
      <c r="AO722" s="123"/>
      <c r="AP722" s="33"/>
      <c r="AQ722" s="46"/>
      <c r="AR722" s="33"/>
    </row>
    <row r="723" spans="1:44">
      <c r="A723" s="277"/>
      <c r="B723" s="280"/>
      <c r="C723" s="279"/>
      <c r="D723" s="133"/>
      <c r="E723" s="133"/>
      <c r="F723" s="136"/>
      <c r="G723" s="47"/>
      <c r="H723" s="47"/>
      <c r="I723" s="47"/>
      <c r="J723" s="47"/>
      <c r="K723" s="47"/>
      <c r="L723" s="47"/>
      <c r="M723" s="47"/>
      <c r="N723" s="47"/>
      <c r="O723" s="47"/>
      <c r="P723" s="47"/>
      <c r="Q723" s="47"/>
      <c r="R723" s="47"/>
      <c r="S723" s="47"/>
      <c r="T723" s="47"/>
      <c r="U723" s="47"/>
      <c r="V723" s="47"/>
      <c r="W723" s="47"/>
      <c r="X723" s="47"/>
      <c r="Y723" s="47"/>
      <c r="Z723" s="47"/>
      <c r="AA723" s="137"/>
      <c r="AB723" s="138"/>
      <c r="AC723" s="139"/>
      <c r="AD723" s="140"/>
      <c r="AE723" s="122"/>
      <c r="AF723" s="276"/>
      <c r="AG723" s="123"/>
      <c r="AH723" s="123"/>
      <c r="AI723" s="123"/>
      <c r="AJ723" s="123"/>
      <c r="AK723" s="123"/>
      <c r="AL723" s="123"/>
      <c r="AM723" s="123"/>
      <c r="AN723" s="123"/>
      <c r="AO723" s="123"/>
      <c r="AP723" s="33"/>
      <c r="AQ723" s="46"/>
      <c r="AR723" s="33"/>
    </row>
    <row r="724" spans="1:44">
      <c r="A724" s="1944" t="s">
        <v>1056</v>
      </c>
      <c r="B724" s="1940">
        <v>32</v>
      </c>
      <c r="C724" s="839" t="s">
        <v>481</v>
      </c>
      <c r="D724" s="59" t="s">
        <v>224</v>
      </c>
      <c r="E724" s="788" t="s">
        <v>723</v>
      </c>
      <c r="F724" s="34"/>
      <c r="G724" s="826" t="s">
        <v>66</v>
      </c>
      <c r="H724" s="826"/>
      <c r="I724" s="826"/>
      <c r="J724" s="826"/>
      <c r="K724" s="826"/>
      <c r="L724" s="826"/>
      <c r="M724" s="840"/>
      <c r="N724" s="1654" t="s">
        <v>105</v>
      </c>
      <c r="O724" s="1654"/>
      <c r="P724" s="1654"/>
      <c r="Q724" s="1654"/>
      <c r="R724" s="1654"/>
      <c r="S724" s="1654"/>
      <c r="T724" s="1654"/>
      <c r="U724" s="1654"/>
      <c r="V724" s="1654"/>
      <c r="W724" s="33"/>
      <c r="X724" s="33"/>
      <c r="Y724" s="33"/>
      <c r="Z724" s="33"/>
      <c r="AA724" s="46"/>
      <c r="AB724" s="851" t="s">
        <v>459</v>
      </c>
      <c r="AC724" s="852"/>
      <c r="AD724" s="853"/>
      <c r="AE724" s="122"/>
      <c r="AF724" s="276"/>
      <c r="AG724" s="123"/>
      <c r="AH724" s="123"/>
      <c r="AI724" s="123"/>
      <c r="AJ724" s="123"/>
      <c r="AK724" s="123"/>
      <c r="AL724" s="123"/>
      <c r="AM724" s="123"/>
      <c r="AN724" s="123"/>
      <c r="AO724" s="123"/>
      <c r="AP724" s="33"/>
      <c r="AQ724" s="46"/>
      <c r="AR724" s="33"/>
    </row>
    <row r="725" spans="1:44">
      <c r="A725" s="1944"/>
      <c r="B725" s="1940"/>
      <c r="C725" s="839"/>
      <c r="D725" s="48"/>
      <c r="E725" s="788"/>
      <c r="F725" s="34"/>
      <c r="G725" s="826"/>
      <c r="H725" s="826"/>
      <c r="I725" s="826"/>
      <c r="J725" s="826"/>
      <c r="K725" s="826"/>
      <c r="L725" s="826"/>
      <c r="M725" s="840"/>
      <c r="N725" s="1654"/>
      <c r="O725" s="1654"/>
      <c r="P725" s="1654"/>
      <c r="Q725" s="1654"/>
      <c r="R725" s="1654"/>
      <c r="S725" s="1654"/>
      <c r="T725" s="1654"/>
      <c r="U725" s="1654"/>
      <c r="V725" s="1654"/>
      <c r="W725" s="33"/>
      <c r="X725" s="33"/>
      <c r="Y725" s="33"/>
      <c r="Z725" s="33"/>
      <c r="AA725" s="46"/>
      <c r="AB725" s="851"/>
      <c r="AC725" s="852"/>
      <c r="AD725" s="853"/>
      <c r="AE725" s="122"/>
      <c r="AF725" s="276"/>
      <c r="AG725" s="123"/>
      <c r="AH725" s="123"/>
      <c r="AI725" s="123"/>
      <c r="AJ725" s="123"/>
      <c r="AK725" s="123"/>
      <c r="AL725" s="123"/>
      <c r="AM725" s="123"/>
      <c r="AN725" s="123"/>
      <c r="AO725" s="123"/>
      <c r="AP725" s="33"/>
      <c r="AQ725" s="46"/>
      <c r="AR725" s="33"/>
    </row>
    <row r="726" spans="1:44">
      <c r="A726" s="1944"/>
      <c r="B726" s="1940"/>
      <c r="C726" s="839"/>
      <c r="D726" s="48"/>
      <c r="E726" s="788"/>
      <c r="F726" s="34"/>
      <c r="G726" s="142"/>
      <c r="H726" s="33"/>
      <c r="I726" s="33"/>
      <c r="J726" s="33"/>
      <c r="K726" s="33"/>
      <c r="L726" s="33"/>
      <c r="M726" s="33"/>
      <c r="N726" s="33"/>
      <c r="O726" s="33"/>
      <c r="P726" s="33"/>
      <c r="Q726" s="33"/>
      <c r="R726" s="33"/>
      <c r="S726" s="33"/>
      <c r="T726" s="33"/>
      <c r="U726" s="33"/>
      <c r="V726" s="33"/>
      <c r="W726" s="33"/>
      <c r="X726" s="33"/>
      <c r="Y726" s="33"/>
      <c r="Z726" s="33"/>
      <c r="AA726" s="46"/>
      <c r="AB726" s="851"/>
      <c r="AC726" s="852"/>
      <c r="AD726" s="853"/>
      <c r="AE726" s="122"/>
      <c r="AF726" s="276"/>
      <c r="AG726" s="123"/>
      <c r="AH726" s="123"/>
      <c r="AI726" s="123"/>
      <c r="AJ726" s="123"/>
      <c r="AK726" s="123"/>
      <c r="AL726" s="123"/>
      <c r="AM726" s="123"/>
      <c r="AN726" s="123"/>
      <c r="AO726" s="123"/>
      <c r="AP726" s="33"/>
      <c r="AQ726" s="46"/>
      <c r="AR726" s="33"/>
    </row>
    <row r="727" spans="1:44">
      <c r="A727" s="1944"/>
      <c r="B727" s="356"/>
      <c r="C727" s="839"/>
      <c r="D727" s="48"/>
      <c r="E727" s="788"/>
      <c r="F727" s="34"/>
      <c r="G727" s="33" t="s">
        <v>1097</v>
      </c>
      <c r="H727" s="33"/>
      <c r="I727" s="33"/>
      <c r="J727" s="33"/>
      <c r="K727" s="33"/>
      <c r="L727" s="33"/>
      <c r="M727" s="33"/>
      <c r="N727" s="33"/>
      <c r="O727" s="33"/>
      <c r="P727" s="33"/>
      <c r="Q727" s="33"/>
      <c r="R727" s="33"/>
      <c r="S727" s="33"/>
      <c r="T727" s="33"/>
      <c r="U727" s="33"/>
      <c r="V727" s="33"/>
      <c r="W727" s="33"/>
      <c r="X727" s="33"/>
      <c r="Y727" s="33"/>
      <c r="Z727" s="33"/>
      <c r="AA727" s="46"/>
      <c r="AB727" s="138"/>
      <c r="AC727" s="139"/>
      <c r="AD727" s="140"/>
      <c r="AE727" s="122"/>
      <c r="AF727" s="276"/>
      <c r="AG727" s="123"/>
      <c r="AH727" s="123"/>
      <c r="AI727" s="123"/>
      <c r="AJ727" s="123"/>
      <c r="AK727" s="123"/>
      <c r="AL727" s="123"/>
      <c r="AM727" s="123"/>
      <c r="AN727" s="123"/>
      <c r="AO727" s="123"/>
      <c r="AP727" s="33"/>
      <c r="AQ727" s="46"/>
      <c r="AR727" s="33"/>
    </row>
    <row r="728" spans="1:44" ht="13.5" customHeight="1">
      <c r="A728" s="1944"/>
      <c r="B728" s="356"/>
      <c r="C728" s="839"/>
      <c r="D728" s="48"/>
      <c r="E728" s="788"/>
      <c r="F728" s="34"/>
      <c r="G728" s="1751"/>
      <c r="H728" s="1752"/>
      <c r="I728" s="1753"/>
      <c r="J728" s="1946" t="s">
        <v>1098</v>
      </c>
      <c r="K728" s="1946"/>
      <c r="L728" s="1946"/>
      <c r="M728" s="1946"/>
      <c r="N728" s="1946"/>
      <c r="O728" s="1946"/>
      <c r="P728" s="1946"/>
      <c r="Q728" s="1946"/>
      <c r="R728" s="1946"/>
      <c r="S728" s="1946"/>
      <c r="T728" s="1946"/>
      <c r="U728" s="1946"/>
      <c r="V728" s="1946"/>
      <c r="W728" s="1946"/>
      <c r="X728" s="1946"/>
      <c r="Y728" s="1946"/>
      <c r="Z728" s="1946"/>
      <c r="AA728" s="638"/>
      <c r="AB728" s="138"/>
      <c r="AC728" s="139"/>
      <c r="AD728" s="140"/>
      <c r="AE728" s="122"/>
      <c r="AF728" s="276"/>
      <c r="AG728" s="123"/>
      <c r="AH728" s="123"/>
      <c r="AI728" s="123"/>
      <c r="AJ728" s="123"/>
      <c r="AK728" s="123"/>
      <c r="AL728" s="123"/>
      <c r="AM728" s="123"/>
      <c r="AN728" s="123"/>
      <c r="AO728" s="123"/>
      <c r="AP728" s="33"/>
      <c r="AQ728" s="46"/>
      <c r="AR728" s="33"/>
    </row>
    <row r="729" spans="1:44">
      <c r="A729" s="1944"/>
      <c r="B729" s="356"/>
      <c r="C729" s="839"/>
      <c r="D729" s="48"/>
      <c r="E729" s="788"/>
      <c r="F729" s="34"/>
      <c r="G729" s="1957" t="s">
        <v>1151</v>
      </c>
      <c r="H729" s="1958"/>
      <c r="I729" s="1959"/>
      <c r="J729" s="1961"/>
      <c r="K729" s="1961"/>
      <c r="L729" s="1961"/>
      <c r="M729" s="1961"/>
      <c r="N729" s="1961"/>
      <c r="O729" s="1961"/>
      <c r="P729" s="1961"/>
      <c r="Q729" s="1961"/>
      <c r="R729" s="1961"/>
      <c r="S729" s="1961"/>
      <c r="T729" s="1961"/>
      <c r="U729" s="1961"/>
      <c r="V729" s="1961"/>
      <c r="W729" s="1961"/>
      <c r="X729" s="1961"/>
      <c r="Y729" s="1961"/>
      <c r="Z729" s="1961"/>
      <c r="AA729" s="638"/>
      <c r="AB729" s="138"/>
      <c r="AC729" s="139"/>
      <c r="AD729" s="140"/>
      <c r="AE729" s="122"/>
      <c r="AF729" s="276"/>
      <c r="AG729" s="123"/>
      <c r="AH729" s="123"/>
      <c r="AI729" s="123"/>
      <c r="AJ729" s="123"/>
      <c r="AK729" s="123"/>
      <c r="AL729" s="123"/>
      <c r="AM729" s="123"/>
      <c r="AN729" s="123"/>
      <c r="AO729" s="123"/>
      <c r="AP729" s="33"/>
      <c r="AQ729" s="46"/>
      <c r="AR729" s="33"/>
    </row>
    <row r="730" spans="1:44">
      <c r="A730" s="641"/>
      <c r="B730" s="356"/>
      <c r="C730" s="49"/>
      <c r="D730" s="48"/>
      <c r="E730" s="788"/>
      <c r="F730" s="34"/>
      <c r="G730" s="1569"/>
      <c r="H730" s="1960"/>
      <c r="I730" s="1570"/>
      <c r="J730" s="1961"/>
      <c r="K730" s="1961"/>
      <c r="L730" s="1961"/>
      <c r="M730" s="1961"/>
      <c r="N730" s="1961"/>
      <c r="O730" s="1961"/>
      <c r="P730" s="1961"/>
      <c r="Q730" s="1961"/>
      <c r="R730" s="1961"/>
      <c r="S730" s="1961"/>
      <c r="T730" s="1961"/>
      <c r="U730" s="1961"/>
      <c r="V730" s="1961"/>
      <c r="W730" s="1961"/>
      <c r="X730" s="1961"/>
      <c r="Y730" s="1961"/>
      <c r="Z730" s="1961"/>
      <c r="AA730" s="638"/>
      <c r="AB730" s="138"/>
      <c r="AC730" s="139"/>
      <c r="AD730" s="140"/>
      <c r="AE730" s="122"/>
      <c r="AF730" s="276"/>
      <c r="AG730" s="123"/>
      <c r="AH730" s="123"/>
      <c r="AI730" s="123"/>
      <c r="AJ730" s="123"/>
      <c r="AK730" s="123"/>
      <c r="AL730" s="123"/>
      <c r="AM730" s="123"/>
      <c r="AN730" s="123"/>
      <c r="AO730" s="123"/>
      <c r="AP730" s="33"/>
      <c r="AQ730" s="46"/>
      <c r="AR730" s="33"/>
    </row>
    <row r="731" spans="1:44">
      <c r="A731" s="641"/>
      <c r="B731" s="356"/>
      <c r="C731" s="49"/>
      <c r="D731" s="48"/>
      <c r="E731" s="788"/>
      <c r="F731" s="34"/>
      <c r="G731" s="793"/>
      <c r="H731" s="963"/>
      <c r="I731" s="794"/>
      <c r="J731" s="1961"/>
      <c r="K731" s="1961"/>
      <c r="L731" s="1961"/>
      <c r="M731" s="1961"/>
      <c r="N731" s="1961"/>
      <c r="O731" s="1961"/>
      <c r="P731" s="1961"/>
      <c r="Q731" s="1961"/>
      <c r="R731" s="1961"/>
      <c r="S731" s="1961"/>
      <c r="T731" s="1961"/>
      <c r="U731" s="1961"/>
      <c r="V731" s="1961"/>
      <c r="W731" s="1961"/>
      <c r="X731" s="1961"/>
      <c r="Y731" s="1961"/>
      <c r="Z731" s="1961"/>
      <c r="AA731" s="638"/>
      <c r="AB731" s="138"/>
      <c r="AC731" s="139"/>
      <c r="AD731" s="140"/>
      <c r="AE731" s="122"/>
      <c r="AF731" s="276"/>
      <c r="AG731" s="123"/>
      <c r="AH731" s="123"/>
      <c r="AI731" s="123"/>
      <c r="AJ731" s="123"/>
      <c r="AK731" s="123"/>
      <c r="AL731" s="123"/>
      <c r="AM731" s="123"/>
      <c r="AN731" s="123"/>
      <c r="AO731" s="123"/>
      <c r="AP731" s="33"/>
      <c r="AQ731" s="46"/>
      <c r="AR731" s="33"/>
    </row>
    <row r="732" spans="1:44">
      <c r="A732" s="357"/>
      <c r="B732" s="356"/>
      <c r="C732" s="49"/>
      <c r="D732" s="48"/>
      <c r="E732" s="788"/>
      <c r="F732" s="34"/>
      <c r="G732" s="1957" t="s">
        <v>1152</v>
      </c>
      <c r="H732" s="1958"/>
      <c r="I732" s="1959"/>
      <c r="J732" s="1961"/>
      <c r="K732" s="1961"/>
      <c r="L732" s="1961"/>
      <c r="M732" s="1961"/>
      <c r="N732" s="1961"/>
      <c r="O732" s="1961"/>
      <c r="P732" s="1961"/>
      <c r="Q732" s="1961"/>
      <c r="R732" s="1961"/>
      <c r="S732" s="1961"/>
      <c r="T732" s="1961"/>
      <c r="U732" s="1961"/>
      <c r="V732" s="1961"/>
      <c r="W732" s="1961"/>
      <c r="X732" s="1961"/>
      <c r="Y732" s="1961"/>
      <c r="Z732" s="1961"/>
      <c r="AA732" s="638"/>
      <c r="AB732" s="138"/>
      <c r="AC732" s="139"/>
      <c r="AD732" s="140"/>
      <c r="AE732" s="122"/>
      <c r="AF732" s="276"/>
      <c r="AG732" s="123"/>
      <c r="AH732" s="123"/>
      <c r="AI732" s="123"/>
      <c r="AJ732" s="123"/>
      <c r="AK732" s="123"/>
      <c r="AL732" s="123"/>
      <c r="AM732" s="123"/>
      <c r="AN732" s="123"/>
      <c r="AO732" s="123"/>
      <c r="AP732" s="33"/>
      <c r="AQ732" s="46"/>
      <c r="AR732" s="33"/>
    </row>
    <row r="733" spans="1:44">
      <c r="A733" s="357"/>
      <c r="B733" s="356"/>
      <c r="C733" s="49"/>
      <c r="D733" s="48"/>
      <c r="E733" s="788"/>
      <c r="F733" s="34"/>
      <c r="G733" s="1569"/>
      <c r="H733" s="1960"/>
      <c r="I733" s="1570"/>
      <c r="J733" s="1961"/>
      <c r="K733" s="1961"/>
      <c r="L733" s="1961"/>
      <c r="M733" s="1961"/>
      <c r="N733" s="1961"/>
      <c r="O733" s="1961"/>
      <c r="P733" s="1961"/>
      <c r="Q733" s="1961"/>
      <c r="R733" s="1961"/>
      <c r="S733" s="1961"/>
      <c r="T733" s="1961"/>
      <c r="U733" s="1961"/>
      <c r="V733" s="1961"/>
      <c r="W733" s="1961"/>
      <c r="X733" s="1961"/>
      <c r="Y733" s="1961"/>
      <c r="Z733" s="1961"/>
      <c r="AA733" s="638"/>
      <c r="AB733" s="138"/>
      <c r="AC733" s="139"/>
      <c r="AD733" s="140"/>
      <c r="AE733" s="122"/>
      <c r="AF733" s="276"/>
      <c r="AG733" s="123"/>
      <c r="AH733" s="123"/>
      <c r="AI733" s="123"/>
      <c r="AJ733" s="123"/>
      <c r="AK733" s="123"/>
      <c r="AL733" s="123"/>
      <c r="AM733" s="123"/>
      <c r="AN733" s="123"/>
      <c r="AO733" s="123"/>
      <c r="AP733" s="33"/>
      <c r="AQ733" s="46"/>
      <c r="AR733" s="33"/>
    </row>
    <row r="734" spans="1:44">
      <c r="A734" s="357"/>
      <c r="B734" s="356"/>
      <c r="C734" s="49"/>
      <c r="D734" s="48"/>
      <c r="E734" s="788"/>
      <c r="F734" s="34"/>
      <c r="G734" s="793"/>
      <c r="H734" s="963"/>
      <c r="I734" s="794"/>
      <c r="J734" s="1961"/>
      <c r="K734" s="1961"/>
      <c r="L734" s="1961"/>
      <c r="M734" s="1961"/>
      <c r="N734" s="1961"/>
      <c r="O734" s="1961"/>
      <c r="P734" s="1961"/>
      <c r="Q734" s="1961"/>
      <c r="R734" s="1961"/>
      <c r="S734" s="1961"/>
      <c r="T734" s="1961"/>
      <c r="U734" s="1961"/>
      <c r="V734" s="1961"/>
      <c r="W734" s="1961"/>
      <c r="X734" s="1961"/>
      <c r="Y734" s="1961"/>
      <c r="Z734" s="1961"/>
      <c r="AA734" s="638"/>
      <c r="AB734" s="138"/>
      <c r="AC734" s="139"/>
      <c r="AD734" s="140"/>
      <c r="AE734" s="122"/>
      <c r="AF734" s="276"/>
      <c r="AG734" s="123"/>
      <c r="AH734" s="123"/>
      <c r="AI734" s="123"/>
      <c r="AJ734" s="123"/>
      <c r="AK734" s="123"/>
      <c r="AL734" s="123"/>
      <c r="AM734" s="123"/>
      <c r="AN734" s="123"/>
      <c r="AO734" s="123"/>
      <c r="AP734" s="33"/>
      <c r="AQ734" s="46"/>
      <c r="AR734" s="33"/>
    </row>
    <row r="735" spans="1:44">
      <c r="A735" s="357"/>
      <c r="B735" s="356"/>
      <c r="C735" s="49"/>
      <c r="D735" s="48"/>
      <c r="E735" s="788"/>
      <c r="F735" s="34"/>
      <c r="G735" s="142"/>
      <c r="H735" s="33"/>
      <c r="I735" s="33"/>
      <c r="J735" s="33"/>
      <c r="K735" s="33"/>
      <c r="L735" s="33"/>
      <c r="M735" s="33"/>
      <c r="N735" s="33"/>
      <c r="O735" s="33"/>
      <c r="P735" s="33"/>
      <c r="Q735" s="33"/>
      <c r="R735" s="33"/>
      <c r="S735" s="33"/>
      <c r="T735" s="33"/>
      <c r="U735" s="639"/>
      <c r="V735" s="639"/>
      <c r="W735" s="639"/>
      <c r="X735" s="639"/>
      <c r="Y735" s="639"/>
      <c r="Z735" s="639"/>
      <c r="AA735" s="638"/>
      <c r="AB735" s="138"/>
      <c r="AC735" s="139"/>
      <c r="AD735" s="140"/>
      <c r="AE735" s="122"/>
      <c r="AF735" s="276"/>
      <c r="AG735" s="123"/>
      <c r="AH735" s="123"/>
      <c r="AI735" s="123"/>
      <c r="AJ735" s="123"/>
      <c r="AK735" s="123"/>
      <c r="AL735" s="123"/>
      <c r="AM735" s="123"/>
      <c r="AN735" s="123"/>
      <c r="AO735" s="123"/>
      <c r="AP735" s="33"/>
      <c r="AQ735" s="46"/>
      <c r="AR735" s="33"/>
    </row>
    <row r="736" spans="1:44" ht="6" customHeight="1">
      <c r="A736" s="357"/>
      <c r="B736" s="356"/>
      <c r="C736" s="49"/>
      <c r="D736" s="48"/>
      <c r="E736" s="50"/>
      <c r="F736" s="34"/>
      <c r="G736" s="142"/>
      <c r="H736" s="33"/>
      <c r="I736" s="33"/>
      <c r="J736" s="33"/>
      <c r="K736" s="33"/>
      <c r="L736" s="33"/>
      <c r="M736" s="33"/>
      <c r="N736" s="33"/>
      <c r="O736" s="33"/>
      <c r="P736" s="33"/>
      <c r="Q736" s="33"/>
      <c r="R736" s="33"/>
      <c r="S736" s="33"/>
      <c r="T736" s="33"/>
      <c r="U736" s="639"/>
      <c r="V736" s="639"/>
      <c r="W736" s="639"/>
      <c r="X736" s="639"/>
      <c r="Y736" s="639"/>
      <c r="Z736" s="639"/>
      <c r="AA736" s="638"/>
      <c r="AB736" s="138"/>
      <c r="AC736" s="139"/>
      <c r="AD736" s="140"/>
      <c r="AE736" s="122"/>
      <c r="AF736" s="276"/>
      <c r="AG736" s="123"/>
      <c r="AH736" s="123"/>
      <c r="AI736" s="123"/>
      <c r="AJ736" s="123"/>
      <c r="AK736" s="123"/>
      <c r="AL736" s="123"/>
      <c r="AM736" s="123"/>
      <c r="AN736" s="123"/>
      <c r="AO736" s="123"/>
      <c r="AP736" s="33"/>
      <c r="AQ736" s="46"/>
      <c r="AR736" s="33"/>
    </row>
    <row r="737" spans="1:44" ht="1.8" customHeight="1">
      <c r="A737" s="277"/>
      <c r="B737" s="280"/>
      <c r="C737" s="279"/>
      <c r="D737" s="133"/>
      <c r="E737" s="133"/>
      <c r="F737" s="136"/>
      <c r="G737" s="47"/>
      <c r="H737" s="47"/>
      <c r="I737" s="47"/>
      <c r="J737" s="47"/>
      <c r="K737" s="47"/>
      <c r="L737" s="47"/>
      <c r="M737" s="47"/>
      <c r="N737" s="47"/>
      <c r="O737" s="47"/>
      <c r="P737" s="47"/>
      <c r="Q737" s="47"/>
      <c r="R737" s="47"/>
      <c r="S737" s="47"/>
      <c r="T737" s="47"/>
      <c r="U737" s="47"/>
      <c r="V737" s="47"/>
      <c r="W737" s="47"/>
      <c r="X737" s="47"/>
      <c r="Y737" s="47"/>
      <c r="Z737" s="47"/>
      <c r="AA737" s="137"/>
      <c r="AB737" s="138"/>
      <c r="AC737" s="139"/>
      <c r="AD737" s="140"/>
      <c r="AE737" s="122"/>
      <c r="AF737" s="276"/>
      <c r="AG737" s="123"/>
      <c r="AH737" s="123"/>
      <c r="AI737" s="123"/>
      <c r="AJ737" s="123"/>
      <c r="AK737" s="123"/>
      <c r="AL737" s="123"/>
      <c r="AM737" s="123"/>
      <c r="AN737" s="123"/>
      <c r="AO737" s="123"/>
      <c r="AP737" s="33"/>
      <c r="AQ737" s="46"/>
      <c r="AR737" s="33"/>
    </row>
    <row r="738" spans="1:44" ht="13.5" customHeight="1">
      <c r="A738" s="824" t="s">
        <v>1050</v>
      </c>
      <c r="B738" s="935">
        <v>33</v>
      </c>
      <c r="C738" s="790" t="s">
        <v>724</v>
      </c>
      <c r="D738" s="825" t="s">
        <v>225</v>
      </c>
      <c r="E738" s="788" t="s">
        <v>725</v>
      </c>
      <c r="F738" s="34"/>
      <c r="G738" s="826" t="s">
        <v>66</v>
      </c>
      <c r="H738" s="826"/>
      <c r="I738" s="826"/>
      <c r="J738" s="826"/>
      <c r="K738" s="826"/>
      <c r="L738" s="826"/>
      <c r="M738" s="826"/>
      <c r="N738" s="1654" t="s">
        <v>105</v>
      </c>
      <c r="O738" s="1654"/>
      <c r="P738" s="1654"/>
      <c r="Q738" s="1654"/>
      <c r="R738" s="1654"/>
      <c r="S738" s="1654"/>
      <c r="T738" s="1654"/>
      <c r="U738" s="1654"/>
      <c r="V738" s="1654"/>
      <c r="W738" s="47"/>
      <c r="X738" s="47"/>
      <c r="Y738" s="47"/>
      <c r="Z738" s="47"/>
      <c r="AA738" s="137"/>
      <c r="AB738" s="851" t="s">
        <v>459</v>
      </c>
      <c r="AC738" s="852"/>
      <c r="AD738" s="853"/>
      <c r="AE738" s="122"/>
      <c r="AF738" s="276"/>
      <c r="AG738" s="123"/>
      <c r="AH738" s="123"/>
      <c r="AI738" s="123"/>
      <c r="AJ738" s="123"/>
      <c r="AK738" s="123"/>
      <c r="AL738" s="123"/>
      <c r="AM738" s="123"/>
      <c r="AN738" s="123"/>
      <c r="AO738" s="123"/>
      <c r="AP738" s="33"/>
      <c r="AQ738" s="46"/>
      <c r="AR738" s="33"/>
    </row>
    <row r="739" spans="1:44">
      <c r="A739" s="824"/>
      <c r="B739" s="935"/>
      <c r="C739" s="790"/>
      <c r="D739" s="825"/>
      <c r="E739" s="788"/>
      <c r="F739" s="34"/>
      <c r="G739" s="826"/>
      <c r="H739" s="826"/>
      <c r="I739" s="826"/>
      <c r="J739" s="826"/>
      <c r="K739" s="826"/>
      <c r="L739" s="826"/>
      <c r="M739" s="826"/>
      <c r="N739" s="1654"/>
      <c r="O739" s="1654"/>
      <c r="P739" s="1654"/>
      <c r="Q739" s="1654"/>
      <c r="R739" s="1654"/>
      <c r="S739" s="1654"/>
      <c r="T739" s="1654"/>
      <c r="U739" s="1654"/>
      <c r="V739" s="1654"/>
      <c r="W739" s="47"/>
      <c r="X739" s="47"/>
      <c r="Y739" s="47"/>
      <c r="Z739" s="47"/>
      <c r="AA739" s="137"/>
      <c r="AB739" s="851"/>
      <c r="AC739" s="852"/>
      <c r="AD739" s="853"/>
      <c r="AE739" s="122"/>
      <c r="AF739" s="276"/>
      <c r="AG739" s="123"/>
      <c r="AH739" s="123"/>
      <c r="AI739" s="123"/>
      <c r="AJ739" s="123"/>
      <c r="AK739" s="123"/>
      <c r="AL739" s="123"/>
      <c r="AM739" s="123"/>
      <c r="AN739" s="123"/>
      <c r="AO739" s="123"/>
      <c r="AP739" s="33"/>
      <c r="AQ739" s="46"/>
      <c r="AR739" s="33"/>
    </row>
    <row r="740" spans="1:44" ht="21" customHeight="1">
      <c r="A740" s="824"/>
      <c r="B740" s="58"/>
      <c r="C740" s="790"/>
      <c r="D740" s="825"/>
      <c r="E740" s="788"/>
      <c r="F740" s="34"/>
      <c r="G740" s="301"/>
      <c r="H740" s="301"/>
      <c r="I740" s="301"/>
      <c r="J740" s="301"/>
      <c r="K740" s="120"/>
      <c r="L740" s="120"/>
      <c r="M740" s="120"/>
      <c r="N740" s="120"/>
      <c r="O740" s="312"/>
      <c r="P740" s="312"/>
      <c r="Q740" s="312"/>
      <c r="R740" s="312"/>
      <c r="S740" s="312"/>
      <c r="T740" s="312"/>
      <c r="U740" s="312"/>
      <c r="V740" s="312"/>
      <c r="W740" s="47"/>
      <c r="X740" s="47"/>
      <c r="Y740" s="47"/>
      <c r="Z740" s="47"/>
      <c r="AA740" s="137"/>
      <c r="AB740" s="851"/>
      <c r="AC740" s="852"/>
      <c r="AD740" s="853"/>
      <c r="AE740" s="122"/>
      <c r="AF740" s="276"/>
      <c r="AG740" s="123"/>
      <c r="AH740" s="123"/>
      <c r="AI740" s="123"/>
      <c r="AJ740" s="123"/>
      <c r="AK740" s="123"/>
      <c r="AL740" s="123"/>
      <c r="AM740" s="123"/>
      <c r="AN740" s="123"/>
      <c r="AO740" s="123"/>
      <c r="AP740" s="33"/>
      <c r="AQ740" s="46"/>
      <c r="AR740" s="33"/>
    </row>
    <row r="741" spans="1:44" ht="13.5" customHeight="1">
      <c r="A741" s="788" t="s">
        <v>1051</v>
      </c>
      <c r="B741" s="935">
        <v>34</v>
      </c>
      <c r="C741" s="790" t="s">
        <v>726</v>
      </c>
      <c r="D741" s="133" t="s">
        <v>225</v>
      </c>
      <c r="E741" s="824" t="s">
        <v>898</v>
      </c>
      <c r="F741" s="136"/>
      <c r="G741" s="826" t="s">
        <v>66</v>
      </c>
      <c r="H741" s="826"/>
      <c r="I741" s="826"/>
      <c r="J741" s="826"/>
      <c r="K741" s="826"/>
      <c r="L741" s="826"/>
      <c r="M741" s="826"/>
      <c r="N741" s="1654" t="s">
        <v>105</v>
      </c>
      <c r="O741" s="1654"/>
      <c r="P741" s="1654"/>
      <c r="Q741" s="1654"/>
      <c r="R741" s="1654"/>
      <c r="S741" s="1654"/>
      <c r="T741" s="1654"/>
      <c r="U741" s="1654"/>
      <c r="V741" s="1654"/>
      <c r="W741" s="47"/>
      <c r="X741" s="47"/>
      <c r="Y741" s="47"/>
      <c r="Z741" s="47"/>
      <c r="AA741" s="137"/>
      <c r="AB741" s="851" t="s">
        <v>459</v>
      </c>
      <c r="AC741" s="852"/>
      <c r="AD741" s="853"/>
      <c r="AE741" s="122"/>
      <c r="AF741" s="276"/>
      <c r="AG741" s="123"/>
      <c r="AH741" s="123"/>
      <c r="AI741" s="123"/>
      <c r="AJ741" s="123"/>
      <c r="AK741" s="123"/>
      <c r="AL741" s="123"/>
      <c r="AM741" s="123"/>
      <c r="AN741" s="123"/>
      <c r="AO741" s="123"/>
      <c r="AP741" s="33"/>
      <c r="AQ741" s="46"/>
      <c r="AR741" s="33"/>
    </row>
    <row r="742" spans="1:44">
      <c r="A742" s="788"/>
      <c r="B742" s="935"/>
      <c r="C742" s="790"/>
      <c r="D742" s="133"/>
      <c r="E742" s="824"/>
      <c r="F742" s="136"/>
      <c r="G742" s="826"/>
      <c r="H742" s="826"/>
      <c r="I742" s="826"/>
      <c r="J742" s="826"/>
      <c r="K742" s="826"/>
      <c r="L742" s="826"/>
      <c r="M742" s="826"/>
      <c r="N742" s="1654"/>
      <c r="O742" s="1654"/>
      <c r="P742" s="1654"/>
      <c r="Q742" s="1654"/>
      <c r="R742" s="1654"/>
      <c r="S742" s="1654"/>
      <c r="T742" s="1654"/>
      <c r="U742" s="1654"/>
      <c r="V742" s="1654"/>
      <c r="W742" s="47"/>
      <c r="X742" s="47"/>
      <c r="Y742" s="47"/>
      <c r="Z742" s="47"/>
      <c r="AA742" s="137"/>
      <c r="AB742" s="851"/>
      <c r="AC742" s="852"/>
      <c r="AD742" s="853"/>
      <c r="AE742" s="122"/>
      <c r="AF742" s="276"/>
      <c r="AG742" s="123"/>
      <c r="AH742" s="123"/>
      <c r="AI742" s="123"/>
      <c r="AJ742" s="123"/>
      <c r="AK742" s="123"/>
      <c r="AL742" s="123"/>
      <c r="AM742" s="123"/>
      <c r="AN742" s="123"/>
      <c r="AO742" s="123"/>
      <c r="AP742" s="33"/>
      <c r="AQ742" s="46"/>
      <c r="AR742" s="33"/>
    </row>
    <row r="743" spans="1:44">
      <c r="A743" s="277"/>
      <c r="B743" s="280"/>
      <c r="C743" s="279"/>
      <c r="D743" s="133"/>
      <c r="E743" s="824"/>
      <c r="F743" s="136"/>
      <c r="G743" s="47"/>
      <c r="H743" s="47"/>
      <c r="I743" s="47"/>
      <c r="J743" s="47"/>
      <c r="K743" s="47"/>
      <c r="L743" s="47"/>
      <c r="M743" s="47"/>
      <c r="N743" s="47"/>
      <c r="O743" s="47"/>
      <c r="P743" s="47"/>
      <c r="Q743" s="47"/>
      <c r="R743" s="47"/>
      <c r="S743" s="47"/>
      <c r="T743" s="47"/>
      <c r="U743" s="47"/>
      <c r="V743" s="47"/>
      <c r="W743" s="47"/>
      <c r="X743" s="47"/>
      <c r="Y743" s="47"/>
      <c r="Z743" s="47"/>
      <c r="AA743" s="137"/>
      <c r="AB743" s="851"/>
      <c r="AC743" s="852"/>
      <c r="AD743" s="853"/>
      <c r="AE743" s="122"/>
      <c r="AF743" s="276"/>
      <c r="AG743" s="123"/>
      <c r="AH743" s="123"/>
      <c r="AI743" s="123"/>
      <c r="AJ743" s="123"/>
      <c r="AK743" s="123"/>
      <c r="AL743" s="123"/>
      <c r="AM743" s="123"/>
      <c r="AN743" s="123"/>
      <c r="AO743" s="123"/>
      <c r="AP743" s="33"/>
      <c r="AQ743" s="46"/>
      <c r="AR743" s="33"/>
    </row>
    <row r="744" spans="1:44">
      <c r="A744" s="277"/>
      <c r="B744" s="280"/>
      <c r="C744" s="279"/>
      <c r="D744" s="133"/>
      <c r="E744" s="824"/>
      <c r="F744" s="136"/>
      <c r="G744" s="47"/>
      <c r="H744" s="47"/>
      <c r="I744" s="47"/>
      <c r="J744" s="47"/>
      <c r="K744" s="47"/>
      <c r="L744" s="47"/>
      <c r="M744" s="47"/>
      <c r="N744" s="47"/>
      <c r="O744" s="47"/>
      <c r="P744" s="47"/>
      <c r="Q744" s="47"/>
      <c r="R744" s="47"/>
      <c r="S744" s="47"/>
      <c r="T744" s="47"/>
      <c r="U744" s="47"/>
      <c r="V744" s="47"/>
      <c r="W744" s="47"/>
      <c r="X744" s="47"/>
      <c r="Y744" s="47"/>
      <c r="Z744" s="47"/>
      <c r="AA744" s="137"/>
      <c r="AB744" s="138"/>
      <c r="AC744" s="139"/>
      <c r="AD744" s="140"/>
      <c r="AE744" s="122"/>
      <c r="AF744" s="276"/>
      <c r="AG744" s="123"/>
      <c r="AH744" s="123"/>
      <c r="AI744" s="123"/>
      <c r="AJ744" s="123"/>
      <c r="AK744" s="123"/>
      <c r="AL744" s="123"/>
      <c r="AM744" s="123"/>
      <c r="AN744" s="123"/>
      <c r="AO744" s="123"/>
      <c r="AP744" s="33"/>
      <c r="AQ744" s="46"/>
      <c r="AR744" s="33"/>
    </row>
    <row r="745" spans="1:44">
      <c r="A745" s="277"/>
      <c r="B745" s="280"/>
      <c r="C745" s="279"/>
      <c r="D745" s="133"/>
      <c r="E745" s="824"/>
      <c r="F745" s="136"/>
      <c r="G745" s="47"/>
      <c r="H745" s="47"/>
      <c r="I745" s="47"/>
      <c r="J745" s="47"/>
      <c r="K745" s="47"/>
      <c r="L745" s="47"/>
      <c r="M745" s="47"/>
      <c r="N745" s="47"/>
      <c r="O745" s="47"/>
      <c r="P745" s="47"/>
      <c r="Q745" s="47"/>
      <c r="R745" s="47"/>
      <c r="S745" s="47"/>
      <c r="T745" s="47"/>
      <c r="U745" s="47"/>
      <c r="V745" s="47"/>
      <c r="W745" s="47"/>
      <c r="X745" s="47"/>
      <c r="Y745" s="47"/>
      <c r="Z745" s="47"/>
      <c r="AA745" s="137"/>
      <c r="AB745" s="138"/>
      <c r="AC745" s="139"/>
      <c r="AD745" s="140"/>
      <c r="AE745" s="122"/>
      <c r="AF745" s="276"/>
      <c r="AG745" s="123"/>
      <c r="AH745" s="123"/>
      <c r="AI745" s="123"/>
      <c r="AJ745" s="123"/>
      <c r="AK745" s="123"/>
      <c r="AL745" s="123"/>
      <c r="AM745" s="123"/>
      <c r="AN745" s="123"/>
      <c r="AO745" s="123"/>
      <c r="AP745" s="33"/>
      <c r="AQ745" s="46"/>
      <c r="AR745" s="33"/>
    </row>
    <row r="746" spans="1:44">
      <c r="A746" s="277"/>
      <c r="B746" s="280"/>
      <c r="C746" s="279"/>
      <c r="D746" s="133"/>
      <c r="E746" s="824"/>
      <c r="F746" s="136"/>
      <c r="G746" s="47"/>
      <c r="H746" s="47"/>
      <c r="I746" s="47"/>
      <c r="J746" s="47"/>
      <c r="K746" s="47"/>
      <c r="L746" s="47"/>
      <c r="M746" s="47"/>
      <c r="N746" s="47"/>
      <c r="O746" s="47"/>
      <c r="P746" s="47"/>
      <c r="Q746" s="47"/>
      <c r="R746" s="47"/>
      <c r="S746" s="47"/>
      <c r="T746" s="47"/>
      <c r="U746" s="47"/>
      <c r="V746" s="47"/>
      <c r="W746" s="47"/>
      <c r="X746" s="47"/>
      <c r="Y746" s="47"/>
      <c r="Z746" s="47"/>
      <c r="AA746" s="137"/>
      <c r="AB746" s="138"/>
      <c r="AC746" s="139"/>
      <c r="AD746" s="140"/>
      <c r="AE746" s="122"/>
      <c r="AF746" s="276"/>
      <c r="AG746" s="123"/>
      <c r="AH746" s="123"/>
      <c r="AI746" s="123"/>
      <c r="AJ746" s="123"/>
      <c r="AK746" s="123"/>
      <c r="AL746" s="123"/>
      <c r="AM746" s="123"/>
      <c r="AN746" s="123"/>
      <c r="AO746" s="123"/>
      <c r="AP746" s="33"/>
      <c r="AQ746" s="46"/>
      <c r="AR746" s="33"/>
    </row>
    <row r="747" spans="1:44">
      <c r="A747" s="277"/>
      <c r="B747" s="280"/>
      <c r="C747" s="279"/>
      <c r="D747" s="133"/>
      <c r="E747" s="824"/>
      <c r="F747" s="136"/>
      <c r="G747" s="47"/>
      <c r="H747" s="47"/>
      <c r="I747" s="47"/>
      <c r="J747" s="47"/>
      <c r="K747" s="47"/>
      <c r="L747" s="47"/>
      <c r="M747" s="47"/>
      <c r="N747" s="47"/>
      <c r="O747" s="47"/>
      <c r="P747" s="47"/>
      <c r="Q747" s="47"/>
      <c r="R747" s="47"/>
      <c r="S747" s="47"/>
      <c r="T747" s="47"/>
      <c r="U747" s="47"/>
      <c r="V747" s="47"/>
      <c r="W747" s="47"/>
      <c r="X747" s="47"/>
      <c r="Y747" s="47"/>
      <c r="Z747" s="47"/>
      <c r="AA747" s="137"/>
      <c r="AB747" s="138"/>
      <c r="AC747" s="139"/>
      <c r="AD747" s="140"/>
      <c r="AE747" s="122"/>
      <c r="AF747" s="276"/>
      <c r="AG747" s="123"/>
      <c r="AH747" s="123"/>
      <c r="AI747" s="123"/>
      <c r="AJ747" s="123"/>
      <c r="AK747" s="123"/>
      <c r="AL747" s="123"/>
      <c r="AM747" s="123"/>
      <c r="AN747" s="123"/>
      <c r="AO747" s="123"/>
      <c r="AP747" s="33"/>
      <c r="AQ747" s="46"/>
      <c r="AR747" s="33"/>
    </row>
    <row r="748" spans="1:44">
      <c r="A748" s="277"/>
      <c r="B748" s="280"/>
      <c r="C748" s="279"/>
      <c r="D748" s="133"/>
      <c r="E748" s="313"/>
      <c r="F748" s="136"/>
      <c r="G748" s="47"/>
      <c r="H748" s="47"/>
      <c r="I748" s="47"/>
      <c r="J748" s="47"/>
      <c r="K748" s="47"/>
      <c r="L748" s="47"/>
      <c r="M748" s="47"/>
      <c r="N748" s="47"/>
      <c r="O748" s="47"/>
      <c r="P748" s="47"/>
      <c r="Q748" s="47"/>
      <c r="R748" s="47"/>
      <c r="S748" s="47"/>
      <c r="T748" s="47"/>
      <c r="U748" s="47"/>
      <c r="V748" s="47"/>
      <c r="W748" s="47"/>
      <c r="X748" s="47"/>
      <c r="Y748" s="47"/>
      <c r="Z748" s="47"/>
      <c r="AA748" s="137"/>
      <c r="AB748" s="138"/>
      <c r="AC748" s="139"/>
      <c r="AD748" s="140"/>
      <c r="AE748" s="122"/>
      <c r="AF748" s="276"/>
      <c r="AG748" s="123"/>
      <c r="AH748" s="123"/>
      <c r="AI748" s="123"/>
      <c r="AJ748" s="123"/>
      <c r="AK748" s="123"/>
      <c r="AL748" s="123"/>
      <c r="AM748" s="123"/>
      <c r="AN748" s="123"/>
      <c r="AO748" s="123"/>
      <c r="AP748" s="33"/>
      <c r="AQ748" s="46"/>
      <c r="AR748" s="33"/>
    </row>
    <row r="749" spans="1:44">
      <c r="A749" s="277"/>
      <c r="B749" s="280"/>
      <c r="C749" s="279"/>
      <c r="D749" s="133" t="s">
        <v>225</v>
      </c>
      <c r="E749" s="788" t="s">
        <v>727</v>
      </c>
      <c r="F749" s="136"/>
      <c r="G749" s="826" t="s">
        <v>66</v>
      </c>
      <c r="H749" s="826"/>
      <c r="I749" s="826"/>
      <c r="J749" s="826"/>
      <c r="K749" s="826"/>
      <c r="L749" s="826"/>
      <c r="M749" s="826"/>
      <c r="N749" s="827" t="s">
        <v>107</v>
      </c>
      <c r="O749" s="828"/>
      <c r="P749" s="828"/>
      <c r="Q749" s="828"/>
      <c r="R749" s="828"/>
      <c r="S749" s="828"/>
      <c r="T749" s="828"/>
      <c r="U749" s="828"/>
      <c r="V749" s="829"/>
      <c r="W749" s="47"/>
      <c r="X749" s="47"/>
      <c r="Y749" s="47"/>
      <c r="Z749" s="47"/>
      <c r="AA749" s="137"/>
      <c r="AB749" s="851" t="s">
        <v>459</v>
      </c>
      <c r="AC749" s="852"/>
      <c r="AD749" s="853"/>
      <c r="AE749" s="122"/>
      <c r="AF749" s="276"/>
      <c r="AG749" s="123"/>
      <c r="AH749" s="123"/>
      <c r="AI749" s="123"/>
      <c r="AJ749" s="123"/>
      <c r="AK749" s="123"/>
      <c r="AL749" s="123"/>
      <c r="AM749" s="123"/>
      <c r="AN749" s="123"/>
      <c r="AO749" s="123"/>
      <c r="AP749" s="33"/>
      <c r="AQ749" s="46"/>
      <c r="AR749" s="33"/>
    </row>
    <row r="750" spans="1:44">
      <c r="A750" s="277"/>
      <c r="B750" s="280"/>
      <c r="C750" s="279"/>
      <c r="D750" s="133"/>
      <c r="E750" s="788"/>
      <c r="F750" s="136"/>
      <c r="G750" s="826"/>
      <c r="H750" s="826"/>
      <c r="I750" s="826"/>
      <c r="J750" s="826"/>
      <c r="K750" s="826"/>
      <c r="L750" s="826"/>
      <c r="M750" s="826"/>
      <c r="N750" s="830"/>
      <c r="O750" s="831"/>
      <c r="P750" s="831"/>
      <c r="Q750" s="831"/>
      <c r="R750" s="831"/>
      <c r="S750" s="831"/>
      <c r="T750" s="831"/>
      <c r="U750" s="831"/>
      <c r="V750" s="832"/>
      <c r="W750" s="47"/>
      <c r="X750" s="47"/>
      <c r="Y750" s="47"/>
      <c r="Z750" s="47"/>
      <c r="AA750" s="137"/>
      <c r="AB750" s="851"/>
      <c r="AC750" s="852"/>
      <c r="AD750" s="853"/>
      <c r="AE750" s="122"/>
      <c r="AF750" s="276"/>
      <c r="AG750" s="123"/>
      <c r="AH750" s="123"/>
      <c r="AI750" s="123"/>
      <c r="AJ750" s="123"/>
      <c r="AK750" s="123"/>
      <c r="AL750" s="123"/>
      <c r="AM750" s="123"/>
      <c r="AN750" s="123"/>
      <c r="AO750" s="123"/>
      <c r="AP750" s="33"/>
      <c r="AQ750" s="46"/>
      <c r="AR750" s="33"/>
    </row>
    <row r="751" spans="1:44">
      <c r="A751" s="277"/>
      <c r="B751" s="280"/>
      <c r="C751" s="279"/>
      <c r="D751" s="133"/>
      <c r="E751" s="788"/>
      <c r="F751" s="136"/>
      <c r="G751" s="47"/>
      <c r="H751" s="47"/>
      <c r="I751" s="47"/>
      <c r="J751" s="47"/>
      <c r="K751" s="47"/>
      <c r="L751" s="47"/>
      <c r="M751" s="47"/>
      <c r="N751" s="47"/>
      <c r="O751" s="47"/>
      <c r="P751" s="47"/>
      <c r="Q751" s="47"/>
      <c r="R751" s="47"/>
      <c r="S751" s="47"/>
      <c r="T751" s="47"/>
      <c r="U751" s="47"/>
      <c r="V751" s="47"/>
      <c r="W751" s="47"/>
      <c r="X751" s="47"/>
      <c r="Y751" s="47"/>
      <c r="Z751" s="47"/>
      <c r="AA751" s="137"/>
      <c r="AB751" s="851"/>
      <c r="AC751" s="852"/>
      <c r="AD751" s="853"/>
      <c r="AE751" s="122"/>
      <c r="AF751" s="276"/>
      <c r="AG751" s="123"/>
      <c r="AH751" s="123"/>
      <c r="AI751" s="123"/>
      <c r="AJ751" s="123"/>
      <c r="AK751" s="123"/>
      <c r="AL751" s="123"/>
      <c r="AM751" s="123"/>
      <c r="AN751" s="123"/>
      <c r="AO751" s="123"/>
      <c r="AP751" s="33"/>
      <c r="AQ751" s="46"/>
      <c r="AR751" s="33"/>
    </row>
    <row r="752" spans="1:44" ht="13.5" customHeight="1">
      <c r="A752" s="277"/>
      <c r="B752" s="280"/>
      <c r="C752" s="279"/>
      <c r="D752" s="133"/>
      <c r="E752" s="133"/>
      <c r="F752" s="136"/>
      <c r="G752" s="1947" t="s">
        <v>1014</v>
      </c>
      <c r="H752" s="1947"/>
      <c r="I752" s="1947"/>
      <c r="J752" s="1947"/>
      <c r="K752" s="1947"/>
      <c r="L752" s="1947"/>
      <c r="M752" s="1947"/>
      <c r="N752" s="1947"/>
      <c r="O752" s="1947"/>
      <c r="P752" s="1947"/>
      <c r="Q752" s="1947"/>
      <c r="R752" s="1947"/>
      <c r="S752" s="1947"/>
      <c r="T752" s="1947"/>
      <c r="U752" s="1947"/>
      <c r="V752" s="1947"/>
      <c r="W752" s="1947"/>
      <c r="X752" s="1947"/>
      <c r="Y752" s="1947"/>
      <c r="Z752" s="1947"/>
      <c r="AA752" s="137"/>
      <c r="AB752" s="138"/>
      <c r="AC752" s="139"/>
      <c r="AD752" s="140"/>
      <c r="AE752" s="122"/>
      <c r="AF752" s="276"/>
      <c r="AG752" s="123"/>
      <c r="AH752" s="123"/>
      <c r="AI752" s="123"/>
      <c r="AJ752" s="123"/>
      <c r="AK752" s="123"/>
      <c r="AL752" s="123"/>
      <c r="AM752" s="123"/>
      <c r="AN752" s="123"/>
      <c r="AO752" s="123"/>
      <c r="AP752" s="33"/>
      <c r="AQ752" s="46"/>
      <c r="AR752" s="33"/>
    </row>
    <row r="753" spans="1:44">
      <c r="A753" s="277"/>
      <c r="B753" s="280"/>
      <c r="C753" s="279"/>
      <c r="D753" s="133"/>
      <c r="E753" s="133"/>
      <c r="F753" s="136"/>
      <c r="G753" s="584"/>
      <c r="H753" s="584"/>
      <c r="I753" s="584"/>
      <c r="J753" s="584"/>
      <c r="K753" s="584"/>
      <c r="L753" s="584"/>
      <c r="M753" s="584"/>
      <c r="N753" s="584"/>
      <c r="O753" s="584"/>
      <c r="P753" s="584"/>
      <c r="Q753" s="584"/>
      <c r="R753" s="584"/>
      <c r="S753" s="584"/>
      <c r="T753" s="584"/>
      <c r="U753" s="584"/>
      <c r="V753" s="584"/>
      <c r="W753" s="584"/>
      <c r="X753" s="584"/>
      <c r="Y753" s="584"/>
      <c r="Z753" s="584"/>
      <c r="AA753" s="137"/>
      <c r="AB753" s="138"/>
      <c r="AC753" s="139"/>
      <c r="AD753" s="140"/>
      <c r="AE753" s="122"/>
      <c r="AF753" s="276"/>
      <c r="AG753" s="123"/>
      <c r="AH753" s="123"/>
      <c r="AI753" s="123"/>
      <c r="AJ753" s="123"/>
      <c r="AK753" s="123"/>
      <c r="AL753" s="123"/>
      <c r="AM753" s="123"/>
      <c r="AN753" s="123"/>
      <c r="AO753" s="123"/>
      <c r="AP753" s="33"/>
      <c r="AQ753" s="46"/>
      <c r="AR753" s="33"/>
    </row>
    <row r="754" spans="1:44">
      <c r="A754" s="277"/>
      <c r="B754" s="280"/>
      <c r="C754" s="279"/>
      <c r="D754" s="133"/>
      <c r="E754" s="133"/>
      <c r="F754" s="136"/>
      <c r="G754" s="560"/>
      <c r="H754" s="1948" t="s">
        <v>95</v>
      </c>
      <c r="I754" s="1949"/>
      <c r="J754" s="1950" t="s">
        <v>674</v>
      </c>
      <c r="K754" s="1950"/>
      <c r="L754" s="1950"/>
      <c r="M754" s="1950"/>
      <c r="N754" s="1950"/>
      <c r="O754" s="1950"/>
      <c r="P754" s="1950"/>
      <c r="Q754" s="560"/>
      <c r="R754" s="560"/>
      <c r="S754" s="560"/>
      <c r="T754" s="560"/>
      <c r="U754" s="560"/>
      <c r="V754" s="560"/>
      <c r="W754" s="560"/>
      <c r="X754" s="560"/>
      <c r="Y754" s="560"/>
      <c r="Z754" s="560"/>
      <c r="AA754" s="137"/>
      <c r="AB754" s="138"/>
      <c r="AC754" s="139"/>
      <c r="AD754" s="140"/>
      <c r="AE754" s="122"/>
      <c r="AF754" s="276"/>
      <c r="AG754" s="123"/>
      <c r="AH754" s="123"/>
      <c r="AI754" s="123"/>
      <c r="AJ754" s="123"/>
      <c r="AK754" s="123"/>
      <c r="AL754" s="123"/>
      <c r="AM754" s="123"/>
      <c r="AN754" s="123"/>
      <c r="AO754" s="123"/>
      <c r="AP754" s="33"/>
      <c r="AQ754" s="46"/>
      <c r="AR754" s="33"/>
    </row>
    <row r="755" spans="1:44">
      <c r="A755" s="277"/>
      <c r="B755" s="280"/>
      <c r="C755" s="279"/>
      <c r="D755" s="133"/>
      <c r="E755" s="133"/>
      <c r="F755" s="136"/>
      <c r="G755" s="560"/>
      <c r="H755" s="1948" t="s">
        <v>95</v>
      </c>
      <c r="I755" s="1949"/>
      <c r="J755" s="1950" t="s">
        <v>1015</v>
      </c>
      <c r="K755" s="1950"/>
      <c r="L755" s="1950"/>
      <c r="M755" s="1950"/>
      <c r="N755" s="1950"/>
      <c r="O755" s="1950"/>
      <c r="P755" s="1950"/>
      <c r="Q755" s="560"/>
      <c r="R755" s="585" t="s">
        <v>51</v>
      </c>
      <c r="S755" s="1951" t="s">
        <v>1016</v>
      </c>
      <c r="T755" s="1951"/>
      <c r="U755" s="1951"/>
      <c r="V755" s="1951"/>
      <c r="W755" s="1951"/>
      <c r="X755" s="1951"/>
      <c r="Y755" s="1951"/>
      <c r="Z755" s="1951"/>
      <c r="AA755" s="1952"/>
      <c r="AB755" s="138"/>
      <c r="AC755" s="139"/>
      <c r="AD755" s="140"/>
      <c r="AE755" s="122"/>
      <c r="AF755" s="276"/>
      <c r="AG755" s="123"/>
      <c r="AH755" s="123"/>
      <c r="AI755" s="123"/>
      <c r="AJ755" s="123"/>
      <c r="AK755" s="123"/>
      <c r="AL755" s="123"/>
      <c r="AM755" s="123"/>
      <c r="AN755" s="123"/>
      <c r="AO755" s="123"/>
      <c r="AP755" s="33"/>
      <c r="AQ755" s="46"/>
      <c r="AR755" s="33"/>
    </row>
    <row r="756" spans="1:44">
      <c r="A756" s="277"/>
      <c r="B756" s="280"/>
      <c r="C756" s="279"/>
      <c r="D756" s="133"/>
      <c r="E756" s="133"/>
      <c r="F756" s="136"/>
      <c r="G756" s="560"/>
      <c r="H756" s="1948" t="s">
        <v>95</v>
      </c>
      <c r="I756" s="1949"/>
      <c r="J756" s="1950" t="s">
        <v>1017</v>
      </c>
      <c r="K756" s="1950"/>
      <c r="L756" s="1950"/>
      <c r="M756" s="1950"/>
      <c r="N756" s="1950"/>
      <c r="O756" s="1950"/>
      <c r="P756" s="1950"/>
      <c r="Q756" s="560"/>
      <c r="R756" s="560"/>
      <c r="S756" s="1951"/>
      <c r="T756" s="1951"/>
      <c r="U756" s="1951"/>
      <c r="V756" s="1951"/>
      <c r="W756" s="1951"/>
      <c r="X756" s="1951"/>
      <c r="Y756" s="1951"/>
      <c r="Z756" s="1951"/>
      <c r="AA756" s="1952"/>
      <c r="AB756" s="138"/>
      <c r="AC756" s="139"/>
      <c r="AD756" s="140"/>
      <c r="AE756" s="122"/>
      <c r="AF756" s="276"/>
      <c r="AG756" s="123"/>
      <c r="AH756" s="123"/>
      <c r="AI756" s="123"/>
      <c r="AJ756" s="123"/>
      <c r="AK756" s="123"/>
      <c r="AL756" s="123"/>
      <c r="AM756" s="123"/>
      <c r="AN756" s="123"/>
      <c r="AO756" s="123"/>
      <c r="AP756" s="33"/>
      <c r="AQ756" s="46"/>
      <c r="AR756" s="33"/>
    </row>
    <row r="757" spans="1:44">
      <c r="A757" s="277"/>
      <c r="B757" s="280"/>
      <c r="C757" s="279"/>
      <c r="D757" s="133"/>
      <c r="E757" s="133"/>
      <c r="F757" s="136"/>
      <c r="G757" s="560"/>
      <c r="H757" s="1876" t="s">
        <v>95</v>
      </c>
      <c r="I757" s="1878"/>
      <c r="J757" s="1908" t="s">
        <v>16</v>
      </c>
      <c r="K757" s="1909"/>
      <c r="L757" s="1909"/>
      <c r="M757" s="1909"/>
      <c r="N757" s="1909"/>
      <c r="O757" s="1909"/>
      <c r="P757" s="1910"/>
      <c r="Q757" s="560"/>
      <c r="R757" s="560"/>
      <c r="S757" s="1951"/>
      <c r="T757" s="1951"/>
      <c r="U757" s="1951"/>
      <c r="V757" s="1951"/>
      <c r="W757" s="1951"/>
      <c r="X757" s="1951"/>
      <c r="Y757" s="1951"/>
      <c r="Z757" s="1951"/>
      <c r="AA757" s="1952"/>
      <c r="AB757" s="138"/>
      <c r="AC757" s="139"/>
      <c r="AD757" s="140"/>
      <c r="AE757" s="122"/>
      <c r="AF757" s="276"/>
      <c r="AG757" s="123"/>
      <c r="AH757" s="123"/>
      <c r="AI757" s="123"/>
      <c r="AJ757" s="123"/>
      <c r="AK757" s="123"/>
      <c r="AL757" s="123"/>
      <c r="AM757" s="123"/>
      <c r="AN757" s="123"/>
      <c r="AO757" s="123"/>
      <c r="AP757" s="33"/>
      <c r="AQ757" s="46"/>
      <c r="AR757" s="33"/>
    </row>
    <row r="758" spans="1:44">
      <c r="A758" s="277"/>
      <c r="B758" s="280"/>
      <c r="C758" s="279"/>
      <c r="D758" s="133"/>
      <c r="E758" s="133"/>
      <c r="F758" s="136"/>
      <c r="G758" s="560"/>
      <c r="H758" s="1164"/>
      <c r="I758" s="1165"/>
      <c r="J758" s="462" t="s">
        <v>505</v>
      </c>
      <c r="K758" s="1679"/>
      <c r="L758" s="1679"/>
      <c r="M758" s="1679"/>
      <c r="N758" s="1679"/>
      <c r="O758" s="1679"/>
      <c r="P758" s="463" t="s">
        <v>200</v>
      </c>
      <c r="Q758" s="560"/>
      <c r="R758" s="560"/>
      <c r="S758" s="1951"/>
      <c r="T758" s="1951"/>
      <c r="U758" s="1951"/>
      <c r="V758" s="1951"/>
      <c r="W758" s="1951"/>
      <c r="X758" s="1951"/>
      <c r="Y758" s="1951"/>
      <c r="Z758" s="1951"/>
      <c r="AA758" s="1952"/>
      <c r="AB758" s="138"/>
      <c r="AC758" s="139"/>
      <c r="AD758" s="140"/>
      <c r="AE758" s="122"/>
      <c r="AF758" s="276"/>
      <c r="AG758" s="123"/>
      <c r="AH758" s="123"/>
      <c r="AI758" s="123"/>
      <c r="AJ758" s="123"/>
      <c r="AK758" s="123"/>
      <c r="AL758" s="123"/>
      <c r="AM758" s="123"/>
      <c r="AN758" s="123"/>
      <c r="AO758" s="123"/>
      <c r="AP758" s="33"/>
      <c r="AQ758" s="46"/>
      <c r="AR758" s="33"/>
    </row>
    <row r="759" spans="1:44">
      <c r="A759" s="277"/>
      <c r="B759" s="280"/>
      <c r="C759" s="279"/>
      <c r="D759" s="133"/>
      <c r="E759" s="133"/>
      <c r="F759" s="136"/>
      <c r="G759" s="47"/>
      <c r="H759" s="47"/>
      <c r="I759" s="47"/>
      <c r="J759" s="47"/>
      <c r="K759" s="47"/>
      <c r="L759" s="47"/>
      <c r="M759" s="47"/>
      <c r="N759" s="47"/>
      <c r="O759" s="47"/>
      <c r="P759" s="47"/>
      <c r="Q759" s="47"/>
      <c r="R759" s="47"/>
      <c r="S759" s="47"/>
      <c r="T759" s="47"/>
      <c r="U759" s="47"/>
      <c r="V759" s="47"/>
      <c r="W759" s="47"/>
      <c r="X759" s="47"/>
      <c r="Y759" s="47"/>
      <c r="Z759" s="47"/>
      <c r="AA759" s="137"/>
      <c r="AB759" s="138"/>
      <c r="AC759" s="139"/>
      <c r="AD759" s="140"/>
      <c r="AE759" s="122"/>
      <c r="AF759" s="276"/>
      <c r="AG759" s="123"/>
      <c r="AH759" s="123"/>
      <c r="AI759" s="123"/>
      <c r="AJ759" s="123"/>
      <c r="AK759" s="123"/>
      <c r="AL759" s="123"/>
      <c r="AM759" s="123"/>
      <c r="AN759" s="123"/>
      <c r="AO759" s="123"/>
      <c r="AP759" s="33"/>
      <c r="AQ759" s="46"/>
      <c r="AR759" s="33"/>
    </row>
    <row r="760" spans="1:44">
      <c r="A760" s="277"/>
      <c r="B760" s="280"/>
      <c r="C760" s="279"/>
      <c r="D760" s="133"/>
      <c r="E760" s="133"/>
      <c r="F760" s="136"/>
      <c r="G760" s="47"/>
      <c r="H760" s="47"/>
      <c r="I760" s="47"/>
      <c r="J760" s="47"/>
      <c r="K760" s="47"/>
      <c r="L760" s="47"/>
      <c r="M760" s="47"/>
      <c r="N760" s="47"/>
      <c r="O760" s="47"/>
      <c r="P760" s="47"/>
      <c r="Q760" s="47"/>
      <c r="R760" s="47"/>
      <c r="S760" s="47"/>
      <c r="T760" s="47"/>
      <c r="U760" s="47"/>
      <c r="V760" s="47"/>
      <c r="W760" s="47"/>
      <c r="X760" s="47"/>
      <c r="Y760" s="47"/>
      <c r="Z760" s="47"/>
      <c r="AA760" s="137"/>
      <c r="AB760" s="138"/>
      <c r="AC760" s="139"/>
      <c r="AD760" s="140"/>
      <c r="AE760" s="122"/>
      <c r="AF760" s="276"/>
      <c r="AG760" s="123"/>
      <c r="AH760" s="123"/>
      <c r="AI760" s="123"/>
      <c r="AJ760" s="123"/>
      <c r="AK760" s="123"/>
      <c r="AL760" s="123"/>
      <c r="AM760" s="123"/>
      <c r="AN760" s="123"/>
      <c r="AO760" s="123"/>
      <c r="AP760" s="33"/>
      <c r="AQ760" s="46"/>
      <c r="AR760" s="33"/>
    </row>
    <row r="761" spans="1:44" ht="13.5" customHeight="1">
      <c r="A761" s="824" t="s">
        <v>1052</v>
      </c>
      <c r="B761" s="935">
        <v>35</v>
      </c>
      <c r="C761" s="790" t="s">
        <v>728</v>
      </c>
      <c r="D761" s="133" t="s">
        <v>482</v>
      </c>
      <c r="E761" s="313" t="s">
        <v>827</v>
      </c>
      <c r="F761" s="136"/>
      <c r="G761" s="826" t="s">
        <v>66</v>
      </c>
      <c r="H761" s="826"/>
      <c r="I761" s="826"/>
      <c r="J761" s="826"/>
      <c r="K761" s="826"/>
      <c r="L761" s="826"/>
      <c r="M761" s="826"/>
      <c r="N761" s="827" t="s">
        <v>161</v>
      </c>
      <c r="O761" s="828"/>
      <c r="P761" s="828"/>
      <c r="Q761" s="828"/>
      <c r="R761" s="828"/>
      <c r="S761" s="828"/>
      <c r="T761" s="828"/>
      <c r="U761" s="828"/>
      <c r="V761" s="829"/>
      <c r="W761" s="47"/>
      <c r="X761" s="47"/>
      <c r="Y761" s="47"/>
      <c r="Z761" s="47"/>
      <c r="AA761" s="137"/>
      <c r="AB761" s="851" t="s">
        <v>459</v>
      </c>
      <c r="AC761" s="852"/>
      <c r="AD761" s="853"/>
      <c r="AE761" s="122"/>
      <c r="AF761" s="276"/>
      <c r="AG761" s="123"/>
      <c r="AH761" s="123"/>
      <c r="AI761" s="123"/>
      <c r="AJ761" s="123"/>
      <c r="AK761" s="123"/>
      <c r="AL761" s="123"/>
      <c r="AM761" s="123"/>
      <c r="AN761" s="123"/>
      <c r="AO761" s="123"/>
      <c r="AP761" s="33"/>
      <c r="AQ761" s="46"/>
      <c r="AR761" s="33"/>
    </row>
    <row r="762" spans="1:44">
      <c r="A762" s="1361"/>
      <c r="B762" s="935"/>
      <c r="C762" s="790"/>
      <c r="D762" s="133"/>
      <c r="E762" s="313"/>
      <c r="F762" s="136"/>
      <c r="G762" s="826"/>
      <c r="H762" s="826"/>
      <c r="I762" s="826"/>
      <c r="J762" s="826"/>
      <c r="K762" s="826"/>
      <c r="L762" s="826"/>
      <c r="M762" s="826"/>
      <c r="N762" s="830"/>
      <c r="O762" s="831"/>
      <c r="P762" s="831"/>
      <c r="Q762" s="831"/>
      <c r="R762" s="831"/>
      <c r="S762" s="831"/>
      <c r="T762" s="831"/>
      <c r="U762" s="831"/>
      <c r="V762" s="832"/>
      <c r="W762" s="47"/>
      <c r="X762" s="47"/>
      <c r="Y762" s="47"/>
      <c r="Z762" s="47"/>
      <c r="AA762" s="137"/>
      <c r="AB762" s="851"/>
      <c r="AC762" s="852"/>
      <c r="AD762" s="853"/>
      <c r="AE762" s="122"/>
      <c r="AF762" s="276"/>
      <c r="AG762" s="123"/>
      <c r="AH762" s="123"/>
      <c r="AI762" s="123"/>
      <c r="AJ762" s="123"/>
      <c r="AK762" s="123"/>
      <c r="AL762" s="123"/>
      <c r="AM762" s="123"/>
      <c r="AN762" s="123"/>
      <c r="AO762" s="123"/>
      <c r="AP762" s="33"/>
      <c r="AQ762" s="46"/>
      <c r="AR762" s="33"/>
    </row>
    <row r="763" spans="1:44">
      <c r="A763" s="277"/>
      <c r="B763" s="280"/>
      <c r="C763" s="279"/>
      <c r="D763" s="133"/>
      <c r="E763" s="133"/>
      <c r="F763" s="136"/>
      <c r="G763" s="47"/>
      <c r="H763" s="47"/>
      <c r="I763" s="47"/>
      <c r="J763" s="47"/>
      <c r="K763" s="47"/>
      <c r="L763" s="47"/>
      <c r="M763" s="47"/>
      <c r="N763" s="47"/>
      <c r="O763" s="47"/>
      <c r="P763" s="47"/>
      <c r="Q763" s="47"/>
      <c r="R763" s="47"/>
      <c r="S763" s="47"/>
      <c r="T763" s="47"/>
      <c r="U763" s="47"/>
      <c r="V763" s="47"/>
      <c r="W763" s="47"/>
      <c r="X763" s="47"/>
      <c r="Y763" s="47"/>
      <c r="Z763" s="47"/>
      <c r="AA763" s="137"/>
      <c r="AB763" s="851"/>
      <c r="AC763" s="852"/>
      <c r="AD763" s="853"/>
      <c r="AE763" s="122"/>
      <c r="AF763" s="276"/>
      <c r="AG763" s="123"/>
      <c r="AH763" s="123"/>
      <c r="AI763" s="123"/>
      <c r="AJ763" s="123"/>
      <c r="AK763" s="123"/>
      <c r="AL763" s="123"/>
      <c r="AM763" s="123"/>
      <c r="AN763" s="123"/>
      <c r="AO763" s="123"/>
      <c r="AP763" s="33"/>
      <c r="AQ763" s="46"/>
      <c r="AR763" s="33"/>
    </row>
    <row r="764" spans="1:44">
      <c r="A764" s="277"/>
      <c r="B764" s="280"/>
      <c r="C764" s="279"/>
      <c r="D764" s="133"/>
      <c r="E764" s="133"/>
      <c r="F764" s="136"/>
      <c r="G764" s="47"/>
      <c r="H764" s="47"/>
      <c r="I764" s="47"/>
      <c r="J764" s="47"/>
      <c r="K764" s="47"/>
      <c r="L764" s="47"/>
      <c r="M764" s="47"/>
      <c r="N764" s="47"/>
      <c r="O764" s="47"/>
      <c r="P764" s="47"/>
      <c r="Q764" s="47"/>
      <c r="R764" s="47"/>
      <c r="S764" s="47"/>
      <c r="T764" s="47"/>
      <c r="U764" s="47"/>
      <c r="V764" s="47"/>
      <c r="W764" s="47"/>
      <c r="X764" s="47"/>
      <c r="Y764" s="47"/>
      <c r="Z764" s="47"/>
      <c r="AA764" s="137"/>
      <c r="AB764" s="138"/>
      <c r="AC764" s="139"/>
      <c r="AD764" s="140"/>
      <c r="AE764" s="122"/>
      <c r="AF764" s="276"/>
      <c r="AG764" s="123"/>
      <c r="AH764" s="123"/>
      <c r="AI764" s="123"/>
      <c r="AJ764" s="123"/>
      <c r="AK764" s="123"/>
      <c r="AL764" s="123"/>
      <c r="AM764" s="123"/>
      <c r="AN764" s="123"/>
      <c r="AO764" s="123"/>
      <c r="AP764" s="33"/>
      <c r="AQ764" s="46"/>
      <c r="AR764" s="33"/>
    </row>
    <row r="765" spans="1:44">
      <c r="A765" s="281"/>
      <c r="B765" s="282"/>
      <c r="C765" s="283"/>
      <c r="D765" s="284"/>
      <c r="E765" s="284"/>
      <c r="F765" s="332"/>
      <c r="G765" s="331"/>
      <c r="H765" s="331"/>
      <c r="I765" s="331"/>
      <c r="J765" s="331"/>
      <c r="K765" s="331"/>
      <c r="L765" s="331"/>
      <c r="M765" s="331"/>
      <c r="N765" s="331"/>
      <c r="O765" s="331"/>
      <c r="P765" s="331"/>
      <c r="Q765" s="331"/>
      <c r="R765" s="331"/>
      <c r="S765" s="331"/>
      <c r="T765" s="331"/>
      <c r="U765" s="331"/>
      <c r="V765" s="331"/>
      <c r="W765" s="331"/>
      <c r="X765" s="331"/>
      <c r="Y765" s="331"/>
      <c r="Z765" s="331"/>
      <c r="AA765" s="333"/>
      <c r="AB765" s="285"/>
      <c r="AC765" s="286"/>
      <c r="AD765" s="287"/>
      <c r="AE765" s="122"/>
      <c r="AF765" s="276"/>
      <c r="AG765" s="123"/>
      <c r="AH765" s="123"/>
      <c r="AI765" s="123"/>
      <c r="AJ765" s="123"/>
      <c r="AK765" s="123"/>
      <c r="AL765" s="123"/>
      <c r="AM765" s="123"/>
      <c r="AN765" s="123"/>
      <c r="AO765" s="123"/>
      <c r="AP765" s="33"/>
      <c r="AQ765" s="46"/>
      <c r="AR765" s="33"/>
    </row>
  </sheetData>
  <sheetProtection sheet="1" formatColumns="0" formatRows="0" insertColumns="0" insertRows="0"/>
  <mergeCells count="713">
    <mergeCell ref="E609:E613"/>
    <mergeCell ref="E615:E619"/>
    <mergeCell ref="E621:E625"/>
    <mergeCell ref="E627:E632"/>
    <mergeCell ref="E580:E582"/>
    <mergeCell ref="E584:E586"/>
    <mergeCell ref="G587:P588"/>
    <mergeCell ref="E594:E596"/>
    <mergeCell ref="G596:Z598"/>
    <mergeCell ref="E598:E599"/>
    <mergeCell ref="A508:A520"/>
    <mergeCell ref="B508:B520"/>
    <mergeCell ref="C508:C520"/>
    <mergeCell ref="G621:W625"/>
    <mergeCell ref="X621:Z625"/>
    <mergeCell ref="B558:B567"/>
    <mergeCell ref="C558:C574"/>
    <mergeCell ref="E558:E578"/>
    <mergeCell ref="G558:M559"/>
    <mergeCell ref="N558:V559"/>
    <mergeCell ref="G569:U569"/>
    <mergeCell ref="G520:V520"/>
    <mergeCell ref="G512:Z512"/>
    <mergeCell ref="G513:Z515"/>
    <mergeCell ref="H517:T517"/>
    <mergeCell ref="Q539:R539"/>
    <mergeCell ref="T539:W539"/>
    <mergeCell ref="G540:P540"/>
    <mergeCell ref="Q540:R540"/>
    <mergeCell ref="E601:E602"/>
    <mergeCell ref="E605:E607"/>
    <mergeCell ref="T540:W540"/>
    <mergeCell ref="E539:E541"/>
    <mergeCell ref="E542:E544"/>
    <mergeCell ref="G729:I731"/>
    <mergeCell ref="G732:I734"/>
    <mergeCell ref="J729:Z731"/>
    <mergeCell ref="J732:Z734"/>
    <mergeCell ref="A664:A674"/>
    <mergeCell ref="A654:A656"/>
    <mergeCell ref="A580:A584"/>
    <mergeCell ref="B580:B584"/>
    <mergeCell ref="C580:C586"/>
    <mergeCell ref="G580:M581"/>
    <mergeCell ref="N580:V581"/>
    <mergeCell ref="A605:A617"/>
    <mergeCell ref="B605:B609"/>
    <mergeCell ref="C605:C609"/>
    <mergeCell ref="G605:M606"/>
    <mergeCell ref="N605:X606"/>
    <mergeCell ref="A660:A662"/>
    <mergeCell ref="B660:B661"/>
    <mergeCell ref="C660:C662"/>
    <mergeCell ref="E660:E662"/>
    <mergeCell ref="G660:M661"/>
    <mergeCell ref="N660:V661"/>
    <mergeCell ref="Q587:V588"/>
    <mergeCell ref="E588:E592"/>
    <mergeCell ref="AB664:AD666"/>
    <mergeCell ref="G294:Z295"/>
    <mergeCell ref="G296:Z296"/>
    <mergeCell ref="E258:E281"/>
    <mergeCell ref="G287:Z289"/>
    <mergeCell ref="B654:B655"/>
    <mergeCell ref="C654:C655"/>
    <mergeCell ref="E654:E658"/>
    <mergeCell ref="G654:M655"/>
    <mergeCell ref="N654:V655"/>
    <mergeCell ref="AB654:AD656"/>
    <mergeCell ref="E344:E347"/>
    <mergeCell ref="E508:E517"/>
    <mergeCell ref="E634:E638"/>
    <mergeCell ref="E534:E538"/>
    <mergeCell ref="G626:W628"/>
    <mergeCell ref="X626:Z628"/>
    <mergeCell ref="C664:C666"/>
    <mergeCell ref="E664:E670"/>
    <mergeCell ref="G664:M665"/>
    <mergeCell ref="N664:V665"/>
    <mergeCell ref="AB640:AD642"/>
    <mergeCell ref="G643:Z643"/>
    <mergeCell ref="G644:Z646"/>
    <mergeCell ref="A761:A762"/>
    <mergeCell ref="B761:B762"/>
    <mergeCell ref="C761:C762"/>
    <mergeCell ref="A700:A705"/>
    <mergeCell ref="B700:B705"/>
    <mergeCell ref="C700:C704"/>
    <mergeCell ref="E700:E704"/>
    <mergeCell ref="A690:A693"/>
    <mergeCell ref="B690:B691"/>
    <mergeCell ref="C690:C693"/>
    <mergeCell ref="E690:E693"/>
    <mergeCell ref="A724:A729"/>
    <mergeCell ref="B724:B726"/>
    <mergeCell ref="C724:C729"/>
    <mergeCell ref="E724:E735"/>
    <mergeCell ref="G761:M762"/>
    <mergeCell ref="N761:V762"/>
    <mergeCell ref="AB761:AD763"/>
    <mergeCell ref="G752:Z752"/>
    <mergeCell ref="H754:I754"/>
    <mergeCell ref="J754:P754"/>
    <mergeCell ref="H755:I755"/>
    <mergeCell ref="J755:P755"/>
    <mergeCell ref="S755:AA758"/>
    <mergeCell ref="H756:I756"/>
    <mergeCell ref="J756:P756"/>
    <mergeCell ref="H757:I758"/>
    <mergeCell ref="J757:P757"/>
    <mergeCell ref="K758:O758"/>
    <mergeCell ref="AB738:AD740"/>
    <mergeCell ref="A741:A742"/>
    <mergeCell ref="B741:B742"/>
    <mergeCell ref="C741:C742"/>
    <mergeCell ref="E741:E747"/>
    <mergeCell ref="E749:E751"/>
    <mergeCell ref="G749:M750"/>
    <mergeCell ref="N749:V750"/>
    <mergeCell ref="AB749:AD751"/>
    <mergeCell ref="AB741:AD743"/>
    <mergeCell ref="G741:M742"/>
    <mergeCell ref="N741:V742"/>
    <mergeCell ref="A738:A740"/>
    <mergeCell ref="B738:B739"/>
    <mergeCell ref="C738:C740"/>
    <mergeCell ref="D738:D740"/>
    <mergeCell ref="E738:E740"/>
    <mergeCell ref="G738:M739"/>
    <mergeCell ref="N738:V739"/>
    <mergeCell ref="AB724:AD726"/>
    <mergeCell ref="G728:I728"/>
    <mergeCell ref="G724:M725"/>
    <mergeCell ref="N724:V725"/>
    <mergeCell ref="G700:M701"/>
    <mergeCell ref="N700:V701"/>
    <mergeCell ref="AB700:AD702"/>
    <mergeCell ref="A706:A708"/>
    <mergeCell ref="B706:B708"/>
    <mergeCell ref="C706:C710"/>
    <mergeCell ref="G706:M707"/>
    <mergeCell ref="N706:V707"/>
    <mergeCell ref="AB706:AD708"/>
    <mergeCell ref="E706:E722"/>
    <mergeCell ref="J728:Z728"/>
    <mergeCell ref="AB690:AD692"/>
    <mergeCell ref="G693:AA693"/>
    <mergeCell ref="G694:Z697"/>
    <mergeCell ref="A678:A681"/>
    <mergeCell ref="B678:B679"/>
    <mergeCell ref="C678:C686"/>
    <mergeCell ref="E678:E686"/>
    <mergeCell ref="G678:M679"/>
    <mergeCell ref="N678:V679"/>
    <mergeCell ref="AB678:AD680"/>
    <mergeCell ref="G681:N681"/>
    <mergeCell ref="G682:J682"/>
    <mergeCell ref="K682:N682"/>
    <mergeCell ref="G683:J683"/>
    <mergeCell ref="K683:N683"/>
    <mergeCell ref="G685:Z687"/>
    <mergeCell ref="G690:M691"/>
    <mergeCell ref="N690:V691"/>
    <mergeCell ref="AB660:AD662"/>
    <mergeCell ref="B640:B651"/>
    <mergeCell ref="C640:C651"/>
    <mergeCell ref="E640:E652"/>
    <mergeCell ref="G640:M641"/>
    <mergeCell ref="N640:V641"/>
    <mergeCell ref="G617:W620"/>
    <mergeCell ref="X617:Z620"/>
    <mergeCell ref="A550:A556"/>
    <mergeCell ref="B550:B556"/>
    <mergeCell ref="C550:C556"/>
    <mergeCell ref="E550:E556"/>
    <mergeCell ref="G550:M551"/>
    <mergeCell ref="N550:V551"/>
    <mergeCell ref="A558:A565"/>
    <mergeCell ref="N607:Z608"/>
    <mergeCell ref="G609:W609"/>
    <mergeCell ref="X609:Z609"/>
    <mergeCell ref="G610:W611"/>
    <mergeCell ref="X610:Z611"/>
    <mergeCell ref="G612:W613"/>
    <mergeCell ref="X612:Z613"/>
    <mergeCell ref="G614:W616"/>
    <mergeCell ref="X614:Z616"/>
    <mergeCell ref="AB558:AD560"/>
    <mergeCell ref="G561:S561"/>
    <mergeCell ref="G563:P563"/>
    <mergeCell ref="G565:J565"/>
    <mergeCell ref="K565:N565"/>
    <mergeCell ref="O565:P565"/>
    <mergeCell ref="Q565:W565"/>
    <mergeCell ref="G567:U567"/>
    <mergeCell ref="V567:Y567"/>
    <mergeCell ref="AB550:AD552"/>
    <mergeCell ref="G553:Z553"/>
    <mergeCell ref="G554:Z556"/>
    <mergeCell ref="G521:Z523"/>
    <mergeCell ref="H525:T525"/>
    <mergeCell ref="AB525:AD527"/>
    <mergeCell ref="G526:M527"/>
    <mergeCell ref="N526:Z527"/>
    <mergeCell ref="G528:V528"/>
    <mergeCell ref="G529:Z531"/>
    <mergeCell ref="G534:M535"/>
    <mergeCell ref="N534:V535"/>
    <mergeCell ref="AB534:AD536"/>
    <mergeCell ref="G537:W537"/>
    <mergeCell ref="Q538:S538"/>
    <mergeCell ref="G542:P542"/>
    <mergeCell ref="Q542:R542"/>
    <mergeCell ref="T542:W542"/>
    <mergeCell ref="G543:P543"/>
    <mergeCell ref="Q543:R543"/>
    <mergeCell ref="T543:W543"/>
    <mergeCell ref="G538:P538"/>
    <mergeCell ref="T538:W538"/>
    <mergeCell ref="G539:P539"/>
    <mergeCell ref="AB484:AD486"/>
    <mergeCell ref="R489:S489"/>
    <mergeCell ref="G490:H490"/>
    <mergeCell ref="R490:S491"/>
    <mergeCell ref="T490:Z490"/>
    <mergeCell ref="G491:H492"/>
    <mergeCell ref="I491:O491"/>
    <mergeCell ref="U491:Y491"/>
    <mergeCell ref="AB508:AD510"/>
    <mergeCell ref="G509:M510"/>
    <mergeCell ref="N509:V510"/>
    <mergeCell ref="AB517:AD519"/>
    <mergeCell ref="G518:M519"/>
    <mergeCell ref="N518:Z519"/>
    <mergeCell ref="AZ491:AZ493"/>
    <mergeCell ref="J492:N492"/>
    <mergeCell ref="R492:Z493"/>
    <mergeCell ref="G493:O494"/>
    <mergeCell ref="G488:H488"/>
    <mergeCell ref="I488:O488"/>
    <mergeCell ref="R488:S488"/>
    <mergeCell ref="T488:Z488"/>
    <mergeCell ref="I490:O490"/>
    <mergeCell ref="I489:O489"/>
    <mergeCell ref="T489:Z489"/>
    <mergeCell ref="G456:Z458"/>
    <mergeCell ref="E461:E462"/>
    <mergeCell ref="H461:W461"/>
    <mergeCell ref="AB461:AD463"/>
    <mergeCell ref="G462:M463"/>
    <mergeCell ref="N462:Z463"/>
    <mergeCell ref="B465:B466"/>
    <mergeCell ref="C465:C466"/>
    <mergeCell ref="E465:E481"/>
    <mergeCell ref="AB465:AD467"/>
    <mergeCell ref="G466:M467"/>
    <mergeCell ref="N466:Z467"/>
    <mergeCell ref="I469:J469"/>
    <mergeCell ref="I470:J471"/>
    <mergeCell ref="K470:Z470"/>
    <mergeCell ref="L471:Y471"/>
    <mergeCell ref="N473:Q473"/>
    <mergeCell ref="AB475:AD477"/>
    <mergeCell ref="G476:M477"/>
    <mergeCell ref="N476:Z477"/>
    <mergeCell ref="G478:Z479"/>
    <mergeCell ref="G480:Z481"/>
    <mergeCell ref="K469:Z469"/>
    <mergeCell ref="G447:V447"/>
    <mergeCell ref="G448:Z450"/>
    <mergeCell ref="E452:E454"/>
    <mergeCell ref="H452:Z452"/>
    <mergeCell ref="AB452:AD454"/>
    <mergeCell ref="G453:M454"/>
    <mergeCell ref="N453:Z454"/>
    <mergeCell ref="H444:T444"/>
    <mergeCell ref="G455:V455"/>
    <mergeCell ref="G419:V419"/>
    <mergeCell ref="G420:Z422"/>
    <mergeCell ref="H435:T435"/>
    <mergeCell ref="AB435:AD437"/>
    <mergeCell ref="G436:M437"/>
    <mergeCell ref="N436:Z437"/>
    <mergeCell ref="AB444:AD446"/>
    <mergeCell ref="G445:M446"/>
    <mergeCell ref="N445:Z446"/>
    <mergeCell ref="G367:Z368"/>
    <mergeCell ref="E371:E376"/>
    <mergeCell ref="G371:M372"/>
    <mergeCell ref="N371:V372"/>
    <mergeCell ref="AB371:AD373"/>
    <mergeCell ref="G374:V374"/>
    <mergeCell ref="E378:E383"/>
    <mergeCell ref="H378:S378"/>
    <mergeCell ref="T378:X378"/>
    <mergeCell ref="H379:S380"/>
    <mergeCell ref="T379:X380"/>
    <mergeCell ref="G381:X381"/>
    <mergeCell ref="H375:S375"/>
    <mergeCell ref="T375:X375"/>
    <mergeCell ref="H376:S376"/>
    <mergeCell ref="T376:X376"/>
    <mergeCell ref="H377:S377"/>
    <mergeCell ref="T377:X377"/>
    <mergeCell ref="H382:T382"/>
    <mergeCell ref="U382:X382"/>
    <mergeCell ref="H383:T383"/>
    <mergeCell ref="U383:X383"/>
    <mergeCell ref="G317:K317"/>
    <mergeCell ref="L317:P317"/>
    <mergeCell ref="V317:Z317"/>
    <mergeCell ref="G329:V329"/>
    <mergeCell ref="W329:Z329"/>
    <mergeCell ref="G332:AA332"/>
    <mergeCell ref="G333:Z335"/>
    <mergeCell ref="G336:AA336"/>
    <mergeCell ref="G337:Z339"/>
    <mergeCell ref="G326:K326"/>
    <mergeCell ref="L326:P326"/>
    <mergeCell ref="Q326:U326"/>
    <mergeCell ref="V326:Z326"/>
    <mergeCell ref="G320:K320"/>
    <mergeCell ref="L320:P320"/>
    <mergeCell ref="Q320:U320"/>
    <mergeCell ref="V320:Z320"/>
    <mergeCell ref="G321:K321"/>
    <mergeCell ref="L321:P321"/>
    <mergeCell ref="Q321:U321"/>
    <mergeCell ref="V321:Z321"/>
    <mergeCell ref="G322:K322"/>
    <mergeCell ref="L322:P322"/>
    <mergeCell ref="Q322:U322"/>
    <mergeCell ref="V322:Z322"/>
    <mergeCell ref="AB258:AD259"/>
    <mergeCell ref="G261:Z261"/>
    <mergeCell ref="G263:K263"/>
    <mergeCell ref="Q263:T263"/>
    <mergeCell ref="U263:X263"/>
    <mergeCell ref="G264:K265"/>
    <mergeCell ref="G266:K267"/>
    <mergeCell ref="L267:P267"/>
    <mergeCell ref="Q267:S267"/>
    <mergeCell ref="U267:W267"/>
    <mergeCell ref="L263:P263"/>
    <mergeCell ref="U265:W265"/>
    <mergeCell ref="L266:P266"/>
    <mergeCell ref="Q266:S266"/>
    <mergeCell ref="U266:W266"/>
    <mergeCell ref="L273:P273"/>
    <mergeCell ref="Q273:S273"/>
    <mergeCell ref="L271:P271"/>
    <mergeCell ref="AB302:AD304"/>
    <mergeCell ref="G305:V305"/>
    <mergeCell ref="W305:Z305"/>
    <mergeCell ref="V315:Z315"/>
    <mergeCell ref="G316:K316"/>
    <mergeCell ref="G247:Z247"/>
    <mergeCell ref="G248:Z251"/>
    <mergeCell ref="A254:A257"/>
    <mergeCell ref="B254:B257"/>
    <mergeCell ref="C254:C257"/>
    <mergeCell ref="E254:E257"/>
    <mergeCell ref="G254:M255"/>
    <mergeCell ref="N254:V255"/>
    <mergeCell ref="AB254:AD256"/>
    <mergeCell ref="H256:Z257"/>
    <mergeCell ref="E245:E250"/>
    <mergeCell ref="P241:Y242"/>
    <mergeCell ref="G242:K242"/>
    <mergeCell ref="L242:N242"/>
    <mergeCell ref="G240:K240"/>
    <mergeCell ref="G241:K241"/>
    <mergeCell ref="L241:N241"/>
    <mergeCell ref="G245:M246"/>
    <mergeCell ref="N245:V246"/>
    <mergeCell ref="AB245:AD246"/>
    <mergeCell ref="G235:M236"/>
    <mergeCell ref="N235:V236"/>
    <mergeCell ref="AB235:AD237"/>
    <mergeCell ref="G238:V238"/>
    <mergeCell ref="L240:O240"/>
    <mergeCell ref="P240:Y240"/>
    <mergeCell ref="E231:E233"/>
    <mergeCell ref="G231:M232"/>
    <mergeCell ref="E215:E228"/>
    <mergeCell ref="A196:A199"/>
    <mergeCell ref="B196:B197"/>
    <mergeCell ref="C196:C199"/>
    <mergeCell ref="G196:M197"/>
    <mergeCell ref="N196:V197"/>
    <mergeCell ref="AB196:AD198"/>
    <mergeCell ref="G199:T199"/>
    <mergeCell ref="G202:W202"/>
    <mergeCell ref="E196:E212"/>
    <mergeCell ref="G181:H181"/>
    <mergeCell ref="I181:O181"/>
    <mergeCell ref="G182:H182"/>
    <mergeCell ref="I182:O182"/>
    <mergeCell ref="G183:H183"/>
    <mergeCell ref="I183:O183"/>
    <mergeCell ref="I184:O184"/>
    <mergeCell ref="G200:W200"/>
    <mergeCell ref="G201:W201"/>
    <mergeCell ref="G190:Z193"/>
    <mergeCell ref="G188:Z189"/>
    <mergeCell ref="R180:Z185"/>
    <mergeCell ref="G184:H184"/>
    <mergeCell ref="G185:H186"/>
    <mergeCell ref="I185:O185"/>
    <mergeCell ref="J186:N186"/>
    <mergeCell ref="B165:B166"/>
    <mergeCell ref="C165:C167"/>
    <mergeCell ref="E165:E167"/>
    <mergeCell ref="G165:M166"/>
    <mergeCell ref="N165:V166"/>
    <mergeCell ref="AB165:AD167"/>
    <mergeCell ref="A165:A168"/>
    <mergeCell ref="N172:V173"/>
    <mergeCell ref="AB172:AD174"/>
    <mergeCell ref="A147:A153"/>
    <mergeCell ref="B147:B148"/>
    <mergeCell ref="C147:C149"/>
    <mergeCell ref="E147:E163"/>
    <mergeCell ref="G147:M148"/>
    <mergeCell ref="N147:V148"/>
    <mergeCell ref="AB147:AD149"/>
    <mergeCell ref="H150:AA160"/>
    <mergeCell ref="G97:M98"/>
    <mergeCell ref="N97:V98"/>
    <mergeCell ref="X129:Y129"/>
    <mergeCell ref="G132:Z132"/>
    <mergeCell ref="W133:Z133"/>
    <mergeCell ref="AB605:AD607"/>
    <mergeCell ref="G586:P586"/>
    <mergeCell ref="Q586:V586"/>
    <mergeCell ref="Q563:W563"/>
    <mergeCell ref="G564:J564"/>
    <mergeCell ref="K564:N564"/>
    <mergeCell ref="O564:P564"/>
    <mergeCell ref="Q564:W564"/>
    <mergeCell ref="G571:U571"/>
    <mergeCell ref="V571:Y571"/>
    <mergeCell ref="G575:Z577"/>
    <mergeCell ref="G589:P589"/>
    <mergeCell ref="Q589:V589"/>
    <mergeCell ref="G590:P593"/>
    <mergeCell ref="Q590:V593"/>
    <mergeCell ref="G594:P594"/>
    <mergeCell ref="Q594:V594"/>
    <mergeCell ref="V569:Y569"/>
    <mergeCell ref="AB580:AD582"/>
    <mergeCell ref="L584:S584"/>
    <mergeCell ref="G599:Z602"/>
    <mergeCell ref="G544:P544"/>
    <mergeCell ref="Q544:R544"/>
    <mergeCell ref="T544:W544"/>
    <mergeCell ref="G541:P541"/>
    <mergeCell ref="Q541:R541"/>
    <mergeCell ref="T541:W541"/>
    <mergeCell ref="E545:E547"/>
    <mergeCell ref="N344:V345"/>
    <mergeCell ref="AB344:AD346"/>
    <mergeCell ref="H410:T410"/>
    <mergeCell ref="H411:T411"/>
    <mergeCell ref="U411:X411"/>
    <mergeCell ref="G347:V347"/>
    <mergeCell ref="G348:X349"/>
    <mergeCell ref="E416:E418"/>
    <mergeCell ref="H416:T416"/>
    <mergeCell ref="G438:V438"/>
    <mergeCell ref="G439:Z441"/>
    <mergeCell ref="AB399:AD401"/>
    <mergeCell ref="G402:Z402"/>
    <mergeCell ref="G403:Z404"/>
    <mergeCell ref="AB416:AD418"/>
    <mergeCell ref="G417:M418"/>
    <mergeCell ref="N417:Z418"/>
    <mergeCell ref="B406:B407"/>
    <mergeCell ref="E406:E415"/>
    <mergeCell ref="H406:S406"/>
    <mergeCell ref="AB406:AD408"/>
    <mergeCell ref="G407:M408"/>
    <mergeCell ref="N407:Z408"/>
    <mergeCell ref="H409:AA409"/>
    <mergeCell ref="H412:T412"/>
    <mergeCell ref="U412:X412"/>
    <mergeCell ref="U410:X410"/>
    <mergeCell ref="D351:D352"/>
    <mergeCell ref="E351:E355"/>
    <mergeCell ref="G351:M352"/>
    <mergeCell ref="N351:V352"/>
    <mergeCell ref="AB351:AD353"/>
    <mergeCell ref="G354:V354"/>
    <mergeCell ref="G323:K323"/>
    <mergeCell ref="L323:P323"/>
    <mergeCell ref="Q323:U323"/>
    <mergeCell ref="V323:Z323"/>
    <mergeCell ref="G324:K324"/>
    <mergeCell ref="L324:P324"/>
    <mergeCell ref="Q324:U324"/>
    <mergeCell ref="V324:Z324"/>
    <mergeCell ref="G325:K325"/>
    <mergeCell ref="L325:P325"/>
    <mergeCell ref="Q325:U325"/>
    <mergeCell ref="V325:Z325"/>
    <mergeCell ref="D341:D342"/>
    <mergeCell ref="E341:E343"/>
    <mergeCell ref="B258:B259"/>
    <mergeCell ref="C258:C259"/>
    <mergeCell ref="G258:M259"/>
    <mergeCell ref="N258:V259"/>
    <mergeCell ref="G269:Z269"/>
    <mergeCell ref="G271:K271"/>
    <mergeCell ref="Q271:T271"/>
    <mergeCell ref="U271:X271"/>
    <mergeCell ref="L272:P272"/>
    <mergeCell ref="Q272:S272"/>
    <mergeCell ref="U272:W272"/>
    <mergeCell ref="L264:P264"/>
    <mergeCell ref="Q264:S264"/>
    <mergeCell ref="U264:W264"/>
    <mergeCell ref="L265:P265"/>
    <mergeCell ref="Q265:S265"/>
    <mergeCell ref="Q314:U314"/>
    <mergeCell ref="G314:K314"/>
    <mergeCell ref="L314:P314"/>
    <mergeCell ref="Q275:S275"/>
    <mergeCell ref="U275:W275"/>
    <mergeCell ref="G278:N278"/>
    <mergeCell ref="O278:Q278"/>
    <mergeCell ref="G274:K275"/>
    <mergeCell ref="G309:P309"/>
    <mergeCell ref="Q309:Z309"/>
    <mergeCell ref="N302:V303"/>
    <mergeCell ref="G311:K311"/>
    <mergeCell ref="L311:P311"/>
    <mergeCell ref="L275:P275"/>
    <mergeCell ref="A258:A260"/>
    <mergeCell ref="N231:V232"/>
    <mergeCell ref="AB231:AD233"/>
    <mergeCell ref="B235:B236"/>
    <mergeCell ref="C235:C238"/>
    <mergeCell ref="G310:K310"/>
    <mergeCell ref="L310:P310"/>
    <mergeCell ref="Q310:U310"/>
    <mergeCell ref="V310:Z310"/>
    <mergeCell ref="G290:Z292"/>
    <mergeCell ref="G297:Z299"/>
    <mergeCell ref="E302:E311"/>
    <mergeCell ref="G302:M303"/>
    <mergeCell ref="Q311:U311"/>
    <mergeCell ref="V311:Z311"/>
    <mergeCell ref="U273:W273"/>
    <mergeCell ref="L274:P274"/>
    <mergeCell ref="Q274:S274"/>
    <mergeCell ref="U274:W274"/>
    <mergeCell ref="G280:AA281"/>
    <mergeCell ref="G282:Z284"/>
    <mergeCell ref="G286:N286"/>
    <mergeCell ref="O286:Q286"/>
    <mergeCell ref="G272:K273"/>
    <mergeCell ref="E399:E401"/>
    <mergeCell ref="G399:M400"/>
    <mergeCell ref="H384:T384"/>
    <mergeCell ref="H385:T385"/>
    <mergeCell ref="H386:T386"/>
    <mergeCell ref="N399:X400"/>
    <mergeCell ref="U384:X384"/>
    <mergeCell ref="U385:X385"/>
    <mergeCell ref="U386:X386"/>
    <mergeCell ref="G318:K318"/>
    <mergeCell ref="L318:P318"/>
    <mergeCell ref="Q318:U318"/>
    <mergeCell ref="V318:Z318"/>
    <mergeCell ref="G319:K319"/>
    <mergeCell ref="L319:P319"/>
    <mergeCell ref="Q319:U319"/>
    <mergeCell ref="V319:Z319"/>
    <mergeCell ref="Q312:U312"/>
    <mergeCell ref="V312:Z312"/>
    <mergeCell ref="G312:K312"/>
    <mergeCell ref="L312:P312"/>
    <mergeCell ref="Q317:U317"/>
    <mergeCell ref="G313:K313"/>
    <mergeCell ref="L313:P313"/>
    <mergeCell ref="Q313:U313"/>
    <mergeCell ref="V313:Z313"/>
    <mergeCell ref="V314:Z314"/>
    <mergeCell ref="G315:K315"/>
    <mergeCell ref="L315:P315"/>
    <mergeCell ref="Q315:U315"/>
    <mergeCell ref="L316:P316"/>
    <mergeCell ref="Q316:U316"/>
    <mergeCell ref="V316:Z316"/>
    <mergeCell ref="B484:B485"/>
    <mergeCell ref="C484:C492"/>
    <mergeCell ref="E484:E504"/>
    <mergeCell ref="G484:M485"/>
    <mergeCell ref="N484:V485"/>
    <mergeCell ref="G496:Z496"/>
    <mergeCell ref="G497:Z499"/>
    <mergeCell ref="G502:Z502"/>
    <mergeCell ref="G503:Z505"/>
    <mergeCell ref="G489:H489"/>
    <mergeCell ref="AB84:AD90"/>
    <mergeCell ref="G134:T134"/>
    <mergeCell ref="T135:W135"/>
    <mergeCell ref="X135:Y135"/>
    <mergeCell ref="T136:W136"/>
    <mergeCell ref="X136:Y136"/>
    <mergeCell ref="C47:C51"/>
    <mergeCell ref="G47:M48"/>
    <mergeCell ref="E107:E129"/>
    <mergeCell ref="N55:V56"/>
    <mergeCell ref="C55:C57"/>
    <mergeCell ref="E55:E60"/>
    <mergeCell ref="G55:M56"/>
    <mergeCell ref="C65:C67"/>
    <mergeCell ref="G65:M66"/>
    <mergeCell ref="E132:E136"/>
    <mergeCell ref="E65:E82"/>
    <mergeCell ref="H68:AA69"/>
    <mergeCell ref="C84:C92"/>
    <mergeCell ref="E91:E95"/>
    <mergeCell ref="E97:E104"/>
    <mergeCell ref="A1:E1"/>
    <mergeCell ref="F1:M1"/>
    <mergeCell ref="N1:AD1"/>
    <mergeCell ref="F2:AD2"/>
    <mergeCell ref="A9:AD10"/>
    <mergeCell ref="A18:AD18"/>
    <mergeCell ref="E27:E31"/>
    <mergeCell ref="G27:M28"/>
    <mergeCell ref="N27:V28"/>
    <mergeCell ref="AB27:AD29"/>
    <mergeCell ref="B19:C19"/>
    <mergeCell ref="F19:AA19"/>
    <mergeCell ref="N21:V22"/>
    <mergeCell ref="AB21:AD23"/>
    <mergeCell ref="AB19:AD19"/>
    <mergeCell ref="E21:E25"/>
    <mergeCell ref="G126:Z126"/>
    <mergeCell ref="W127:Z127"/>
    <mergeCell ref="G128:T128"/>
    <mergeCell ref="T129:W129"/>
    <mergeCell ref="G21:M22"/>
    <mergeCell ref="A231:A239"/>
    <mergeCell ref="B231:B232"/>
    <mergeCell ref="C231:C233"/>
    <mergeCell ref="G170:H170"/>
    <mergeCell ref="B172:B173"/>
    <mergeCell ref="C172:C174"/>
    <mergeCell ref="E172:E176"/>
    <mergeCell ref="G172:M173"/>
    <mergeCell ref="E138:E141"/>
    <mergeCell ref="I170:X170"/>
    <mergeCell ref="G177:H177"/>
    <mergeCell ref="I177:J177"/>
    <mergeCell ref="L177:W177"/>
    <mergeCell ref="G180:H180"/>
    <mergeCell ref="I180:O180"/>
    <mergeCell ref="E235:E240"/>
    <mergeCell ref="A55:A57"/>
    <mergeCell ref="A65:A71"/>
    <mergeCell ref="A84:A90"/>
    <mergeCell ref="I176:R176"/>
    <mergeCell ref="A47:A49"/>
    <mergeCell ref="E47:E52"/>
    <mergeCell ref="AB55:AD57"/>
    <mergeCell ref="E33:E39"/>
    <mergeCell ref="G33:M34"/>
    <mergeCell ref="N33:V34"/>
    <mergeCell ref="AB33:AD35"/>
    <mergeCell ref="AB97:AD104"/>
    <mergeCell ref="E41:E45"/>
    <mergeCell ref="G41:M42"/>
    <mergeCell ref="N41:V42"/>
    <mergeCell ref="AB41:AD43"/>
    <mergeCell ref="N65:V66"/>
    <mergeCell ref="AB65:AD67"/>
    <mergeCell ref="N47:V48"/>
    <mergeCell ref="AB47:AD49"/>
    <mergeCell ref="E84:E89"/>
    <mergeCell ref="G84:M85"/>
    <mergeCell ref="N84:V85"/>
    <mergeCell ref="H87:W93"/>
    <mergeCell ref="G176:H176"/>
    <mergeCell ref="G169:H169"/>
    <mergeCell ref="I169:X169"/>
    <mergeCell ref="A341:A348"/>
    <mergeCell ref="B389:B390"/>
    <mergeCell ref="C389:C392"/>
    <mergeCell ref="E389:E393"/>
    <mergeCell ref="G389:M390"/>
    <mergeCell ref="N389:V390"/>
    <mergeCell ref="AB389:AD391"/>
    <mergeCell ref="E395:E397"/>
    <mergeCell ref="G395:M396"/>
    <mergeCell ref="N395:V396"/>
    <mergeCell ref="AB395:AD397"/>
    <mergeCell ref="Q359:V359"/>
    <mergeCell ref="Q360:V360"/>
    <mergeCell ref="Q361:V361"/>
    <mergeCell ref="D363:D364"/>
    <mergeCell ref="E363:E365"/>
    <mergeCell ref="G363:M364"/>
    <mergeCell ref="N363:V364"/>
    <mergeCell ref="AB363:AD365"/>
    <mergeCell ref="G344:M345"/>
    <mergeCell ref="G366:Z366"/>
    <mergeCell ref="G355:X356"/>
    <mergeCell ref="B341:B342"/>
    <mergeCell ref="C341:C343"/>
  </mergeCells>
  <phoneticPr fontId="4"/>
  <dataValidations count="22">
    <dataValidation type="list" allowBlank="1" showInputMessage="1" showErrorMessage="1" sqref="N399:X400" xr:uid="{D48F5B4E-EF4D-4182-9EFC-66720D5C037B}">
      <formula1>"いる・いない・実績なし,いる,いない,実績なし"</formula1>
    </dataValidation>
    <dataValidation type="list" allowBlank="1" showInputMessage="1" showErrorMessage="1" sqref="L584:S584" xr:uid="{A173E1B2-A335-4DA3-AAA3-9B09BB90928E}">
      <formula1>"直営・委託,直営,委託"</formula1>
    </dataValidation>
    <dataValidation type="list" allowBlank="1" showInputMessage="1" showErrorMessage="1" sqref="U410:X412 N473:Q474 U382:X386 T406:V406 U376:X378 T376:T379" xr:uid="{52ED20D9-1B40-4208-B981-3613D6AD58AB}">
      <formula1>"有・無,有,無"</formula1>
    </dataValidation>
    <dataValidation type="list" allowBlank="1" showInputMessage="1" showErrorMessage="1" sqref="N761:V762" xr:uid="{CEA78484-FDB8-45C8-B8BD-663FA800D9C9}">
      <formula1>"ない・ある,ない,ある"</formula1>
    </dataValidation>
    <dataValidation type="list" allowBlank="1" showInputMessage="1" showErrorMessage="1" sqref="N21:V22 N640:V641" xr:uid="{FDBACC72-2CCE-4861-AE54-AD389F8FD835}">
      <formula1>"適 ・ 否,適,否"</formula1>
    </dataValidation>
    <dataValidation type="list" allowBlank="1" showInputMessage="1" showErrorMessage="1" sqref="N738:V739 N741:V742 N172:V173 N165:V166 N724:V725 N27:V28 N33:V34 N55:V56 N41:V42 N65:V66 N84:V85 N147:V148 N196:V197 N690:V691 N231:V232 N235:V237 N245:V246 N389:V390 N395:V396 N371:V372 N580:V581 N363:V364 N558:V559 N484:V485 N550:V551 N47:V48 N254:V255 N664:V665 N302:V303 N678:V679 N97:V98 N660:V661 N351:V352 N258:V259 N654:V655 N344:V345" xr:uid="{2A81A17A-239F-4BB5-A062-1B04D80F667D}">
      <formula1>"いる・いない,いる,いない"</formula1>
    </dataValidation>
    <dataValidation type="list" allowBlank="1" showInputMessage="1" showErrorMessage="1" sqref="N749:V750 N700:V701 N706:V707" xr:uid="{973D6091-1F69-4AE3-9645-ECE072194EBA}">
      <formula1>"いない・いる,いない,いる"</formula1>
    </dataValidation>
    <dataValidation type="list" allowBlank="1" showInputMessage="1" showErrorMessage="1" sqref="J740 G180:G185 H180:H184 G176:H177 I469:I470 J469 G488:G491 H488:H490 S488:S489 R488:R490 H757 H169 G169:G170" xr:uid="{55E82A7A-BA32-4303-9D5C-7296761EB1C8}">
      <formula1>"○,　,"</formula1>
    </dataValidation>
    <dataValidation type="list" allowBlank="1" showInputMessage="1" showErrorMessage="1" sqref="Q589:V593" xr:uid="{C56A4E6F-7A48-4DD3-8651-44625909C334}">
      <formula1>"有・無,有,無,　"</formula1>
    </dataValidation>
    <dataValidation type="list" allowBlank="1" showInputMessage="1" showErrorMessage="1" sqref="W127:Z127 W329:Z329 V567:Y567 V571:Y571 Q564:W565 W305:Z305 V569:Y569 W133:Z133" xr:uid="{8609C212-D377-4277-9D0A-197C9BE6F44C}">
      <formula1>"有・無,有,無,　,"</formula1>
    </dataValidation>
    <dataValidation type="list" allowBlank="1" showInputMessage="1" showErrorMessage="1" sqref="Q594:V594 X610 X612:X617 X621:X622 X626" xr:uid="{7694D9A8-2D0D-4A6E-A64B-FC70011DF6A2}">
      <formula1>"適・否,適,否,　,"</formula1>
    </dataValidation>
    <dataValidation type="list" allowBlank="1" showInputMessage="1" showErrorMessage="1" sqref="N476:Z477" xr:uid="{E30E5A46-A2D6-4278-9101-6F18C53B87E2}">
      <formula1>"している・していない・該当なし,している,していない,該当なし"</formula1>
    </dataValidation>
    <dataValidation type="list" allowBlank="1" showInputMessage="1" showErrorMessage="1" sqref="N407:Z408 N417:Z418 N436:Z437 N445:Z446 N453:Z454 N466:Z467 N526:Z527 N518:Z519" xr:uid="{8876BA52-045A-4027-90D9-028865E9C3EE}">
      <formula1>"している　・　していない,している,していない"</formula1>
    </dataValidation>
    <dataValidation type="list" allowBlank="1" showInputMessage="1" showErrorMessage="1" sqref="N462:Z463" xr:uid="{26E3532D-7431-45E7-A8B9-D26DA6EAE5F1}">
      <formula1>"いる　・　いない・　予定あり,いる,いない,予定あり"</formula1>
    </dataValidation>
    <dataValidation type="list" allowBlank="1" showInputMessage="1" showErrorMessage="1" sqref="T539:W544" xr:uid="{F1649F07-54F6-45DA-B3D7-46C9869EB0AF}">
      <formula1>"要・不要,要,不要"</formula1>
    </dataValidation>
    <dataValidation type="list" allowBlank="1" showInputMessage="1" showErrorMessage="1" sqref="N534:V535 N509:V510" xr:uid="{26E55BD5-9B2B-4960-B400-99A1EACFE6BC}">
      <formula1>"いる　・　いない,いる,いない,　,"</formula1>
    </dataValidation>
    <dataValidation type="list" allowBlank="1" showInputMessage="1" showErrorMessage="1" sqref="Q359:V361" xr:uid="{164F4AA0-BC5C-485F-890A-5A8F914C14C1}">
      <formula1>"有　・　無,有,無"</formula1>
    </dataValidation>
    <dataValidation type="list" allowBlank="1" showInputMessage="1" showErrorMessage="1" sqref="H754:I756" xr:uid="{C722061A-009B-4861-A4A2-8DD66DDDF32B}">
      <formula1>"〇,　,"</formula1>
    </dataValidation>
    <dataValidation type="list" allowBlank="1" showInputMessage="1" showErrorMessage="1" sqref="N605" xr:uid="{BEE1BDC6-E68C-4E56-9F0A-001A6F303476}">
      <formula1>"いる・いない・施設内調理,いる,いない,施設内調理"</formula1>
    </dataValidation>
    <dataValidation type="list" allowBlank="1" showInputMessage="1" showErrorMessage="1" sqref="V328" xr:uid="{7659BBE4-271B-4B65-AC4D-B31DC4A488B2}">
      <formula1>#REF!</formula1>
    </dataValidation>
    <dataValidation type="list" allowBlank="1" showInputMessage="1" showErrorMessage="1" sqref="Q632:V639" xr:uid="{E4C3569E-75BD-49D7-B4ED-01D3D8402297}">
      <formula1>"有　・　無,有,無,　"</formula1>
    </dataValidation>
    <dataValidation type="list" allowBlank="1" showInputMessage="1" showErrorMessage="1" sqref="Q587:V588" xr:uid="{A78F4E8B-9E9D-4A7F-82CD-3A9B851C491A}">
      <formula1>"適・否,適,否,"</formula1>
    </dataValidation>
  </dataValidations>
  <printOptions horizontalCentered="1"/>
  <pageMargins left="0.31496062992125984" right="0.23622047244094491" top="0.55118110236220474" bottom="0.47244094488188981" header="0.23622047244094491" footer="0.31496062992125984"/>
  <pageSetup paperSize="9" scale="95" fitToWidth="0" fitToHeight="0" orientation="landscape" r:id="rId1"/>
  <headerFooter>
    <oddFooter>&amp;C&amp;"ＭＳ Ｐ明朝,標準"&amp;8&amp;P</oddFooter>
  </headerFooter>
  <rowBreaks count="16" manualBreakCount="16">
    <brk id="18" max="29" man="1"/>
    <brk id="63" max="29" man="1"/>
    <brk id="104" max="29" man="1"/>
    <brk id="163" max="29" man="1"/>
    <brk id="213" max="29" man="1"/>
    <brk id="252" max="29" man="1"/>
    <brk id="300" max="29" man="1"/>
    <brk id="340" max="29" man="1"/>
    <brk id="387" max="29" man="1"/>
    <brk id="434" max="29" man="1"/>
    <brk id="482" max="29" man="1"/>
    <brk id="532" max="29" man="1"/>
    <brk id="578" max="29" man="1"/>
    <brk id="638" max="29" man="1"/>
    <brk id="676" max="29" man="1"/>
    <brk id="722" max="2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35"/>
  <sheetViews>
    <sheetView view="pageBreakPreview" zoomScaleNormal="100" zoomScaleSheetLayoutView="100" workbookViewId="0">
      <selection activeCell="D12" sqref="D12"/>
    </sheetView>
  </sheetViews>
  <sheetFormatPr defaultRowHeight="13.2"/>
  <cols>
    <col min="1" max="1" width="4.88671875" style="33" customWidth="1"/>
    <col min="2" max="2" width="40.33203125" style="33" customWidth="1"/>
    <col min="3" max="3" width="13.88671875" style="33" bestFit="1" customWidth="1"/>
    <col min="4" max="4" width="10.33203125" style="33" customWidth="1"/>
    <col min="5" max="5" width="4.77734375" style="33" customWidth="1"/>
    <col min="6" max="6" width="34.6640625" style="33" customWidth="1"/>
    <col min="7" max="7" width="12" style="33" customWidth="1"/>
    <col min="8" max="250" width="9" style="33"/>
    <col min="251" max="251" width="55.6640625" style="33" customWidth="1"/>
    <col min="252" max="252" width="20.109375" style="33" customWidth="1"/>
    <col min="253" max="253" width="20.44140625" style="33" customWidth="1"/>
    <col min="254" max="506" width="9" style="33"/>
    <col min="507" max="507" width="55.6640625" style="33" customWidth="1"/>
    <col min="508" max="508" width="20.109375" style="33" customWidth="1"/>
    <col min="509" max="509" width="20.44140625" style="33" customWidth="1"/>
    <col min="510" max="762" width="9" style="33"/>
    <col min="763" max="763" width="55.6640625" style="33" customWidth="1"/>
    <col min="764" max="764" width="20.109375" style="33" customWidth="1"/>
    <col min="765" max="765" width="20.44140625" style="33" customWidth="1"/>
    <col min="766" max="1018" width="9" style="33"/>
    <col min="1019" max="1019" width="55.6640625" style="33" customWidth="1"/>
    <col min="1020" max="1020" width="20.109375" style="33" customWidth="1"/>
    <col min="1021" max="1021" width="20.44140625" style="33" customWidth="1"/>
    <col min="1022" max="1274" width="9" style="33"/>
    <col min="1275" max="1275" width="55.6640625" style="33" customWidth="1"/>
    <col min="1276" max="1276" width="20.109375" style="33" customWidth="1"/>
    <col min="1277" max="1277" width="20.44140625" style="33" customWidth="1"/>
    <col min="1278" max="1530" width="9" style="33"/>
    <col min="1531" max="1531" width="55.6640625" style="33" customWidth="1"/>
    <col min="1532" max="1532" width="20.109375" style="33" customWidth="1"/>
    <col min="1533" max="1533" width="20.44140625" style="33" customWidth="1"/>
    <col min="1534" max="1786" width="9" style="33"/>
    <col min="1787" max="1787" width="55.6640625" style="33" customWidth="1"/>
    <col min="1788" max="1788" width="20.109375" style="33" customWidth="1"/>
    <col min="1789" max="1789" width="20.44140625" style="33" customWidth="1"/>
    <col min="1790" max="2042" width="9" style="33"/>
    <col min="2043" max="2043" width="55.6640625" style="33" customWidth="1"/>
    <col min="2044" max="2044" width="20.109375" style="33" customWidth="1"/>
    <col min="2045" max="2045" width="20.44140625" style="33" customWidth="1"/>
    <col min="2046" max="2298" width="9" style="33"/>
    <col min="2299" max="2299" width="55.6640625" style="33" customWidth="1"/>
    <col min="2300" max="2300" width="20.109375" style="33" customWidth="1"/>
    <col min="2301" max="2301" width="20.44140625" style="33" customWidth="1"/>
    <col min="2302" max="2554" width="9" style="33"/>
    <col min="2555" max="2555" width="55.6640625" style="33" customWidth="1"/>
    <col min="2556" max="2556" width="20.109375" style="33" customWidth="1"/>
    <col min="2557" max="2557" width="20.44140625" style="33" customWidth="1"/>
    <col min="2558" max="2810" width="9" style="33"/>
    <col min="2811" max="2811" width="55.6640625" style="33" customWidth="1"/>
    <col min="2812" max="2812" width="20.109375" style="33" customWidth="1"/>
    <col min="2813" max="2813" width="20.44140625" style="33" customWidth="1"/>
    <col min="2814" max="3066" width="9" style="33"/>
    <col min="3067" max="3067" width="55.6640625" style="33" customWidth="1"/>
    <col min="3068" max="3068" width="20.109375" style="33" customWidth="1"/>
    <col min="3069" max="3069" width="20.44140625" style="33" customWidth="1"/>
    <col min="3070" max="3322" width="9" style="33"/>
    <col min="3323" max="3323" width="55.6640625" style="33" customWidth="1"/>
    <col min="3324" max="3324" width="20.109375" style="33" customWidth="1"/>
    <col min="3325" max="3325" width="20.44140625" style="33" customWidth="1"/>
    <col min="3326" max="3578" width="9" style="33"/>
    <col min="3579" max="3579" width="55.6640625" style="33" customWidth="1"/>
    <col min="3580" max="3580" width="20.109375" style="33" customWidth="1"/>
    <col min="3581" max="3581" width="20.44140625" style="33" customWidth="1"/>
    <col min="3582" max="3834" width="9" style="33"/>
    <col min="3835" max="3835" width="55.6640625" style="33" customWidth="1"/>
    <col min="3836" max="3836" width="20.109375" style="33" customWidth="1"/>
    <col min="3837" max="3837" width="20.44140625" style="33" customWidth="1"/>
    <col min="3838" max="4090" width="9" style="33"/>
    <col min="4091" max="4091" width="55.6640625" style="33" customWidth="1"/>
    <col min="4092" max="4092" width="20.109375" style="33" customWidth="1"/>
    <col min="4093" max="4093" width="20.44140625" style="33" customWidth="1"/>
    <col min="4094" max="4346" width="9" style="33"/>
    <col min="4347" max="4347" width="55.6640625" style="33" customWidth="1"/>
    <col min="4348" max="4348" width="20.109375" style="33" customWidth="1"/>
    <col min="4349" max="4349" width="20.44140625" style="33" customWidth="1"/>
    <col min="4350" max="4602" width="9" style="33"/>
    <col min="4603" max="4603" width="55.6640625" style="33" customWidth="1"/>
    <col min="4604" max="4604" width="20.109375" style="33" customWidth="1"/>
    <col min="4605" max="4605" width="20.44140625" style="33" customWidth="1"/>
    <col min="4606" max="4858" width="9" style="33"/>
    <col min="4859" max="4859" width="55.6640625" style="33" customWidth="1"/>
    <col min="4860" max="4860" width="20.109375" style="33" customWidth="1"/>
    <col min="4861" max="4861" width="20.44140625" style="33" customWidth="1"/>
    <col min="4862" max="5114" width="9" style="33"/>
    <col min="5115" max="5115" width="55.6640625" style="33" customWidth="1"/>
    <col min="5116" max="5116" width="20.109375" style="33" customWidth="1"/>
    <col min="5117" max="5117" width="20.44140625" style="33" customWidth="1"/>
    <col min="5118" max="5370" width="9" style="33"/>
    <col min="5371" max="5371" width="55.6640625" style="33" customWidth="1"/>
    <col min="5372" max="5372" width="20.109375" style="33" customWidth="1"/>
    <col min="5373" max="5373" width="20.44140625" style="33" customWidth="1"/>
    <col min="5374" max="5626" width="9" style="33"/>
    <col min="5627" max="5627" width="55.6640625" style="33" customWidth="1"/>
    <col min="5628" max="5628" width="20.109375" style="33" customWidth="1"/>
    <col min="5629" max="5629" width="20.44140625" style="33" customWidth="1"/>
    <col min="5630" max="5882" width="9" style="33"/>
    <col min="5883" max="5883" width="55.6640625" style="33" customWidth="1"/>
    <col min="5884" max="5884" width="20.109375" style="33" customWidth="1"/>
    <col min="5885" max="5885" width="20.44140625" style="33" customWidth="1"/>
    <col min="5886" max="6138" width="9" style="33"/>
    <col min="6139" max="6139" width="55.6640625" style="33" customWidth="1"/>
    <col min="6140" max="6140" width="20.109375" style="33" customWidth="1"/>
    <col min="6141" max="6141" width="20.44140625" style="33" customWidth="1"/>
    <col min="6142" max="6394" width="9" style="33"/>
    <col min="6395" max="6395" width="55.6640625" style="33" customWidth="1"/>
    <col min="6396" max="6396" width="20.109375" style="33" customWidth="1"/>
    <col min="6397" max="6397" width="20.44140625" style="33" customWidth="1"/>
    <col min="6398" max="6650" width="9" style="33"/>
    <col min="6651" max="6651" width="55.6640625" style="33" customWidth="1"/>
    <col min="6652" max="6652" width="20.109375" style="33" customWidth="1"/>
    <col min="6653" max="6653" width="20.44140625" style="33" customWidth="1"/>
    <col min="6654" max="6906" width="9" style="33"/>
    <col min="6907" max="6907" width="55.6640625" style="33" customWidth="1"/>
    <col min="6908" max="6908" width="20.109375" style="33" customWidth="1"/>
    <col min="6909" max="6909" width="20.44140625" style="33" customWidth="1"/>
    <col min="6910" max="7162" width="9" style="33"/>
    <col min="7163" max="7163" width="55.6640625" style="33" customWidth="1"/>
    <col min="7164" max="7164" width="20.109375" style="33" customWidth="1"/>
    <col min="7165" max="7165" width="20.44140625" style="33" customWidth="1"/>
    <col min="7166" max="7418" width="9" style="33"/>
    <col min="7419" max="7419" width="55.6640625" style="33" customWidth="1"/>
    <col min="7420" max="7420" width="20.109375" style="33" customWidth="1"/>
    <col min="7421" max="7421" width="20.44140625" style="33" customWidth="1"/>
    <col min="7422" max="7674" width="9" style="33"/>
    <col min="7675" max="7675" width="55.6640625" style="33" customWidth="1"/>
    <col min="7676" max="7676" width="20.109375" style="33" customWidth="1"/>
    <col min="7677" max="7677" width="20.44140625" style="33" customWidth="1"/>
    <col min="7678" max="7930" width="9" style="33"/>
    <col min="7931" max="7931" width="55.6640625" style="33" customWidth="1"/>
    <col min="7932" max="7932" width="20.109375" style="33" customWidth="1"/>
    <col min="7933" max="7933" width="20.44140625" style="33" customWidth="1"/>
    <col min="7934" max="8186" width="9" style="33"/>
    <col min="8187" max="8187" width="55.6640625" style="33" customWidth="1"/>
    <col min="8188" max="8188" width="20.109375" style="33" customWidth="1"/>
    <col min="8189" max="8189" width="20.44140625" style="33" customWidth="1"/>
    <col min="8190" max="8442" width="9" style="33"/>
    <col min="8443" max="8443" width="55.6640625" style="33" customWidth="1"/>
    <col min="8444" max="8444" width="20.109375" style="33" customWidth="1"/>
    <col min="8445" max="8445" width="20.44140625" style="33" customWidth="1"/>
    <col min="8446" max="8698" width="9" style="33"/>
    <col min="8699" max="8699" width="55.6640625" style="33" customWidth="1"/>
    <col min="8700" max="8700" width="20.109375" style="33" customWidth="1"/>
    <col min="8701" max="8701" width="20.44140625" style="33" customWidth="1"/>
    <col min="8702" max="8954" width="9" style="33"/>
    <col min="8955" max="8955" width="55.6640625" style="33" customWidth="1"/>
    <col min="8956" max="8956" width="20.109375" style="33" customWidth="1"/>
    <col min="8957" max="8957" width="20.44140625" style="33" customWidth="1"/>
    <col min="8958" max="9210" width="9" style="33"/>
    <col min="9211" max="9211" width="55.6640625" style="33" customWidth="1"/>
    <col min="9212" max="9212" width="20.109375" style="33" customWidth="1"/>
    <col min="9213" max="9213" width="20.44140625" style="33" customWidth="1"/>
    <col min="9214" max="9466" width="9" style="33"/>
    <col min="9467" max="9467" width="55.6640625" style="33" customWidth="1"/>
    <col min="9468" max="9468" width="20.109375" style="33" customWidth="1"/>
    <col min="9469" max="9469" width="20.44140625" style="33" customWidth="1"/>
    <col min="9470" max="9722" width="9" style="33"/>
    <col min="9723" max="9723" width="55.6640625" style="33" customWidth="1"/>
    <col min="9724" max="9724" width="20.109375" style="33" customWidth="1"/>
    <col min="9725" max="9725" width="20.44140625" style="33" customWidth="1"/>
    <col min="9726" max="9978" width="9" style="33"/>
    <col min="9979" max="9979" width="55.6640625" style="33" customWidth="1"/>
    <col min="9980" max="9980" width="20.109375" style="33" customWidth="1"/>
    <col min="9981" max="9981" width="20.44140625" style="33" customWidth="1"/>
    <col min="9982" max="10234" width="9" style="33"/>
    <col min="10235" max="10235" width="55.6640625" style="33" customWidth="1"/>
    <col min="10236" max="10236" width="20.109375" style="33" customWidth="1"/>
    <col min="10237" max="10237" width="20.44140625" style="33" customWidth="1"/>
    <col min="10238" max="10490" width="9" style="33"/>
    <col min="10491" max="10491" width="55.6640625" style="33" customWidth="1"/>
    <col min="10492" max="10492" width="20.109375" style="33" customWidth="1"/>
    <col min="10493" max="10493" width="20.44140625" style="33" customWidth="1"/>
    <col min="10494" max="10746" width="9" style="33"/>
    <col min="10747" max="10747" width="55.6640625" style="33" customWidth="1"/>
    <col min="10748" max="10748" width="20.109375" style="33" customWidth="1"/>
    <col min="10749" max="10749" width="20.44140625" style="33" customWidth="1"/>
    <col min="10750" max="11002" width="9" style="33"/>
    <col min="11003" max="11003" width="55.6640625" style="33" customWidth="1"/>
    <col min="11004" max="11004" width="20.109375" style="33" customWidth="1"/>
    <col min="11005" max="11005" width="20.44140625" style="33" customWidth="1"/>
    <col min="11006" max="11258" width="9" style="33"/>
    <col min="11259" max="11259" width="55.6640625" style="33" customWidth="1"/>
    <col min="11260" max="11260" width="20.109375" style="33" customWidth="1"/>
    <col min="11261" max="11261" width="20.44140625" style="33" customWidth="1"/>
    <col min="11262" max="11514" width="9" style="33"/>
    <col min="11515" max="11515" width="55.6640625" style="33" customWidth="1"/>
    <col min="11516" max="11516" width="20.109375" style="33" customWidth="1"/>
    <col min="11517" max="11517" width="20.44140625" style="33" customWidth="1"/>
    <col min="11518" max="11770" width="9" style="33"/>
    <col min="11771" max="11771" width="55.6640625" style="33" customWidth="1"/>
    <col min="11772" max="11772" width="20.109375" style="33" customWidth="1"/>
    <col min="11773" max="11773" width="20.44140625" style="33" customWidth="1"/>
    <col min="11774" max="12026" width="9" style="33"/>
    <col min="12027" max="12027" width="55.6640625" style="33" customWidth="1"/>
    <col min="12028" max="12028" width="20.109375" style="33" customWidth="1"/>
    <col min="12029" max="12029" width="20.44140625" style="33" customWidth="1"/>
    <col min="12030" max="12282" width="9" style="33"/>
    <col min="12283" max="12283" width="55.6640625" style="33" customWidth="1"/>
    <col min="12284" max="12284" width="20.109375" style="33" customWidth="1"/>
    <col min="12285" max="12285" width="20.44140625" style="33" customWidth="1"/>
    <col min="12286" max="12538" width="9" style="33"/>
    <col min="12539" max="12539" width="55.6640625" style="33" customWidth="1"/>
    <col min="12540" max="12540" width="20.109375" style="33" customWidth="1"/>
    <col min="12541" max="12541" width="20.44140625" style="33" customWidth="1"/>
    <col min="12542" max="12794" width="9" style="33"/>
    <col min="12795" max="12795" width="55.6640625" style="33" customWidth="1"/>
    <col min="12796" max="12796" width="20.109375" style="33" customWidth="1"/>
    <col min="12797" max="12797" width="20.44140625" style="33" customWidth="1"/>
    <col min="12798" max="13050" width="9" style="33"/>
    <col min="13051" max="13051" width="55.6640625" style="33" customWidth="1"/>
    <col min="13052" max="13052" width="20.109375" style="33" customWidth="1"/>
    <col min="13053" max="13053" width="20.44140625" style="33" customWidth="1"/>
    <col min="13054" max="13306" width="9" style="33"/>
    <col min="13307" max="13307" width="55.6640625" style="33" customWidth="1"/>
    <col min="13308" max="13308" width="20.109375" style="33" customWidth="1"/>
    <col min="13309" max="13309" width="20.44140625" style="33" customWidth="1"/>
    <col min="13310" max="13562" width="9" style="33"/>
    <col min="13563" max="13563" width="55.6640625" style="33" customWidth="1"/>
    <col min="13564" max="13564" width="20.109375" style="33" customWidth="1"/>
    <col min="13565" max="13565" width="20.44140625" style="33" customWidth="1"/>
    <col min="13566" max="13818" width="9" style="33"/>
    <col min="13819" max="13819" width="55.6640625" style="33" customWidth="1"/>
    <col min="13820" max="13820" width="20.109375" style="33" customWidth="1"/>
    <col min="13821" max="13821" width="20.44140625" style="33" customWidth="1"/>
    <col min="13822" max="14074" width="9" style="33"/>
    <col min="14075" max="14075" width="55.6640625" style="33" customWidth="1"/>
    <col min="14076" max="14076" width="20.109375" style="33" customWidth="1"/>
    <col min="14077" max="14077" width="20.44140625" style="33" customWidth="1"/>
    <col min="14078" max="14330" width="9" style="33"/>
    <col min="14331" max="14331" width="55.6640625" style="33" customWidth="1"/>
    <col min="14332" max="14332" width="20.109375" style="33" customWidth="1"/>
    <col min="14333" max="14333" width="20.44140625" style="33" customWidth="1"/>
    <col min="14334" max="14586" width="9" style="33"/>
    <col min="14587" max="14587" width="55.6640625" style="33" customWidth="1"/>
    <col min="14588" max="14588" width="20.109375" style="33" customWidth="1"/>
    <col min="14589" max="14589" width="20.44140625" style="33" customWidth="1"/>
    <col min="14590" max="14842" width="9" style="33"/>
    <col min="14843" max="14843" width="55.6640625" style="33" customWidth="1"/>
    <col min="14844" max="14844" width="20.109375" style="33" customWidth="1"/>
    <col min="14845" max="14845" width="20.44140625" style="33" customWidth="1"/>
    <col min="14846" max="15098" width="9" style="33"/>
    <col min="15099" max="15099" width="55.6640625" style="33" customWidth="1"/>
    <col min="15100" max="15100" width="20.109375" style="33" customWidth="1"/>
    <col min="15101" max="15101" width="20.44140625" style="33" customWidth="1"/>
    <col min="15102" max="15354" width="9" style="33"/>
    <col min="15355" max="15355" width="55.6640625" style="33" customWidth="1"/>
    <col min="15356" max="15356" width="20.109375" style="33" customWidth="1"/>
    <col min="15357" max="15357" width="20.44140625" style="33" customWidth="1"/>
    <col min="15358" max="15610" width="9" style="33"/>
    <col min="15611" max="15611" width="55.6640625" style="33" customWidth="1"/>
    <col min="15612" max="15612" width="20.109375" style="33" customWidth="1"/>
    <col min="15613" max="15613" width="20.44140625" style="33" customWidth="1"/>
    <col min="15614" max="15866" width="9" style="33"/>
    <col min="15867" max="15867" width="55.6640625" style="33" customWidth="1"/>
    <col min="15868" max="15868" width="20.109375" style="33" customWidth="1"/>
    <col min="15869" max="15869" width="20.44140625" style="33" customWidth="1"/>
    <col min="15870" max="16122" width="9" style="33"/>
    <col min="16123" max="16123" width="55.6640625" style="33" customWidth="1"/>
    <col min="16124" max="16124" width="20.109375" style="33" customWidth="1"/>
    <col min="16125" max="16125" width="20.44140625" style="33" customWidth="1"/>
    <col min="16126" max="16384" width="9" style="33"/>
  </cols>
  <sheetData>
    <row r="1" spans="1:7" ht="22.5" customHeight="1">
      <c r="A1" s="1971" t="s">
        <v>532</v>
      </c>
      <c r="B1" s="1971"/>
      <c r="C1" s="99"/>
      <c r="D1" s="1972" t="s">
        <v>422</v>
      </c>
      <c r="E1" s="1972"/>
      <c r="F1" s="1973" t="str">
        <f>IF(表紙!H4="","",表紙!H4)</f>
        <v/>
      </c>
      <c r="G1" s="1974"/>
    </row>
    <row r="2" spans="1:7" ht="18.75" customHeight="1">
      <c r="F2" s="100" t="s">
        <v>533</v>
      </c>
      <c r="G2" s="100"/>
    </row>
    <row r="3" spans="1:7" ht="18.75" customHeight="1">
      <c r="F3" s="101"/>
      <c r="G3" s="101"/>
    </row>
    <row r="4" spans="1:7" ht="13.5" customHeight="1">
      <c r="A4" s="798" t="s">
        <v>534</v>
      </c>
      <c r="B4" s="798"/>
      <c r="C4" s="798"/>
      <c r="D4" s="798"/>
      <c r="E4" s="798"/>
      <c r="F4" s="798"/>
      <c r="G4" s="798"/>
    </row>
    <row r="5" spans="1:7">
      <c r="A5" s="798"/>
      <c r="B5" s="798"/>
      <c r="C5" s="798"/>
      <c r="D5" s="798"/>
      <c r="E5" s="798"/>
      <c r="F5" s="798"/>
      <c r="G5" s="798"/>
    </row>
    <row r="6" spans="1:7">
      <c r="A6" s="798"/>
      <c r="B6" s="798"/>
      <c r="C6" s="798"/>
      <c r="D6" s="798"/>
      <c r="E6" s="798"/>
      <c r="F6" s="798"/>
      <c r="G6" s="798"/>
    </row>
    <row r="7" spans="1:7">
      <c r="A7" s="102"/>
      <c r="B7" s="102"/>
      <c r="C7" s="102"/>
      <c r="D7" s="102"/>
    </row>
    <row r="8" spans="1:7">
      <c r="A8" s="798" t="s">
        <v>535</v>
      </c>
      <c r="B8" s="798"/>
      <c r="C8" s="798"/>
      <c r="D8" s="798"/>
    </row>
    <row r="9" spans="1:7" ht="13.5" customHeight="1">
      <c r="A9" s="1969" t="s">
        <v>536</v>
      </c>
      <c r="B9" s="1970"/>
      <c r="C9" s="103" t="s">
        <v>537</v>
      </c>
      <c r="D9" s="45"/>
    </row>
    <row r="10" spans="1:7" ht="13.5" customHeight="1">
      <c r="A10" s="1975" t="s">
        <v>1044</v>
      </c>
      <c r="B10" s="1976"/>
      <c r="C10" s="1977"/>
      <c r="D10" s="45"/>
    </row>
    <row r="11" spans="1:7" ht="13.5" customHeight="1">
      <c r="A11" s="104" t="s">
        <v>538</v>
      </c>
      <c r="B11" s="105" t="s">
        <v>539</v>
      </c>
      <c r="C11" s="51" t="s">
        <v>94</v>
      </c>
      <c r="D11" s="45"/>
    </row>
    <row r="12" spans="1:7" ht="13.5" customHeight="1">
      <c r="A12" s="104" t="s">
        <v>540</v>
      </c>
      <c r="B12" s="105" t="s">
        <v>541</v>
      </c>
      <c r="C12" s="51" t="s">
        <v>94</v>
      </c>
      <c r="D12" s="45"/>
    </row>
    <row r="13" spans="1:7">
      <c r="A13" s="104" t="s">
        <v>542</v>
      </c>
      <c r="B13" s="105" t="s">
        <v>543</v>
      </c>
      <c r="C13" s="51" t="s">
        <v>94</v>
      </c>
      <c r="D13" s="45"/>
    </row>
    <row r="14" spans="1:7" ht="13.5" customHeight="1">
      <c r="A14" s="104" t="s">
        <v>338</v>
      </c>
      <c r="B14" s="105" t="s">
        <v>544</v>
      </c>
      <c r="C14" s="51" t="s">
        <v>94</v>
      </c>
      <c r="D14" s="45"/>
    </row>
    <row r="15" spans="1:7" ht="13.5" customHeight="1">
      <c r="A15" s="101"/>
      <c r="B15" s="101"/>
      <c r="C15" s="101"/>
      <c r="D15" s="101"/>
    </row>
    <row r="16" spans="1:7" ht="13.5" customHeight="1">
      <c r="D16" s="101"/>
    </row>
    <row r="17" spans="1:4">
      <c r="D17" s="101"/>
    </row>
    <row r="18" spans="1:4" ht="13.5" customHeight="1">
      <c r="A18" s="33" t="s">
        <v>600</v>
      </c>
      <c r="D18" s="101"/>
    </row>
    <row r="19" spans="1:4">
      <c r="A19" s="1978" t="s">
        <v>536</v>
      </c>
      <c r="B19" s="1978"/>
      <c r="C19" s="103" t="s">
        <v>537</v>
      </c>
      <c r="D19" s="101"/>
    </row>
    <row r="20" spans="1:4" ht="13.5" customHeight="1">
      <c r="A20" s="1975" t="s">
        <v>601</v>
      </c>
      <c r="B20" s="1976"/>
      <c r="C20" s="1977"/>
      <c r="D20" s="45"/>
    </row>
    <row r="21" spans="1:4" ht="13.5" customHeight="1">
      <c r="A21" s="104" t="s">
        <v>538</v>
      </c>
      <c r="B21" s="105" t="s">
        <v>602</v>
      </c>
      <c r="C21" s="51" t="s">
        <v>94</v>
      </c>
      <c r="D21" s="106"/>
    </row>
    <row r="22" spans="1:4" ht="13.5" customHeight="1">
      <c r="A22" s="104" t="s">
        <v>198</v>
      </c>
      <c r="B22" s="105" t="s">
        <v>603</v>
      </c>
      <c r="C22" s="51" t="s">
        <v>94</v>
      </c>
      <c r="D22" s="106"/>
    </row>
    <row r="23" spans="1:4" ht="13.5" customHeight="1">
      <c r="A23" s="104" t="s">
        <v>542</v>
      </c>
      <c r="B23" s="105" t="s">
        <v>543</v>
      </c>
      <c r="C23" s="51" t="s">
        <v>94</v>
      </c>
      <c r="D23" s="106"/>
    </row>
    <row r="24" spans="1:4" ht="13.5" customHeight="1">
      <c r="A24" s="104" t="s">
        <v>545</v>
      </c>
      <c r="B24" s="105" t="s">
        <v>546</v>
      </c>
      <c r="C24" s="51" t="s">
        <v>94</v>
      </c>
      <c r="D24" s="106"/>
    </row>
    <row r="25" spans="1:4">
      <c r="A25" s="106"/>
      <c r="B25" s="106"/>
      <c r="C25" s="106"/>
      <c r="D25" s="106"/>
    </row>
    <row r="26" spans="1:4" ht="13.5" customHeight="1">
      <c r="A26" s="106"/>
      <c r="B26" s="106"/>
      <c r="C26" s="106"/>
      <c r="D26" s="106"/>
    </row>
    <row r="27" spans="1:4">
      <c r="A27" s="106"/>
      <c r="B27" s="106"/>
      <c r="C27" s="106"/>
      <c r="D27" s="106"/>
    </row>
    <row r="28" spans="1:4">
      <c r="A28" s="33" t="s">
        <v>547</v>
      </c>
      <c r="B28" s="106"/>
      <c r="C28" s="106"/>
      <c r="D28" s="106"/>
    </row>
    <row r="29" spans="1:4">
      <c r="A29" s="107" t="str">
        <f>IF(管理運営・会計!L64="","",管理運営・会計!L64)</f>
        <v/>
      </c>
      <c r="B29" s="108" t="s">
        <v>548</v>
      </c>
      <c r="C29" s="103" t="s">
        <v>537</v>
      </c>
      <c r="D29" s="106"/>
    </row>
    <row r="30" spans="1:4">
      <c r="A30" s="1979" t="s">
        <v>660</v>
      </c>
      <c r="B30" s="1979"/>
      <c r="C30" s="51" t="s">
        <v>94</v>
      </c>
      <c r="D30" s="106"/>
    </row>
    <row r="31" spans="1:4">
      <c r="A31" s="1980" t="s">
        <v>661</v>
      </c>
      <c r="B31" s="1980"/>
      <c r="C31" s="51" t="s">
        <v>94</v>
      </c>
    </row>
    <row r="32" spans="1:4">
      <c r="A32" s="1979" t="s">
        <v>906</v>
      </c>
      <c r="B32" s="1979"/>
      <c r="C32" s="51" t="s">
        <v>94</v>
      </c>
    </row>
    <row r="33" spans="1:3">
      <c r="A33" s="1968" t="s">
        <v>663</v>
      </c>
      <c r="B33" s="1968"/>
      <c r="C33" s="51" t="s">
        <v>94</v>
      </c>
    </row>
    <row r="34" spans="1:3">
      <c r="A34" s="1968" t="s">
        <v>662</v>
      </c>
      <c r="B34" s="1968"/>
      <c r="C34" s="51" t="s">
        <v>94</v>
      </c>
    </row>
    <row r="35" spans="1:3">
      <c r="A35" s="33" t="s">
        <v>549</v>
      </c>
    </row>
  </sheetData>
  <sheetProtection sheet="1" objects="1" scenarios="1"/>
  <mergeCells count="14">
    <mergeCell ref="A34:B34"/>
    <mergeCell ref="A9:B9"/>
    <mergeCell ref="A1:B1"/>
    <mergeCell ref="D1:E1"/>
    <mergeCell ref="F1:G1"/>
    <mergeCell ref="A4:G6"/>
    <mergeCell ref="A8:D8"/>
    <mergeCell ref="A33:B33"/>
    <mergeCell ref="A10:C10"/>
    <mergeCell ref="A19:B19"/>
    <mergeCell ref="A20:C20"/>
    <mergeCell ref="A30:B30"/>
    <mergeCell ref="A31:B31"/>
    <mergeCell ref="A32:B32"/>
  </mergeCells>
  <phoneticPr fontId="4"/>
  <dataValidations count="1">
    <dataValidation type="list" allowBlank="1" showInputMessage="1" showErrorMessage="1" sqref="C21:C24 C11:C14 C30:C34" xr:uid="{00000000-0002-0000-0300-000000000000}">
      <formula1>"有・無,有,無"</formula1>
    </dataValidation>
  </dataValidations>
  <printOptions horizontalCentered="1"/>
  <pageMargins left="0.70866141732283472" right="0.70866141732283472" top="0.55118110236220474" bottom="0.55118110236220474" header="0.31496062992125984" footer="0.31496062992125984"/>
  <pageSetup paperSize="9"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54"/>
  <sheetViews>
    <sheetView view="pageBreakPreview" zoomScale="90" zoomScaleNormal="100" zoomScaleSheetLayoutView="90" workbookViewId="0">
      <selection activeCell="A2" sqref="A2:H2"/>
    </sheetView>
  </sheetViews>
  <sheetFormatPr defaultColWidth="9" defaultRowHeight="13.2"/>
  <cols>
    <col min="1" max="1" width="3.21875" style="95" bestFit="1" customWidth="1"/>
    <col min="2" max="2" width="14.44140625" style="95" customWidth="1"/>
    <col min="3" max="3" width="10.88671875" style="95" customWidth="1"/>
    <col min="4" max="5" width="11" style="95" customWidth="1"/>
    <col min="6" max="7" width="9.88671875" style="95" customWidth="1"/>
    <col min="8" max="8" width="10.88671875" style="95" bestFit="1" customWidth="1"/>
    <col min="9" max="9" width="10.88671875" style="95" customWidth="1"/>
    <col min="10" max="10" width="10.109375" style="95" customWidth="1"/>
    <col min="11" max="11" width="7.88671875" style="95" customWidth="1"/>
    <col min="12" max="12" width="10.109375" style="95" customWidth="1"/>
    <col min="13" max="13" width="8.109375" style="95" customWidth="1"/>
    <col min="14" max="14" width="10.109375" style="95" customWidth="1"/>
    <col min="15" max="15" width="5.77734375" style="95" customWidth="1"/>
    <col min="16" max="16" width="10.109375" style="95" customWidth="1"/>
    <col min="17" max="17" width="5.77734375" style="95" customWidth="1"/>
    <col min="18" max="18" width="3.33203125" style="95" customWidth="1"/>
    <col min="19" max="22" width="10.44140625" style="95" customWidth="1"/>
    <col min="23" max="28" width="9" style="95" hidden="1" customWidth="1"/>
    <col min="29" max="29" width="9" style="95" customWidth="1"/>
    <col min="30" max="16384" width="9" style="95"/>
  </cols>
  <sheetData>
    <row r="1" spans="1:28" ht="29.25" customHeight="1" thickBot="1">
      <c r="A1" s="1983" t="s">
        <v>907</v>
      </c>
      <c r="B1" s="1983"/>
      <c r="C1" s="1983"/>
      <c r="D1" s="1983"/>
      <c r="E1" s="1983"/>
      <c r="F1" s="1983"/>
      <c r="G1" s="465"/>
      <c r="H1" s="466"/>
      <c r="I1" s="466"/>
      <c r="J1" s="466"/>
      <c r="K1" s="466"/>
      <c r="L1" s="466"/>
      <c r="M1" s="466"/>
      <c r="N1" s="1984" t="s">
        <v>733</v>
      </c>
      <c r="O1" s="1984"/>
      <c r="P1" s="1984"/>
      <c r="Q1" s="1984"/>
      <c r="R1" s="1984"/>
      <c r="S1" s="466"/>
      <c r="T1" s="441"/>
      <c r="U1" s="1985" t="s">
        <v>596</v>
      </c>
      <c r="V1" s="1986"/>
    </row>
    <row r="2" spans="1:28" ht="29.25" customHeight="1" thickBot="1">
      <c r="A2" s="1987" t="s">
        <v>1032</v>
      </c>
      <c r="B2" s="1987"/>
      <c r="C2" s="1987"/>
      <c r="D2" s="1987"/>
      <c r="E2" s="1987"/>
      <c r="F2" s="1987"/>
      <c r="G2" s="1987"/>
      <c r="H2" s="1987"/>
      <c r="J2" s="466"/>
      <c r="K2" s="466"/>
      <c r="L2" s="466"/>
      <c r="M2" s="466"/>
      <c r="N2" s="531">
        <v>20</v>
      </c>
      <c r="O2" s="378" t="s">
        <v>27</v>
      </c>
      <c r="P2" s="531">
        <v>160</v>
      </c>
      <c r="Q2" s="378" t="s">
        <v>28</v>
      </c>
    </row>
    <row r="3" spans="1:28" s="96" customFormat="1" ht="27" customHeight="1" thickBot="1">
      <c r="A3" s="1988" t="s">
        <v>908</v>
      </c>
      <c r="B3" s="1989" t="s">
        <v>12</v>
      </c>
      <c r="C3" s="1988" t="s">
        <v>452</v>
      </c>
      <c r="D3" s="1991" t="s">
        <v>554</v>
      </c>
      <c r="E3" s="1991"/>
      <c r="F3" s="1988" t="s">
        <v>25</v>
      </c>
      <c r="G3" s="1992" t="s">
        <v>598</v>
      </c>
      <c r="H3" s="1993"/>
      <c r="I3" s="1994"/>
      <c r="J3" s="2002" t="s">
        <v>939</v>
      </c>
      <c r="K3" s="2003"/>
      <c r="L3" s="2003"/>
      <c r="M3" s="2003"/>
      <c r="N3" s="2003"/>
      <c r="O3" s="2003"/>
      <c r="P3" s="2003"/>
      <c r="Q3" s="2004"/>
      <c r="R3" s="467"/>
      <c r="S3" s="1981" t="s">
        <v>789</v>
      </c>
      <c r="T3" s="1982"/>
      <c r="U3" s="1982"/>
      <c r="V3" s="403">
        <f>IF(SUM(X5:X54)=0,"",COUNTIFS(W5:W54,"&gt;=1",X5:X54,"&gt;="&amp;N2-2))</f>
        <v>4</v>
      </c>
    </row>
    <row r="4" spans="1:28" s="96" customFormat="1" ht="48.75" customHeight="1" thickBot="1">
      <c r="A4" s="1988"/>
      <c r="B4" s="1990"/>
      <c r="C4" s="1988"/>
      <c r="D4" s="97" t="s">
        <v>560</v>
      </c>
      <c r="E4" s="98" t="s">
        <v>561</v>
      </c>
      <c r="F4" s="1988"/>
      <c r="G4" s="468" t="s">
        <v>909</v>
      </c>
      <c r="H4" s="469" t="s">
        <v>761</v>
      </c>
      <c r="I4" s="470" t="s">
        <v>599</v>
      </c>
      <c r="J4" s="2000" t="s">
        <v>1033</v>
      </c>
      <c r="K4" s="1995"/>
      <c r="L4" s="2001" t="s">
        <v>936</v>
      </c>
      <c r="M4" s="1997"/>
      <c r="N4" s="1995" t="s">
        <v>937</v>
      </c>
      <c r="O4" s="1996"/>
      <c r="P4" s="1997" t="s">
        <v>938</v>
      </c>
      <c r="Q4" s="1998"/>
      <c r="R4" s="467"/>
      <c r="S4" s="1999" t="s">
        <v>790</v>
      </c>
      <c r="T4" s="1999"/>
      <c r="U4" s="1999"/>
      <c r="V4" s="1999"/>
      <c r="Y4" s="96" t="s">
        <v>737</v>
      </c>
      <c r="AB4" s="96" t="s">
        <v>738</v>
      </c>
    </row>
    <row r="5" spans="1:28" s="96" customFormat="1" ht="30" customHeight="1">
      <c r="A5" s="412">
        <v>1</v>
      </c>
      <c r="B5" s="379" t="s">
        <v>910</v>
      </c>
      <c r="C5" s="380" t="s">
        <v>762</v>
      </c>
      <c r="D5" s="381" t="s">
        <v>734</v>
      </c>
      <c r="E5" s="382" t="s">
        <v>735</v>
      </c>
      <c r="F5" s="383">
        <v>43556</v>
      </c>
      <c r="G5" s="471">
        <v>45017</v>
      </c>
      <c r="H5" s="384" t="s">
        <v>736</v>
      </c>
      <c r="I5" s="472">
        <v>45017</v>
      </c>
      <c r="J5" s="518">
        <v>20</v>
      </c>
      <c r="K5" s="519" t="s">
        <v>27</v>
      </c>
      <c r="L5" s="520">
        <v>0</v>
      </c>
      <c r="M5" s="529" t="s">
        <v>27</v>
      </c>
      <c r="N5" s="518">
        <v>20</v>
      </c>
      <c r="O5" s="519" t="s">
        <v>27</v>
      </c>
      <c r="P5" s="520">
        <v>0</v>
      </c>
      <c r="Q5" s="521" t="s">
        <v>27</v>
      </c>
      <c r="R5" s="473"/>
      <c r="S5" s="1981" t="s">
        <v>791</v>
      </c>
      <c r="T5" s="1982"/>
      <c r="U5" s="1982"/>
      <c r="V5" s="403">
        <f>IF(SUM(X5:X54)=0,"",COUNTIFS(W5:W54,1,X5:X54,"&gt;="&amp;N2-2))</f>
        <v>3</v>
      </c>
      <c r="W5" s="96">
        <f>IF(C5="","",VLOOKUP(C5,$Y$5:$Z$23,2,0))</f>
        <v>0</v>
      </c>
      <c r="X5" s="96">
        <f>N5+P5</f>
        <v>20</v>
      </c>
      <c r="Y5" s="96" t="s">
        <v>771</v>
      </c>
      <c r="Z5" s="96">
        <v>0</v>
      </c>
      <c r="AB5" s="96" t="s">
        <v>740</v>
      </c>
    </row>
    <row r="6" spans="1:28" s="96" customFormat="1" ht="30" customHeight="1" thickBot="1">
      <c r="A6" s="412">
        <v>2</v>
      </c>
      <c r="B6" s="379" t="s">
        <v>911</v>
      </c>
      <c r="C6" s="380" t="s">
        <v>763</v>
      </c>
      <c r="D6" s="381" t="s">
        <v>734</v>
      </c>
      <c r="E6" s="382" t="s">
        <v>912</v>
      </c>
      <c r="F6" s="383">
        <v>43922</v>
      </c>
      <c r="G6" s="471">
        <v>43922</v>
      </c>
      <c r="H6" s="385" t="s">
        <v>739</v>
      </c>
      <c r="I6" s="472">
        <v>45240</v>
      </c>
      <c r="J6" s="518">
        <v>20</v>
      </c>
      <c r="K6" s="519" t="s">
        <v>27</v>
      </c>
      <c r="L6" s="520">
        <v>0</v>
      </c>
      <c r="M6" s="529" t="s">
        <v>27</v>
      </c>
      <c r="N6" s="518">
        <v>20</v>
      </c>
      <c r="O6" s="519" t="s">
        <v>27</v>
      </c>
      <c r="P6" s="520">
        <v>0</v>
      </c>
      <c r="Q6" s="521" t="s">
        <v>27</v>
      </c>
      <c r="R6" s="473"/>
      <c r="W6" s="96">
        <f t="shared" ref="W6:W53" si="0">IF(C6="","",VLOOKUP(C6,$Y$5:$Z$23,2,0))</f>
        <v>1</v>
      </c>
      <c r="X6" s="96">
        <f t="shared" ref="X6:X54" si="1">N6+P6</f>
        <v>20</v>
      </c>
      <c r="Y6" s="96" t="s">
        <v>772</v>
      </c>
      <c r="Z6" s="96">
        <v>0</v>
      </c>
      <c r="AB6" s="96" t="s">
        <v>742</v>
      </c>
    </row>
    <row r="7" spans="1:28" s="96" customFormat="1" ht="30" customHeight="1">
      <c r="A7" s="412">
        <v>3</v>
      </c>
      <c r="B7" s="379" t="s">
        <v>913</v>
      </c>
      <c r="C7" s="380" t="s">
        <v>764</v>
      </c>
      <c r="D7" s="381" t="s">
        <v>734</v>
      </c>
      <c r="E7" s="382" t="s">
        <v>912</v>
      </c>
      <c r="F7" s="383">
        <v>43191</v>
      </c>
      <c r="G7" s="471">
        <v>43922</v>
      </c>
      <c r="H7" s="386" t="s">
        <v>741</v>
      </c>
      <c r="I7" s="472" t="s">
        <v>914</v>
      </c>
      <c r="J7" s="518">
        <v>19</v>
      </c>
      <c r="K7" s="519" t="s">
        <v>27</v>
      </c>
      <c r="L7" s="520">
        <v>1</v>
      </c>
      <c r="M7" s="529" t="s">
        <v>27</v>
      </c>
      <c r="N7" s="518">
        <v>19</v>
      </c>
      <c r="O7" s="519" t="s">
        <v>27</v>
      </c>
      <c r="P7" s="520">
        <v>1</v>
      </c>
      <c r="Q7" s="521" t="s">
        <v>27</v>
      </c>
      <c r="R7" s="473"/>
      <c r="W7" s="96">
        <f t="shared" si="0"/>
        <v>1</v>
      </c>
      <c r="X7" s="96">
        <f t="shared" si="1"/>
        <v>20</v>
      </c>
      <c r="Y7" s="96" t="s">
        <v>774</v>
      </c>
      <c r="Z7" s="96">
        <v>0</v>
      </c>
      <c r="AB7" s="96" t="s">
        <v>741</v>
      </c>
    </row>
    <row r="8" spans="1:28" s="96" customFormat="1" ht="30" customHeight="1">
      <c r="A8" s="412">
        <v>4</v>
      </c>
      <c r="B8" s="379" t="s">
        <v>915</v>
      </c>
      <c r="C8" s="380" t="s">
        <v>765</v>
      </c>
      <c r="D8" s="381" t="s">
        <v>766</v>
      </c>
      <c r="E8" s="382" t="s">
        <v>773</v>
      </c>
      <c r="F8" s="383">
        <v>45017</v>
      </c>
      <c r="G8" s="471">
        <v>45017</v>
      </c>
      <c r="H8" s="386" t="s">
        <v>740</v>
      </c>
      <c r="I8" s="472">
        <v>45066</v>
      </c>
      <c r="J8" s="518">
        <v>19</v>
      </c>
      <c r="K8" s="519" t="s">
        <v>27</v>
      </c>
      <c r="L8" s="520">
        <v>1</v>
      </c>
      <c r="M8" s="529" t="s">
        <v>27</v>
      </c>
      <c r="N8" s="518">
        <v>19</v>
      </c>
      <c r="O8" s="519" t="s">
        <v>27</v>
      </c>
      <c r="P8" s="520">
        <v>1</v>
      </c>
      <c r="Q8" s="521" t="s">
        <v>27</v>
      </c>
      <c r="R8" s="473"/>
      <c r="W8" s="96">
        <f t="shared" si="0"/>
        <v>0</v>
      </c>
      <c r="X8" s="96">
        <f t="shared" si="1"/>
        <v>20</v>
      </c>
      <c r="Y8" s="96" t="s">
        <v>776</v>
      </c>
      <c r="Z8" s="96">
        <v>0</v>
      </c>
      <c r="AB8" s="96" t="s">
        <v>745</v>
      </c>
    </row>
    <row r="9" spans="1:28" s="96" customFormat="1" ht="30" customHeight="1">
      <c r="A9" s="412">
        <v>5</v>
      </c>
      <c r="B9" s="379" t="s">
        <v>744</v>
      </c>
      <c r="C9" s="474" t="s">
        <v>775</v>
      </c>
      <c r="D9" s="381"/>
      <c r="E9" s="382"/>
      <c r="F9" s="383">
        <v>43556</v>
      </c>
      <c r="G9" s="471">
        <v>43556</v>
      </c>
      <c r="H9" s="386"/>
      <c r="I9" s="475"/>
      <c r="J9" s="518">
        <v>18</v>
      </c>
      <c r="K9" s="519" t="s">
        <v>567</v>
      </c>
      <c r="L9" s="520">
        <v>2</v>
      </c>
      <c r="M9" s="529" t="s">
        <v>567</v>
      </c>
      <c r="N9" s="518">
        <v>18</v>
      </c>
      <c r="O9" s="519" t="s">
        <v>567</v>
      </c>
      <c r="P9" s="520">
        <v>2</v>
      </c>
      <c r="Q9" s="521" t="s">
        <v>567</v>
      </c>
      <c r="R9" s="473"/>
      <c r="W9" s="96">
        <f t="shared" si="0"/>
        <v>2</v>
      </c>
      <c r="X9" s="96">
        <f t="shared" si="1"/>
        <v>20</v>
      </c>
      <c r="Y9" s="96" t="s">
        <v>777</v>
      </c>
      <c r="Z9" s="96">
        <v>1</v>
      </c>
      <c r="AB9" s="96" t="s">
        <v>748</v>
      </c>
    </row>
    <row r="10" spans="1:28" s="96" customFormat="1" ht="30" customHeight="1" thickBot="1">
      <c r="A10" s="412">
        <v>6</v>
      </c>
      <c r="B10" s="379" t="s">
        <v>746</v>
      </c>
      <c r="C10" s="380" t="s">
        <v>764</v>
      </c>
      <c r="D10" s="381" t="s">
        <v>734</v>
      </c>
      <c r="E10" s="382" t="s">
        <v>912</v>
      </c>
      <c r="F10" s="383">
        <v>44652</v>
      </c>
      <c r="G10" s="471">
        <v>44652</v>
      </c>
      <c r="H10" s="386" t="s">
        <v>747</v>
      </c>
      <c r="I10" s="472">
        <v>45017</v>
      </c>
      <c r="J10" s="522">
        <v>18</v>
      </c>
      <c r="K10" s="523" t="s">
        <v>567</v>
      </c>
      <c r="L10" s="524">
        <v>2</v>
      </c>
      <c r="M10" s="530" t="s">
        <v>567</v>
      </c>
      <c r="N10" s="522">
        <v>18</v>
      </c>
      <c r="O10" s="523" t="s">
        <v>567</v>
      </c>
      <c r="P10" s="524">
        <v>2</v>
      </c>
      <c r="Q10" s="525" t="s">
        <v>567</v>
      </c>
      <c r="R10" s="473"/>
      <c r="W10" s="96">
        <f t="shared" si="0"/>
        <v>1</v>
      </c>
      <c r="X10" s="96">
        <f t="shared" si="1"/>
        <v>20</v>
      </c>
      <c r="Y10" s="96" t="s">
        <v>778</v>
      </c>
      <c r="Z10" s="96">
        <v>1</v>
      </c>
      <c r="AB10" s="96" t="s">
        <v>749</v>
      </c>
    </row>
    <row r="11" spans="1:28" s="96" customFormat="1" ht="30" customHeight="1">
      <c r="A11" s="412">
        <v>7</v>
      </c>
      <c r="B11" s="413"/>
      <c r="C11" s="414"/>
      <c r="D11" s="94"/>
      <c r="E11" s="418"/>
      <c r="F11" s="415"/>
      <c r="G11" s="471"/>
      <c r="H11" s="476"/>
      <c r="I11" s="329"/>
      <c r="J11" s="427"/>
      <c r="K11" s="405" t="s">
        <v>567</v>
      </c>
      <c r="L11" s="427"/>
      <c r="M11" s="405" t="s">
        <v>567</v>
      </c>
      <c r="N11" s="427"/>
      <c r="O11" s="405" t="s">
        <v>567</v>
      </c>
      <c r="P11" s="427"/>
      <c r="Q11" s="405" t="s">
        <v>567</v>
      </c>
      <c r="R11" s="473"/>
      <c r="W11" s="96" t="str">
        <f t="shared" si="0"/>
        <v/>
      </c>
      <c r="X11" s="96">
        <f t="shared" si="1"/>
        <v>0</v>
      </c>
      <c r="Y11" s="387" t="s">
        <v>775</v>
      </c>
      <c r="Z11" s="96">
        <v>2</v>
      </c>
      <c r="AB11" s="96" t="s">
        <v>747</v>
      </c>
    </row>
    <row r="12" spans="1:28" s="96" customFormat="1" ht="30" customHeight="1">
      <c r="A12" s="412">
        <v>8</v>
      </c>
      <c r="B12" s="413"/>
      <c r="C12" s="414"/>
      <c r="D12" s="94"/>
      <c r="E12" s="418"/>
      <c r="F12" s="415"/>
      <c r="G12" s="471"/>
      <c r="H12" s="476"/>
      <c r="I12" s="329"/>
      <c r="J12" s="526"/>
      <c r="K12" s="519" t="s">
        <v>567</v>
      </c>
      <c r="L12" s="526"/>
      <c r="M12" s="519" t="s">
        <v>567</v>
      </c>
      <c r="N12" s="425"/>
      <c r="O12" s="424" t="s">
        <v>567</v>
      </c>
      <c r="P12" s="425"/>
      <c r="Q12" s="424" t="s">
        <v>567</v>
      </c>
      <c r="R12" s="473"/>
      <c r="W12" s="96" t="str">
        <f t="shared" si="0"/>
        <v/>
      </c>
      <c r="X12" s="96">
        <f t="shared" si="1"/>
        <v>0</v>
      </c>
      <c r="Y12" s="96" t="s">
        <v>779</v>
      </c>
      <c r="Z12" s="96">
        <v>0</v>
      </c>
      <c r="AB12" s="96" t="s">
        <v>750</v>
      </c>
    </row>
    <row r="13" spans="1:28" s="96" customFormat="1" ht="30" customHeight="1">
      <c r="A13" s="412">
        <v>9</v>
      </c>
      <c r="B13" s="413"/>
      <c r="C13" s="414"/>
      <c r="D13" s="94"/>
      <c r="E13" s="418"/>
      <c r="F13" s="415"/>
      <c r="G13" s="471"/>
      <c r="H13" s="476"/>
      <c r="I13" s="329"/>
      <c r="J13" s="526"/>
      <c r="K13" s="519" t="s">
        <v>567</v>
      </c>
      <c r="L13" s="526"/>
      <c r="M13" s="519" t="s">
        <v>567</v>
      </c>
      <c r="N13" s="425"/>
      <c r="O13" s="424" t="s">
        <v>567</v>
      </c>
      <c r="P13" s="425"/>
      <c r="Q13" s="424" t="s">
        <v>567</v>
      </c>
      <c r="R13" s="473"/>
      <c r="W13" s="96" t="str">
        <f t="shared" si="0"/>
        <v/>
      </c>
      <c r="X13" s="96">
        <f t="shared" si="1"/>
        <v>0</v>
      </c>
      <c r="Y13" s="96" t="s">
        <v>780</v>
      </c>
      <c r="Z13" s="96">
        <v>0</v>
      </c>
      <c r="AB13" s="96" t="s">
        <v>751</v>
      </c>
    </row>
    <row r="14" spans="1:28" s="96" customFormat="1" ht="30" customHeight="1">
      <c r="A14" s="412">
        <v>10</v>
      </c>
      <c r="B14" s="413"/>
      <c r="C14" s="414"/>
      <c r="D14" s="94"/>
      <c r="E14" s="418"/>
      <c r="F14" s="415"/>
      <c r="G14" s="471"/>
      <c r="H14" s="476"/>
      <c r="I14" s="329"/>
      <c r="J14" s="526"/>
      <c r="K14" s="519" t="s">
        <v>567</v>
      </c>
      <c r="L14" s="526"/>
      <c r="M14" s="519" t="s">
        <v>567</v>
      </c>
      <c r="N14" s="425"/>
      <c r="O14" s="424" t="s">
        <v>567</v>
      </c>
      <c r="P14" s="425"/>
      <c r="Q14" s="424" t="s">
        <v>567</v>
      </c>
      <c r="R14" s="473"/>
      <c r="W14" s="96" t="str">
        <f t="shared" si="0"/>
        <v/>
      </c>
      <c r="X14" s="96">
        <f t="shared" si="1"/>
        <v>0</v>
      </c>
      <c r="Y14" s="96" t="s">
        <v>781</v>
      </c>
      <c r="Z14" s="96">
        <v>0</v>
      </c>
      <c r="AB14" s="96" t="s">
        <v>736</v>
      </c>
    </row>
    <row r="15" spans="1:28" s="96" customFormat="1" ht="30" customHeight="1">
      <c r="A15" s="412">
        <v>11</v>
      </c>
      <c r="B15" s="413"/>
      <c r="C15" s="414"/>
      <c r="D15" s="94"/>
      <c r="E15" s="418"/>
      <c r="F15" s="415"/>
      <c r="G15" s="471"/>
      <c r="H15" s="476"/>
      <c r="I15" s="329"/>
      <c r="J15" s="526"/>
      <c r="K15" s="519" t="s">
        <v>567</v>
      </c>
      <c r="L15" s="526"/>
      <c r="M15" s="519" t="s">
        <v>567</v>
      </c>
      <c r="N15" s="425"/>
      <c r="O15" s="424" t="s">
        <v>567</v>
      </c>
      <c r="P15" s="425"/>
      <c r="Q15" s="424" t="s">
        <v>567</v>
      </c>
      <c r="R15" s="473"/>
      <c r="W15" s="96" t="str">
        <f t="shared" si="0"/>
        <v/>
      </c>
      <c r="X15" s="96">
        <f t="shared" si="1"/>
        <v>0</v>
      </c>
      <c r="Y15" s="96" t="s">
        <v>782</v>
      </c>
      <c r="Z15" s="96">
        <v>0</v>
      </c>
      <c r="AB15" s="96" t="s">
        <v>739</v>
      </c>
    </row>
    <row r="16" spans="1:28" s="96" customFormat="1" ht="30" customHeight="1">
      <c r="A16" s="412">
        <v>12</v>
      </c>
      <c r="B16" s="413"/>
      <c r="C16" s="414"/>
      <c r="D16" s="94"/>
      <c r="E16" s="418"/>
      <c r="F16" s="415"/>
      <c r="G16" s="471"/>
      <c r="H16" s="476"/>
      <c r="I16" s="329"/>
      <c r="J16" s="526"/>
      <c r="K16" s="519" t="s">
        <v>567</v>
      </c>
      <c r="L16" s="526"/>
      <c r="M16" s="519" t="s">
        <v>567</v>
      </c>
      <c r="N16" s="425"/>
      <c r="O16" s="424" t="s">
        <v>567</v>
      </c>
      <c r="P16" s="425"/>
      <c r="Q16" s="424" t="s">
        <v>567</v>
      </c>
      <c r="R16" s="473"/>
      <c r="W16" s="96" t="str">
        <f t="shared" si="0"/>
        <v/>
      </c>
      <c r="X16" s="96">
        <f t="shared" si="1"/>
        <v>0</v>
      </c>
      <c r="Y16" s="96" t="s">
        <v>783</v>
      </c>
      <c r="Z16" s="96">
        <v>0</v>
      </c>
      <c r="AB16" s="96" t="s">
        <v>752</v>
      </c>
    </row>
    <row r="17" spans="1:29" s="96" customFormat="1" ht="30" customHeight="1">
      <c r="A17" s="412">
        <v>13</v>
      </c>
      <c r="B17" s="413"/>
      <c r="C17" s="414"/>
      <c r="D17" s="94"/>
      <c r="E17" s="418"/>
      <c r="F17" s="415"/>
      <c r="G17" s="471"/>
      <c r="H17" s="476"/>
      <c r="I17" s="329"/>
      <c r="J17" s="526"/>
      <c r="K17" s="519" t="s">
        <v>567</v>
      </c>
      <c r="L17" s="526"/>
      <c r="M17" s="519" t="s">
        <v>567</v>
      </c>
      <c r="N17" s="425"/>
      <c r="O17" s="424" t="s">
        <v>567</v>
      </c>
      <c r="P17" s="425"/>
      <c r="Q17" s="424" t="s">
        <v>567</v>
      </c>
      <c r="R17" s="473"/>
      <c r="W17" s="96" t="str">
        <f t="shared" si="0"/>
        <v/>
      </c>
      <c r="X17" s="96">
        <f t="shared" si="1"/>
        <v>0</v>
      </c>
      <c r="Y17" s="96" t="s">
        <v>784</v>
      </c>
      <c r="Z17" s="96">
        <v>0</v>
      </c>
    </row>
    <row r="18" spans="1:29" s="96" customFormat="1" ht="30" customHeight="1">
      <c r="A18" s="412">
        <v>14</v>
      </c>
      <c r="B18" s="413"/>
      <c r="C18" s="414"/>
      <c r="D18" s="94"/>
      <c r="E18" s="418"/>
      <c r="F18" s="415"/>
      <c r="G18" s="471"/>
      <c r="H18" s="476"/>
      <c r="I18" s="329"/>
      <c r="J18" s="526"/>
      <c r="K18" s="519" t="s">
        <v>567</v>
      </c>
      <c r="L18" s="526"/>
      <c r="M18" s="519" t="s">
        <v>567</v>
      </c>
      <c r="N18" s="425"/>
      <c r="O18" s="424" t="s">
        <v>567</v>
      </c>
      <c r="P18" s="425"/>
      <c r="Q18" s="424" t="s">
        <v>567</v>
      </c>
      <c r="R18" s="473"/>
      <c r="W18" s="96" t="str">
        <f t="shared" si="0"/>
        <v/>
      </c>
      <c r="X18" s="96">
        <f t="shared" si="1"/>
        <v>0</v>
      </c>
      <c r="Y18" s="95" t="s">
        <v>785</v>
      </c>
      <c r="Z18" s="95">
        <v>0</v>
      </c>
    </row>
    <row r="19" spans="1:29" s="96" customFormat="1" ht="30" customHeight="1">
      <c r="A19" s="412">
        <v>15</v>
      </c>
      <c r="B19" s="413"/>
      <c r="C19" s="414"/>
      <c r="D19" s="94"/>
      <c r="E19" s="418"/>
      <c r="F19" s="415"/>
      <c r="G19" s="471"/>
      <c r="H19" s="476"/>
      <c r="I19" s="329"/>
      <c r="J19" s="526"/>
      <c r="K19" s="519" t="s">
        <v>567</v>
      </c>
      <c r="L19" s="526"/>
      <c r="M19" s="519" t="s">
        <v>567</v>
      </c>
      <c r="N19" s="425"/>
      <c r="O19" s="424" t="s">
        <v>567</v>
      </c>
      <c r="P19" s="425"/>
      <c r="Q19" s="424" t="s">
        <v>567</v>
      </c>
      <c r="R19" s="473"/>
      <c r="W19" s="96" t="str">
        <f t="shared" si="0"/>
        <v/>
      </c>
      <c r="X19" s="96">
        <f t="shared" si="1"/>
        <v>0</v>
      </c>
      <c r="Y19" s="95" t="s">
        <v>768</v>
      </c>
      <c r="Z19" s="95">
        <v>0</v>
      </c>
      <c r="AA19" s="95"/>
      <c r="AB19" s="95"/>
      <c r="AC19" s="95"/>
    </row>
    <row r="20" spans="1:29" ht="30" customHeight="1">
      <c r="A20" s="412">
        <v>16</v>
      </c>
      <c r="B20" s="413"/>
      <c r="C20" s="414"/>
      <c r="D20" s="94"/>
      <c r="E20" s="418"/>
      <c r="F20" s="415"/>
      <c r="G20" s="471"/>
      <c r="H20" s="476"/>
      <c r="I20" s="329"/>
      <c r="J20" s="526"/>
      <c r="K20" s="519" t="s">
        <v>567</v>
      </c>
      <c r="L20" s="526"/>
      <c r="M20" s="519" t="s">
        <v>567</v>
      </c>
      <c r="N20" s="425"/>
      <c r="O20" s="424" t="s">
        <v>567</v>
      </c>
      <c r="P20" s="425"/>
      <c r="Q20" s="424" t="s">
        <v>567</v>
      </c>
      <c r="R20" s="473"/>
      <c r="S20" s="96"/>
      <c r="T20" s="96"/>
      <c r="U20" s="96"/>
      <c r="V20" s="96"/>
      <c r="W20" s="96" t="str">
        <f t="shared" si="0"/>
        <v/>
      </c>
      <c r="X20" s="96">
        <f t="shared" si="1"/>
        <v>0</v>
      </c>
      <c r="Y20" s="95" t="s">
        <v>786</v>
      </c>
      <c r="Z20" s="95">
        <v>0</v>
      </c>
    </row>
    <row r="21" spans="1:29" ht="30" customHeight="1">
      <c r="A21" s="412">
        <v>17</v>
      </c>
      <c r="B21" s="413"/>
      <c r="C21" s="414"/>
      <c r="D21" s="94"/>
      <c r="E21" s="418"/>
      <c r="F21" s="415"/>
      <c r="G21" s="477"/>
      <c r="H21" s="478"/>
      <c r="I21" s="416"/>
      <c r="J21" s="527"/>
      <c r="K21" s="528" t="s">
        <v>567</v>
      </c>
      <c r="L21" s="527"/>
      <c r="M21" s="528" t="s">
        <v>567</v>
      </c>
      <c r="N21" s="426"/>
      <c r="O21" s="396" t="s">
        <v>567</v>
      </c>
      <c r="P21" s="426"/>
      <c r="Q21" s="396" t="s">
        <v>567</v>
      </c>
      <c r="R21" s="473"/>
      <c r="S21" s="96"/>
      <c r="T21" s="96"/>
      <c r="U21" s="96"/>
      <c r="V21" s="96"/>
      <c r="W21" s="96" t="str">
        <f t="shared" si="0"/>
        <v/>
      </c>
      <c r="X21" s="96">
        <f t="shared" si="1"/>
        <v>0</v>
      </c>
      <c r="Y21" s="95" t="s">
        <v>787</v>
      </c>
      <c r="Z21" s="95">
        <v>0</v>
      </c>
    </row>
    <row r="22" spans="1:29" ht="30" customHeight="1">
      <c r="A22" s="412">
        <v>18</v>
      </c>
      <c r="B22" s="413"/>
      <c r="C22" s="414"/>
      <c r="D22" s="94"/>
      <c r="E22" s="418"/>
      <c r="F22" s="415"/>
      <c r="G22" s="477"/>
      <c r="H22" s="478"/>
      <c r="I22" s="416"/>
      <c r="J22" s="527"/>
      <c r="K22" s="528" t="s">
        <v>567</v>
      </c>
      <c r="L22" s="527"/>
      <c r="M22" s="528" t="s">
        <v>567</v>
      </c>
      <c r="N22" s="426"/>
      <c r="O22" s="396" t="s">
        <v>567</v>
      </c>
      <c r="P22" s="426"/>
      <c r="Q22" s="396" t="s">
        <v>567</v>
      </c>
      <c r="R22" s="473"/>
      <c r="S22" s="96"/>
      <c r="T22" s="96"/>
      <c r="U22" s="96"/>
      <c r="V22" s="96"/>
      <c r="W22" s="96" t="str">
        <f t="shared" si="0"/>
        <v/>
      </c>
      <c r="X22" s="96">
        <f t="shared" si="1"/>
        <v>0</v>
      </c>
      <c r="Y22" s="95" t="s">
        <v>788</v>
      </c>
      <c r="Z22" s="95">
        <v>0</v>
      </c>
    </row>
    <row r="23" spans="1:29" ht="30" customHeight="1">
      <c r="A23" s="412">
        <v>19</v>
      </c>
      <c r="B23" s="413"/>
      <c r="C23" s="414"/>
      <c r="D23" s="94"/>
      <c r="E23" s="418"/>
      <c r="F23" s="415"/>
      <c r="G23" s="477"/>
      <c r="H23" s="478"/>
      <c r="I23" s="416"/>
      <c r="J23" s="527"/>
      <c r="K23" s="528" t="s">
        <v>567</v>
      </c>
      <c r="L23" s="527"/>
      <c r="M23" s="528" t="s">
        <v>567</v>
      </c>
      <c r="N23" s="426"/>
      <c r="O23" s="396" t="s">
        <v>567</v>
      </c>
      <c r="P23" s="426"/>
      <c r="Q23" s="396" t="s">
        <v>567</v>
      </c>
      <c r="R23" s="473"/>
      <c r="S23" s="96"/>
      <c r="T23" s="96"/>
      <c r="U23" s="96"/>
      <c r="V23" s="96"/>
      <c r="W23" s="96" t="str">
        <f t="shared" si="0"/>
        <v/>
      </c>
      <c r="X23" s="96">
        <f t="shared" si="1"/>
        <v>0</v>
      </c>
      <c r="Y23" s="95" t="s">
        <v>743</v>
      </c>
      <c r="Z23" s="95">
        <v>0</v>
      </c>
    </row>
    <row r="24" spans="1:29" ht="30" customHeight="1">
      <c r="A24" s="412">
        <v>20</v>
      </c>
      <c r="B24" s="413"/>
      <c r="C24" s="414"/>
      <c r="D24" s="94"/>
      <c r="E24" s="418"/>
      <c r="F24" s="415"/>
      <c r="G24" s="477"/>
      <c r="H24" s="478"/>
      <c r="I24" s="416"/>
      <c r="J24" s="527"/>
      <c r="K24" s="528" t="s">
        <v>567</v>
      </c>
      <c r="L24" s="527"/>
      <c r="M24" s="528" t="s">
        <v>567</v>
      </c>
      <c r="N24" s="426"/>
      <c r="O24" s="396" t="s">
        <v>567</v>
      </c>
      <c r="P24" s="426"/>
      <c r="Q24" s="396" t="s">
        <v>567</v>
      </c>
      <c r="R24" s="473"/>
      <c r="S24" s="96"/>
      <c r="T24" s="96"/>
      <c r="U24" s="96"/>
      <c r="V24" s="96"/>
      <c r="W24" s="96" t="str">
        <f t="shared" si="0"/>
        <v/>
      </c>
      <c r="X24" s="96">
        <f t="shared" si="1"/>
        <v>0</v>
      </c>
    </row>
    <row r="25" spans="1:29" ht="30" customHeight="1">
      <c r="A25" s="412">
        <v>21</v>
      </c>
      <c r="B25" s="413"/>
      <c r="C25" s="414"/>
      <c r="D25" s="94"/>
      <c r="E25" s="418"/>
      <c r="F25" s="415"/>
      <c r="G25" s="477"/>
      <c r="H25" s="478"/>
      <c r="I25" s="416"/>
      <c r="J25" s="527"/>
      <c r="K25" s="528" t="s">
        <v>567</v>
      </c>
      <c r="L25" s="527"/>
      <c r="M25" s="528" t="s">
        <v>567</v>
      </c>
      <c r="N25" s="426"/>
      <c r="O25" s="396" t="s">
        <v>567</v>
      </c>
      <c r="P25" s="426"/>
      <c r="Q25" s="396" t="s">
        <v>567</v>
      </c>
      <c r="R25" s="473"/>
      <c r="S25" s="96"/>
      <c r="T25" s="96"/>
      <c r="U25" s="96"/>
      <c r="V25" s="96"/>
      <c r="W25" s="96" t="str">
        <f t="shared" si="0"/>
        <v/>
      </c>
      <c r="X25" s="96">
        <f t="shared" si="1"/>
        <v>0</v>
      </c>
    </row>
    <row r="26" spans="1:29" ht="30" customHeight="1">
      <c r="A26" s="412">
        <v>22</v>
      </c>
      <c r="B26" s="413"/>
      <c r="C26" s="414"/>
      <c r="D26" s="94"/>
      <c r="E26" s="418"/>
      <c r="F26" s="415"/>
      <c r="G26" s="471"/>
      <c r="H26" s="476"/>
      <c r="I26" s="329"/>
      <c r="J26" s="526"/>
      <c r="K26" s="519" t="s">
        <v>567</v>
      </c>
      <c r="L26" s="526"/>
      <c r="M26" s="519" t="s">
        <v>567</v>
      </c>
      <c r="N26" s="425"/>
      <c r="O26" s="424" t="s">
        <v>567</v>
      </c>
      <c r="P26" s="425"/>
      <c r="Q26" s="424" t="s">
        <v>567</v>
      </c>
      <c r="R26" s="473"/>
      <c r="S26" s="96"/>
      <c r="T26" s="96"/>
      <c r="U26" s="96"/>
      <c r="V26" s="96"/>
      <c r="W26" s="96" t="str">
        <f t="shared" si="0"/>
        <v/>
      </c>
      <c r="X26" s="96">
        <f t="shared" si="1"/>
        <v>0</v>
      </c>
    </row>
    <row r="27" spans="1:29" ht="30" customHeight="1">
      <c r="A27" s="412">
        <v>23</v>
      </c>
      <c r="B27" s="413"/>
      <c r="C27" s="414"/>
      <c r="D27" s="94"/>
      <c r="E27" s="418"/>
      <c r="F27" s="415"/>
      <c r="G27" s="471"/>
      <c r="H27" s="476"/>
      <c r="I27" s="329"/>
      <c r="J27" s="526"/>
      <c r="K27" s="519" t="s">
        <v>567</v>
      </c>
      <c r="L27" s="526"/>
      <c r="M27" s="519" t="s">
        <v>567</v>
      </c>
      <c r="N27" s="425"/>
      <c r="O27" s="424" t="s">
        <v>567</v>
      </c>
      <c r="P27" s="425"/>
      <c r="Q27" s="424" t="s">
        <v>567</v>
      </c>
      <c r="R27" s="473"/>
      <c r="S27" s="96"/>
      <c r="T27" s="96"/>
      <c r="U27" s="96"/>
      <c r="V27" s="96"/>
      <c r="W27" s="96" t="str">
        <f t="shared" si="0"/>
        <v/>
      </c>
      <c r="X27" s="96">
        <f t="shared" si="1"/>
        <v>0</v>
      </c>
    </row>
    <row r="28" spans="1:29" ht="30" customHeight="1">
      <c r="A28" s="412">
        <v>24</v>
      </c>
      <c r="B28" s="413"/>
      <c r="C28" s="414"/>
      <c r="D28" s="94"/>
      <c r="E28" s="418"/>
      <c r="F28" s="415"/>
      <c r="G28" s="471"/>
      <c r="H28" s="476"/>
      <c r="I28" s="329"/>
      <c r="J28" s="526"/>
      <c r="K28" s="519" t="s">
        <v>567</v>
      </c>
      <c r="L28" s="526"/>
      <c r="M28" s="519" t="s">
        <v>567</v>
      </c>
      <c r="N28" s="425"/>
      <c r="O28" s="424" t="s">
        <v>567</v>
      </c>
      <c r="P28" s="425"/>
      <c r="Q28" s="424" t="s">
        <v>567</v>
      </c>
      <c r="R28" s="473"/>
      <c r="S28" s="96"/>
      <c r="T28" s="96"/>
      <c r="U28" s="96"/>
      <c r="V28" s="96"/>
      <c r="W28" s="96" t="str">
        <f t="shared" si="0"/>
        <v/>
      </c>
      <c r="X28" s="96">
        <f t="shared" si="1"/>
        <v>0</v>
      </c>
    </row>
    <row r="29" spans="1:29" ht="30" customHeight="1">
      <c r="A29" s="412">
        <v>25</v>
      </c>
      <c r="B29" s="413"/>
      <c r="C29" s="414"/>
      <c r="D29" s="94"/>
      <c r="E29" s="418"/>
      <c r="F29" s="415"/>
      <c r="G29" s="471"/>
      <c r="H29" s="476"/>
      <c r="I29" s="329"/>
      <c r="J29" s="526"/>
      <c r="K29" s="519" t="s">
        <v>567</v>
      </c>
      <c r="L29" s="526"/>
      <c r="M29" s="519" t="s">
        <v>567</v>
      </c>
      <c r="N29" s="425"/>
      <c r="O29" s="424" t="s">
        <v>567</v>
      </c>
      <c r="P29" s="425"/>
      <c r="Q29" s="424" t="s">
        <v>567</v>
      </c>
      <c r="R29" s="473"/>
      <c r="S29" s="96"/>
      <c r="T29" s="96"/>
      <c r="U29" s="96"/>
      <c r="V29" s="96"/>
      <c r="W29" s="96" t="str">
        <f t="shared" si="0"/>
        <v/>
      </c>
      <c r="X29" s="96">
        <f t="shared" si="1"/>
        <v>0</v>
      </c>
    </row>
    <row r="30" spans="1:29" ht="30" customHeight="1">
      <c r="A30" s="412">
        <v>26</v>
      </c>
      <c r="B30" s="413"/>
      <c r="C30" s="414"/>
      <c r="D30" s="94"/>
      <c r="E30" s="418"/>
      <c r="F30" s="415"/>
      <c r="G30" s="471"/>
      <c r="H30" s="476"/>
      <c r="I30" s="329"/>
      <c r="J30" s="526"/>
      <c r="K30" s="519" t="s">
        <v>567</v>
      </c>
      <c r="L30" s="526"/>
      <c r="M30" s="519" t="s">
        <v>567</v>
      </c>
      <c r="N30" s="425"/>
      <c r="O30" s="424" t="s">
        <v>567</v>
      </c>
      <c r="P30" s="425"/>
      <c r="Q30" s="424" t="s">
        <v>567</v>
      </c>
      <c r="R30" s="473"/>
      <c r="S30" s="96"/>
      <c r="T30" s="96"/>
      <c r="U30" s="96"/>
      <c r="V30" s="96"/>
      <c r="W30" s="96" t="str">
        <f t="shared" si="0"/>
        <v/>
      </c>
      <c r="X30" s="96">
        <f t="shared" si="1"/>
        <v>0</v>
      </c>
    </row>
    <row r="31" spans="1:29" ht="30" customHeight="1">
      <c r="A31" s="412">
        <v>27</v>
      </c>
      <c r="B31" s="413"/>
      <c r="C31" s="414"/>
      <c r="D31" s="94"/>
      <c r="E31" s="418"/>
      <c r="F31" s="415"/>
      <c r="G31" s="471"/>
      <c r="H31" s="476"/>
      <c r="I31" s="329"/>
      <c r="J31" s="526"/>
      <c r="K31" s="519" t="s">
        <v>567</v>
      </c>
      <c r="L31" s="526"/>
      <c r="M31" s="519" t="s">
        <v>567</v>
      </c>
      <c r="N31" s="425"/>
      <c r="O31" s="424" t="s">
        <v>567</v>
      </c>
      <c r="P31" s="425"/>
      <c r="Q31" s="424" t="s">
        <v>567</v>
      </c>
      <c r="R31" s="473"/>
      <c r="S31" s="96"/>
      <c r="T31" s="96"/>
      <c r="U31" s="96"/>
      <c r="V31" s="96"/>
      <c r="W31" s="96" t="str">
        <f t="shared" si="0"/>
        <v/>
      </c>
      <c r="X31" s="96">
        <f t="shared" si="1"/>
        <v>0</v>
      </c>
    </row>
    <row r="32" spans="1:29" ht="30" customHeight="1">
      <c r="A32" s="412">
        <v>28</v>
      </c>
      <c r="B32" s="413"/>
      <c r="C32" s="414"/>
      <c r="D32" s="94"/>
      <c r="E32" s="418"/>
      <c r="F32" s="415"/>
      <c r="G32" s="471"/>
      <c r="H32" s="476"/>
      <c r="I32" s="329"/>
      <c r="J32" s="526"/>
      <c r="K32" s="519" t="s">
        <v>567</v>
      </c>
      <c r="L32" s="526"/>
      <c r="M32" s="519" t="s">
        <v>567</v>
      </c>
      <c r="N32" s="425"/>
      <c r="O32" s="424" t="s">
        <v>567</v>
      </c>
      <c r="P32" s="425"/>
      <c r="Q32" s="424" t="s">
        <v>567</v>
      </c>
      <c r="R32" s="473"/>
      <c r="S32" s="96"/>
      <c r="T32" s="96"/>
      <c r="U32" s="96"/>
      <c r="V32" s="96"/>
      <c r="W32" s="96" t="str">
        <f t="shared" si="0"/>
        <v/>
      </c>
      <c r="X32" s="96">
        <f t="shared" si="1"/>
        <v>0</v>
      </c>
    </row>
    <row r="33" spans="1:24" ht="30" customHeight="1">
      <c r="A33" s="412">
        <v>29</v>
      </c>
      <c r="B33" s="413"/>
      <c r="C33" s="414"/>
      <c r="D33" s="94"/>
      <c r="E33" s="418"/>
      <c r="F33" s="415"/>
      <c r="G33" s="471"/>
      <c r="H33" s="476"/>
      <c r="I33" s="329"/>
      <c r="J33" s="526"/>
      <c r="K33" s="519" t="s">
        <v>567</v>
      </c>
      <c r="L33" s="526"/>
      <c r="M33" s="519" t="s">
        <v>567</v>
      </c>
      <c r="N33" s="425"/>
      <c r="O33" s="424" t="s">
        <v>567</v>
      </c>
      <c r="P33" s="425"/>
      <c r="Q33" s="424" t="s">
        <v>567</v>
      </c>
      <c r="R33" s="473"/>
      <c r="S33" s="96"/>
      <c r="T33" s="96"/>
      <c r="U33" s="96"/>
      <c r="V33" s="96"/>
      <c r="W33" s="96" t="str">
        <f t="shared" si="0"/>
        <v/>
      </c>
      <c r="X33" s="96">
        <f t="shared" si="1"/>
        <v>0</v>
      </c>
    </row>
    <row r="34" spans="1:24" ht="30" customHeight="1">
      <c r="A34" s="412">
        <v>30</v>
      </c>
      <c r="B34" s="413"/>
      <c r="C34" s="414"/>
      <c r="D34" s="94"/>
      <c r="E34" s="418"/>
      <c r="F34" s="415"/>
      <c r="G34" s="471"/>
      <c r="H34" s="476"/>
      <c r="I34" s="329"/>
      <c r="J34" s="526"/>
      <c r="K34" s="519" t="s">
        <v>567</v>
      </c>
      <c r="L34" s="526"/>
      <c r="M34" s="519" t="s">
        <v>567</v>
      </c>
      <c r="N34" s="425"/>
      <c r="O34" s="424" t="s">
        <v>567</v>
      </c>
      <c r="P34" s="425"/>
      <c r="Q34" s="424" t="s">
        <v>567</v>
      </c>
      <c r="R34" s="473"/>
      <c r="S34" s="96"/>
      <c r="T34" s="96"/>
      <c r="U34" s="96"/>
      <c r="V34" s="96"/>
      <c r="W34" s="96" t="str">
        <f t="shared" si="0"/>
        <v/>
      </c>
      <c r="X34" s="96">
        <f t="shared" si="1"/>
        <v>0</v>
      </c>
    </row>
    <row r="35" spans="1:24" ht="30" customHeight="1">
      <c r="A35" s="412">
        <v>31</v>
      </c>
      <c r="B35" s="413"/>
      <c r="C35" s="414"/>
      <c r="D35" s="94"/>
      <c r="E35" s="418"/>
      <c r="F35" s="415"/>
      <c r="G35" s="471"/>
      <c r="H35" s="476"/>
      <c r="I35" s="329"/>
      <c r="J35" s="526"/>
      <c r="K35" s="519" t="s">
        <v>567</v>
      </c>
      <c r="L35" s="526"/>
      <c r="M35" s="519" t="s">
        <v>567</v>
      </c>
      <c r="N35" s="425"/>
      <c r="O35" s="424" t="s">
        <v>567</v>
      </c>
      <c r="P35" s="425"/>
      <c r="Q35" s="424" t="s">
        <v>567</v>
      </c>
      <c r="R35" s="473"/>
      <c r="S35" s="473"/>
      <c r="T35" s="473"/>
      <c r="U35" s="473"/>
      <c r="V35" s="473"/>
      <c r="W35" s="96" t="str">
        <f t="shared" si="0"/>
        <v/>
      </c>
      <c r="X35" s="96">
        <f t="shared" si="1"/>
        <v>0</v>
      </c>
    </row>
    <row r="36" spans="1:24" ht="30" customHeight="1">
      <c r="A36" s="412">
        <v>32</v>
      </c>
      <c r="B36" s="413"/>
      <c r="C36" s="414"/>
      <c r="D36" s="94"/>
      <c r="E36" s="418"/>
      <c r="F36" s="415"/>
      <c r="G36" s="471"/>
      <c r="H36" s="476"/>
      <c r="I36" s="329"/>
      <c r="J36" s="526"/>
      <c r="K36" s="519" t="s">
        <v>567</v>
      </c>
      <c r="L36" s="526"/>
      <c r="M36" s="519" t="s">
        <v>567</v>
      </c>
      <c r="N36" s="425"/>
      <c r="O36" s="424" t="s">
        <v>567</v>
      </c>
      <c r="P36" s="425"/>
      <c r="Q36" s="424" t="s">
        <v>567</v>
      </c>
      <c r="R36" s="473"/>
      <c r="S36" s="473"/>
      <c r="T36" s="473"/>
      <c r="U36" s="473"/>
      <c r="V36" s="473"/>
      <c r="W36" s="96" t="str">
        <f t="shared" si="0"/>
        <v/>
      </c>
      <c r="X36" s="96">
        <f t="shared" si="1"/>
        <v>0</v>
      </c>
    </row>
    <row r="37" spans="1:24" ht="30" customHeight="1">
      <c r="A37" s="412">
        <v>33</v>
      </c>
      <c r="B37" s="413"/>
      <c r="C37" s="414"/>
      <c r="D37" s="94"/>
      <c r="E37" s="418"/>
      <c r="F37" s="415"/>
      <c r="G37" s="471"/>
      <c r="H37" s="476"/>
      <c r="I37" s="329"/>
      <c r="J37" s="526"/>
      <c r="K37" s="519" t="s">
        <v>567</v>
      </c>
      <c r="L37" s="526"/>
      <c r="M37" s="519" t="s">
        <v>567</v>
      </c>
      <c r="N37" s="425"/>
      <c r="O37" s="424" t="s">
        <v>567</v>
      </c>
      <c r="P37" s="425"/>
      <c r="Q37" s="424" t="s">
        <v>567</v>
      </c>
      <c r="R37" s="473"/>
      <c r="S37" s="473"/>
      <c r="T37" s="473"/>
      <c r="U37" s="473"/>
      <c r="V37" s="473"/>
      <c r="W37" s="96" t="str">
        <f t="shared" si="0"/>
        <v/>
      </c>
      <c r="X37" s="96">
        <f t="shared" si="1"/>
        <v>0</v>
      </c>
    </row>
    <row r="38" spans="1:24" ht="30" customHeight="1">
      <c r="A38" s="412">
        <v>34</v>
      </c>
      <c r="B38" s="413"/>
      <c r="C38" s="414"/>
      <c r="D38" s="94"/>
      <c r="E38" s="418"/>
      <c r="F38" s="415"/>
      <c r="G38" s="471"/>
      <c r="H38" s="476"/>
      <c r="I38" s="329"/>
      <c r="J38" s="526"/>
      <c r="K38" s="519" t="s">
        <v>567</v>
      </c>
      <c r="L38" s="526"/>
      <c r="M38" s="519" t="s">
        <v>567</v>
      </c>
      <c r="N38" s="425"/>
      <c r="O38" s="424" t="s">
        <v>567</v>
      </c>
      <c r="P38" s="425"/>
      <c r="Q38" s="424" t="s">
        <v>567</v>
      </c>
      <c r="R38" s="473"/>
      <c r="S38" s="473"/>
      <c r="T38" s="473"/>
      <c r="U38" s="473"/>
      <c r="V38" s="473"/>
      <c r="W38" s="96" t="str">
        <f t="shared" si="0"/>
        <v/>
      </c>
      <c r="X38" s="96">
        <f t="shared" si="1"/>
        <v>0</v>
      </c>
    </row>
    <row r="39" spans="1:24" ht="30" customHeight="1">
      <c r="A39" s="412">
        <v>35</v>
      </c>
      <c r="B39" s="413"/>
      <c r="C39" s="414"/>
      <c r="D39" s="94"/>
      <c r="E39" s="418"/>
      <c r="F39" s="415"/>
      <c r="G39" s="471"/>
      <c r="H39" s="476"/>
      <c r="I39" s="329"/>
      <c r="J39" s="526"/>
      <c r="K39" s="519" t="s">
        <v>567</v>
      </c>
      <c r="L39" s="526"/>
      <c r="M39" s="519" t="s">
        <v>567</v>
      </c>
      <c r="N39" s="425"/>
      <c r="O39" s="424" t="s">
        <v>567</v>
      </c>
      <c r="P39" s="425"/>
      <c r="Q39" s="424" t="s">
        <v>567</v>
      </c>
      <c r="R39" s="473"/>
      <c r="S39" s="473"/>
      <c r="T39" s="473"/>
      <c r="U39" s="473"/>
      <c r="V39" s="473"/>
      <c r="W39" s="96" t="str">
        <f t="shared" si="0"/>
        <v/>
      </c>
      <c r="X39" s="96">
        <f t="shared" si="1"/>
        <v>0</v>
      </c>
    </row>
    <row r="40" spans="1:24" ht="30" customHeight="1">
      <c r="A40" s="412">
        <v>36</v>
      </c>
      <c r="B40" s="413"/>
      <c r="C40" s="414"/>
      <c r="D40" s="94"/>
      <c r="E40" s="418"/>
      <c r="F40" s="415"/>
      <c r="G40" s="471"/>
      <c r="H40" s="476"/>
      <c r="I40" s="329"/>
      <c r="J40" s="526"/>
      <c r="K40" s="519" t="s">
        <v>567</v>
      </c>
      <c r="L40" s="526"/>
      <c r="M40" s="519" t="s">
        <v>567</v>
      </c>
      <c r="N40" s="425"/>
      <c r="O40" s="424" t="s">
        <v>567</v>
      </c>
      <c r="P40" s="425"/>
      <c r="Q40" s="424" t="s">
        <v>567</v>
      </c>
      <c r="R40" s="473"/>
      <c r="S40" s="473"/>
      <c r="T40" s="473"/>
      <c r="U40" s="473"/>
      <c r="V40" s="473"/>
      <c r="W40" s="96" t="str">
        <f t="shared" si="0"/>
        <v/>
      </c>
      <c r="X40" s="96">
        <f t="shared" si="1"/>
        <v>0</v>
      </c>
    </row>
    <row r="41" spans="1:24" ht="30" customHeight="1">
      <c r="A41" s="412">
        <v>37</v>
      </c>
      <c r="B41" s="413"/>
      <c r="C41" s="414"/>
      <c r="D41" s="94"/>
      <c r="E41" s="418"/>
      <c r="F41" s="415"/>
      <c r="G41" s="471"/>
      <c r="H41" s="476"/>
      <c r="I41" s="329"/>
      <c r="J41" s="526"/>
      <c r="K41" s="519" t="s">
        <v>567</v>
      </c>
      <c r="L41" s="526"/>
      <c r="M41" s="519" t="s">
        <v>567</v>
      </c>
      <c r="N41" s="425"/>
      <c r="O41" s="424" t="s">
        <v>567</v>
      </c>
      <c r="P41" s="425"/>
      <c r="Q41" s="424" t="s">
        <v>567</v>
      </c>
      <c r="R41" s="473"/>
      <c r="S41" s="473"/>
      <c r="T41" s="473"/>
      <c r="U41" s="473"/>
      <c r="V41" s="473"/>
      <c r="W41" s="96" t="str">
        <f t="shared" si="0"/>
        <v/>
      </c>
      <c r="X41" s="96">
        <f t="shared" si="1"/>
        <v>0</v>
      </c>
    </row>
    <row r="42" spans="1:24" ht="30" customHeight="1">
      <c r="A42" s="412">
        <v>38</v>
      </c>
      <c r="B42" s="413"/>
      <c r="C42" s="414"/>
      <c r="D42" s="94"/>
      <c r="E42" s="418"/>
      <c r="F42" s="415"/>
      <c r="G42" s="471"/>
      <c r="H42" s="476"/>
      <c r="I42" s="329"/>
      <c r="J42" s="526"/>
      <c r="K42" s="519" t="s">
        <v>567</v>
      </c>
      <c r="L42" s="526"/>
      <c r="M42" s="519" t="s">
        <v>567</v>
      </c>
      <c r="N42" s="425"/>
      <c r="O42" s="424" t="s">
        <v>567</v>
      </c>
      <c r="P42" s="425"/>
      <c r="Q42" s="424" t="s">
        <v>567</v>
      </c>
      <c r="R42" s="473"/>
      <c r="S42" s="473"/>
      <c r="T42" s="473"/>
      <c r="U42" s="473"/>
      <c r="V42" s="473"/>
      <c r="W42" s="96" t="str">
        <f t="shared" si="0"/>
        <v/>
      </c>
      <c r="X42" s="96">
        <f t="shared" si="1"/>
        <v>0</v>
      </c>
    </row>
    <row r="43" spans="1:24" ht="30" customHeight="1">
      <c r="A43" s="412">
        <v>39</v>
      </c>
      <c r="B43" s="413"/>
      <c r="C43" s="414"/>
      <c r="D43" s="94"/>
      <c r="E43" s="418"/>
      <c r="F43" s="415"/>
      <c r="G43" s="471"/>
      <c r="H43" s="476"/>
      <c r="I43" s="329"/>
      <c r="J43" s="526"/>
      <c r="K43" s="519" t="s">
        <v>567</v>
      </c>
      <c r="L43" s="526"/>
      <c r="M43" s="519" t="s">
        <v>567</v>
      </c>
      <c r="N43" s="425"/>
      <c r="O43" s="424" t="s">
        <v>567</v>
      </c>
      <c r="P43" s="425"/>
      <c r="Q43" s="424" t="s">
        <v>567</v>
      </c>
      <c r="R43" s="473"/>
      <c r="S43" s="473"/>
      <c r="T43" s="473"/>
      <c r="U43" s="473"/>
      <c r="V43" s="473"/>
      <c r="W43" s="96" t="str">
        <f t="shared" si="0"/>
        <v/>
      </c>
      <c r="X43" s="96">
        <f t="shared" si="1"/>
        <v>0</v>
      </c>
    </row>
    <row r="44" spans="1:24" ht="30" customHeight="1">
      <c r="A44" s="412">
        <v>40</v>
      </c>
      <c r="B44" s="413"/>
      <c r="C44" s="414"/>
      <c r="D44" s="94"/>
      <c r="E44" s="418"/>
      <c r="F44" s="415"/>
      <c r="G44" s="471"/>
      <c r="H44" s="476"/>
      <c r="I44" s="329"/>
      <c r="J44" s="527"/>
      <c r="K44" s="528" t="s">
        <v>567</v>
      </c>
      <c r="L44" s="527"/>
      <c r="M44" s="528" t="s">
        <v>567</v>
      </c>
      <c r="N44" s="426"/>
      <c r="O44" s="396" t="s">
        <v>567</v>
      </c>
      <c r="P44" s="426"/>
      <c r="Q44" s="396" t="s">
        <v>567</v>
      </c>
      <c r="R44" s="473"/>
      <c r="S44" s="473"/>
      <c r="T44" s="473"/>
      <c r="U44" s="473"/>
      <c r="V44" s="473"/>
      <c r="W44" s="96" t="str">
        <f t="shared" si="0"/>
        <v/>
      </c>
      <c r="X44" s="96">
        <f t="shared" si="1"/>
        <v>0</v>
      </c>
    </row>
    <row r="45" spans="1:24" ht="30" customHeight="1">
      <c r="A45" s="412">
        <v>41</v>
      </c>
      <c r="B45" s="413"/>
      <c r="C45" s="414"/>
      <c r="D45" s="94"/>
      <c r="E45" s="418"/>
      <c r="F45" s="415"/>
      <c r="G45" s="471"/>
      <c r="H45" s="476"/>
      <c r="I45" s="329"/>
      <c r="J45" s="526"/>
      <c r="K45" s="519" t="s">
        <v>567</v>
      </c>
      <c r="L45" s="526"/>
      <c r="M45" s="519" t="s">
        <v>567</v>
      </c>
      <c r="N45" s="425"/>
      <c r="O45" s="424" t="s">
        <v>567</v>
      </c>
      <c r="P45" s="425"/>
      <c r="Q45" s="424" t="s">
        <v>567</v>
      </c>
      <c r="R45" s="473"/>
      <c r="S45" s="473"/>
      <c r="T45" s="473"/>
      <c r="U45" s="473"/>
      <c r="V45" s="473"/>
      <c r="W45" s="96" t="str">
        <f t="shared" si="0"/>
        <v/>
      </c>
      <c r="X45" s="96">
        <f t="shared" si="1"/>
        <v>0</v>
      </c>
    </row>
    <row r="46" spans="1:24" ht="30" customHeight="1">
      <c r="A46" s="412">
        <v>42</v>
      </c>
      <c r="B46" s="413"/>
      <c r="C46" s="414"/>
      <c r="D46" s="94"/>
      <c r="E46" s="418"/>
      <c r="F46" s="415"/>
      <c r="G46" s="471"/>
      <c r="H46" s="476"/>
      <c r="I46" s="329"/>
      <c r="J46" s="526"/>
      <c r="K46" s="519" t="s">
        <v>567</v>
      </c>
      <c r="L46" s="526"/>
      <c r="M46" s="519" t="s">
        <v>567</v>
      </c>
      <c r="N46" s="425"/>
      <c r="O46" s="424" t="s">
        <v>567</v>
      </c>
      <c r="P46" s="425"/>
      <c r="Q46" s="424" t="s">
        <v>567</v>
      </c>
      <c r="R46" s="473"/>
      <c r="S46" s="473"/>
      <c r="T46" s="473"/>
      <c r="U46" s="473"/>
      <c r="V46" s="473"/>
      <c r="W46" s="96" t="str">
        <f t="shared" si="0"/>
        <v/>
      </c>
      <c r="X46" s="96">
        <f t="shared" si="1"/>
        <v>0</v>
      </c>
    </row>
    <row r="47" spans="1:24" ht="30" customHeight="1">
      <c r="A47" s="412">
        <v>43</v>
      </c>
      <c r="B47" s="413"/>
      <c r="C47" s="414"/>
      <c r="D47" s="94"/>
      <c r="E47" s="418"/>
      <c r="F47" s="415"/>
      <c r="G47" s="471"/>
      <c r="H47" s="476"/>
      <c r="I47" s="329"/>
      <c r="J47" s="526"/>
      <c r="K47" s="519" t="s">
        <v>567</v>
      </c>
      <c r="L47" s="526"/>
      <c r="M47" s="519" t="s">
        <v>567</v>
      </c>
      <c r="N47" s="425"/>
      <c r="O47" s="424" t="s">
        <v>567</v>
      </c>
      <c r="P47" s="425"/>
      <c r="Q47" s="424" t="s">
        <v>567</v>
      </c>
      <c r="R47" s="473"/>
      <c r="S47" s="473"/>
      <c r="T47" s="473"/>
      <c r="U47" s="473"/>
      <c r="V47" s="473"/>
      <c r="W47" s="96" t="str">
        <f t="shared" si="0"/>
        <v/>
      </c>
      <c r="X47" s="96">
        <f t="shared" si="1"/>
        <v>0</v>
      </c>
    </row>
    <row r="48" spans="1:24" ht="30" customHeight="1">
      <c r="A48" s="412">
        <v>44</v>
      </c>
      <c r="B48" s="413"/>
      <c r="C48" s="414"/>
      <c r="D48" s="94"/>
      <c r="E48" s="418"/>
      <c r="F48" s="415"/>
      <c r="G48" s="471"/>
      <c r="H48" s="476"/>
      <c r="I48" s="329"/>
      <c r="J48" s="526"/>
      <c r="K48" s="519" t="s">
        <v>567</v>
      </c>
      <c r="L48" s="526"/>
      <c r="M48" s="519" t="s">
        <v>567</v>
      </c>
      <c r="N48" s="425"/>
      <c r="O48" s="424" t="s">
        <v>567</v>
      </c>
      <c r="P48" s="425"/>
      <c r="Q48" s="424" t="s">
        <v>567</v>
      </c>
      <c r="R48" s="473"/>
      <c r="S48" s="473"/>
      <c r="T48" s="473"/>
      <c r="U48" s="473"/>
      <c r="V48" s="473"/>
      <c r="W48" s="96" t="str">
        <f t="shared" si="0"/>
        <v/>
      </c>
      <c r="X48" s="96">
        <f t="shared" si="1"/>
        <v>0</v>
      </c>
    </row>
    <row r="49" spans="1:24" ht="30" customHeight="1">
      <c r="A49" s="412">
        <v>45</v>
      </c>
      <c r="B49" s="413"/>
      <c r="C49" s="414"/>
      <c r="D49" s="94"/>
      <c r="E49" s="418"/>
      <c r="F49" s="415"/>
      <c r="G49" s="471"/>
      <c r="H49" s="476"/>
      <c r="I49" s="329"/>
      <c r="J49" s="526"/>
      <c r="K49" s="519" t="s">
        <v>567</v>
      </c>
      <c r="L49" s="526"/>
      <c r="M49" s="519" t="s">
        <v>567</v>
      </c>
      <c r="N49" s="425"/>
      <c r="O49" s="424" t="s">
        <v>567</v>
      </c>
      <c r="P49" s="425"/>
      <c r="Q49" s="424" t="s">
        <v>567</v>
      </c>
      <c r="R49" s="473"/>
      <c r="S49" s="473"/>
      <c r="T49" s="473"/>
      <c r="U49" s="473"/>
      <c r="V49" s="473"/>
      <c r="W49" s="96" t="str">
        <f t="shared" si="0"/>
        <v/>
      </c>
      <c r="X49" s="96">
        <f t="shared" si="1"/>
        <v>0</v>
      </c>
    </row>
    <row r="50" spans="1:24" ht="30" customHeight="1">
      <c r="A50" s="412">
        <v>46</v>
      </c>
      <c r="B50" s="413"/>
      <c r="C50" s="414"/>
      <c r="D50" s="94"/>
      <c r="E50" s="418"/>
      <c r="F50" s="415"/>
      <c r="G50" s="471"/>
      <c r="H50" s="476"/>
      <c r="I50" s="329"/>
      <c r="J50" s="526"/>
      <c r="K50" s="519" t="s">
        <v>567</v>
      </c>
      <c r="L50" s="526"/>
      <c r="M50" s="519" t="s">
        <v>567</v>
      </c>
      <c r="N50" s="425"/>
      <c r="O50" s="424" t="s">
        <v>567</v>
      </c>
      <c r="P50" s="425"/>
      <c r="Q50" s="424" t="s">
        <v>567</v>
      </c>
      <c r="R50" s="473"/>
      <c r="S50" s="473"/>
      <c r="T50" s="473"/>
      <c r="U50" s="473"/>
      <c r="V50" s="473"/>
      <c r="W50" s="96" t="str">
        <f t="shared" si="0"/>
        <v/>
      </c>
      <c r="X50" s="96">
        <f t="shared" si="1"/>
        <v>0</v>
      </c>
    </row>
    <row r="51" spans="1:24" ht="30" customHeight="1">
      <c r="A51" s="412">
        <v>47</v>
      </c>
      <c r="B51" s="413"/>
      <c r="C51" s="414"/>
      <c r="D51" s="94"/>
      <c r="E51" s="418"/>
      <c r="F51" s="415"/>
      <c r="G51" s="471"/>
      <c r="H51" s="476"/>
      <c r="I51" s="329"/>
      <c r="J51" s="526"/>
      <c r="K51" s="519" t="s">
        <v>567</v>
      </c>
      <c r="L51" s="526"/>
      <c r="M51" s="519" t="s">
        <v>567</v>
      </c>
      <c r="N51" s="425"/>
      <c r="O51" s="424" t="s">
        <v>567</v>
      </c>
      <c r="P51" s="425"/>
      <c r="Q51" s="424" t="s">
        <v>567</v>
      </c>
      <c r="R51" s="473"/>
      <c r="S51" s="473"/>
      <c r="T51" s="473"/>
      <c r="U51" s="473"/>
      <c r="V51" s="473"/>
      <c r="W51" s="96" t="str">
        <f t="shared" si="0"/>
        <v/>
      </c>
      <c r="X51" s="96">
        <f t="shared" si="1"/>
        <v>0</v>
      </c>
    </row>
    <row r="52" spans="1:24" ht="30" customHeight="1">
      <c r="A52" s="412">
        <v>48</v>
      </c>
      <c r="B52" s="413"/>
      <c r="C52" s="414"/>
      <c r="D52" s="94"/>
      <c r="E52" s="418"/>
      <c r="F52" s="415"/>
      <c r="G52" s="471"/>
      <c r="H52" s="476"/>
      <c r="I52" s="329"/>
      <c r="J52" s="526"/>
      <c r="K52" s="519" t="s">
        <v>567</v>
      </c>
      <c r="L52" s="526"/>
      <c r="M52" s="519" t="s">
        <v>567</v>
      </c>
      <c r="N52" s="425"/>
      <c r="O52" s="424" t="s">
        <v>567</v>
      </c>
      <c r="P52" s="425"/>
      <c r="Q52" s="424" t="s">
        <v>567</v>
      </c>
      <c r="R52" s="473"/>
      <c r="S52" s="473"/>
      <c r="T52" s="473"/>
      <c r="U52" s="473"/>
      <c r="V52" s="473"/>
      <c r="W52" s="96" t="str">
        <f t="shared" si="0"/>
        <v/>
      </c>
      <c r="X52" s="96">
        <f t="shared" si="1"/>
        <v>0</v>
      </c>
    </row>
    <row r="53" spans="1:24" ht="30" customHeight="1">
      <c r="A53" s="412">
        <v>49</v>
      </c>
      <c r="B53" s="413"/>
      <c r="C53" s="414"/>
      <c r="D53" s="94"/>
      <c r="E53" s="418"/>
      <c r="F53" s="415"/>
      <c r="G53" s="471"/>
      <c r="H53" s="476"/>
      <c r="I53" s="329"/>
      <c r="J53" s="526"/>
      <c r="K53" s="519" t="s">
        <v>567</v>
      </c>
      <c r="L53" s="526"/>
      <c r="M53" s="519" t="s">
        <v>567</v>
      </c>
      <c r="N53" s="425"/>
      <c r="O53" s="424" t="s">
        <v>567</v>
      </c>
      <c r="P53" s="425"/>
      <c r="Q53" s="424" t="s">
        <v>567</v>
      </c>
      <c r="R53" s="473"/>
      <c r="S53" s="473"/>
      <c r="T53" s="473"/>
      <c r="U53" s="473"/>
      <c r="V53" s="473"/>
      <c r="W53" s="96" t="str">
        <f t="shared" si="0"/>
        <v/>
      </c>
      <c r="X53" s="96">
        <f t="shared" si="1"/>
        <v>0</v>
      </c>
    </row>
    <row r="54" spans="1:24" ht="30" customHeight="1">
      <c r="A54" s="417">
        <v>50</v>
      </c>
      <c r="B54" s="413"/>
      <c r="C54" s="414"/>
      <c r="D54" s="94"/>
      <c r="E54" s="418"/>
      <c r="F54" s="415"/>
      <c r="G54" s="471"/>
      <c r="H54" s="476"/>
      <c r="I54" s="329"/>
      <c r="J54" s="527"/>
      <c r="K54" s="528" t="s">
        <v>567</v>
      </c>
      <c r="L54" s="527"/>
      <c r="M54" s="528" t="s">
        <v>567</v>
      </c>
      <c r="N54" s="426"/>
      <c r="O54" s="396" t="s">
        <v>567</v>
      </c>
      <c r="P54" s="426"/>
      <c r="Q54" s="396" t="s">
        <v>567</v>
      </c>
      <c r="R54" s="473"/>
      <c r="S54" s="473"/>
      <c r="T54" s="473"/>
      <c r="U54" s="473"/>
      <c r="V54" s="473"/>
      <c r="W54" s="96" t="str">
        <f>IF(C54="","",VLOOKUP(C54,$Y$5:$Z$23,2,0))</f>
        <v/>
      </c>
      <c r="X54" s="96">
        <f t="shared" si="1"/>
        <v>0</v>
      </c>
    </row>
  </sheetData>
  <sheetProtection sheet="1" objects="1" scenarios="1"/>
  <mergeCells count="18">
    <mergeCell ref="L4:M4"/>
    <mergeCell ref="J3:Q3"/>
    <mergeCell ref="S5:U5"/>
    <mergeCell ref="A1:F1"/>
    <mergeCell ref="N1:R1"/>
    <mergeCell ref="U1:V1"/>
    <mergeCell ref="A2:H2"/>
    <mergeCell ref="A3:A4"/>
    <mergeCell ref="B3:B4"/>
    <mergeCell ref="C3:C4"/>
    <mergeCell ref="D3:E3"/>
    <mergeCell ref="F3:F4"/>
    <mergeCell ref="G3:I3"/>
    <mergeCell ref="S3:U3"/>
    <mergeCell ref="N4:O4"/>
    <mergeCell ref="P4:Q4"/>
    <mergeCell ref="S4:V4"/>
    <mergeCell ref="J4:K4"/>
  </mergeCells>
  <phoneticPr fontId="4"/>
  <conditionalFormatting sqref="N2">
    <cfRule type="expression" dxfId="3" priority="2">
      <formula>$N$2=""</formula>
    </cfRule>
  </conditionalFormatting>
  <conditionalFormatting sqref="P2">
    <cfRule type="expression" dxfId="2" priority="1">
      <formula>$P$2=""</formula>
    </cfRule>
  </conditionalFormatting>
  <dataValidations count="4">
    <dataValidation type="list" errorStyle="warning" allowBlank="1" showInputMessage="1" showErrorMessage="1" sqref="H5:H10" xr:uid="{00000000-0002-0000-0400-000000000000}">
      <formula1>$AJ$5:$AJ$17</formula1>
    </dataValidation>
    <dataValidation type="list" allowBlank="1" showInputMessage="1" showErrorMessage="1" sqref="C5:C10" xr:uid="{00000000-0002-0000-0400-000001000000}">
      <formula1>$AG$6:$AG$24</formula1>
    </dataValidation>
    <dataValidation type="list" errorStyle="warning" allowBlank="1" showInputMessage="1" showErrorMessage="1" sqref="H11:H54" xr:uid="{00000000-0002-0000-0400-000002000000}">
      <formula1>$AB$4:$AB$16</formula1>
    </dataValidation>
    <dataValidation type="list" errorStyle="warning" allowBlank="1" showInputMessage="1" showErrorMessage="1" sqref="C11:C54" xr:uid="{00000000-0002-0000-0400-000003000000}">
      <formula1>$Y$5:$Y$23</formula1>
    </dataValidation>
  </dataValidations>
  <printOptions horizontalCentered="1"/>
  <pageMargins left="0.31496062992125984" right="0.31496062992125984" top="0.55118110236220474" bottom="0.35433070866141736" header="0.31496062992125984" footer="0.31496062992125984"/>
  <pageSetup paperSize="9" scale="70" fitToHeight="0"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AC54"/>
  <sheetViews>
    <sheetView view="pageBreakPreview" zoomScale="90" zoomScaleNormal="100" zoomScaleSheetLayoutView="90" workbookViewId="0">
      <selection activeCell="V5" sqref="V5"/>
    </sheetView>
  </sheetViews>
  <sheetFormatPr defaultColWidth="9" defaultRowHeight="13.2"/>
  <cols>
    <col min="1" max="1" width="3.21875" style="95" bestFit="1" customWidth="1"/>
    <col min="2" max="2" width="14.44140625" style="95" customWidth="1"/>
    <col min="3" max="3" width="10.88671875" style="95" customWidth="1"/>
    <col min="4" max="5" width="11" style="95" customWidth="1"/>
    <col min="6" max="7" width="9.88671875" style="95" customWidth="1"/>
    <col min="8" max="8" width="10.88671875" style="95" bestFit="1" customWidth="1"/>
    <col min="9" max="9" width="10.88671875" style="95" customWidth="1"/>
    <col min="10" max="10" width="14.44140625" style="95" customWidth="1"/>
    <col min="11" max="11" width="7.33203125" style="95" customWidth="1"/>
    <col min="12" max="12" width="14.44140625" style="95" customWidth="1"/>
    <col min="13" max="13" width="7.33203125" style="95" customWidth="1"/>
    <col min="14" max="14" width="10.109375" style="95" customWidth="1"/>
    <col min="15" max="15" width="5.77734375" style="95" customWidth="1"/>
    <col min="16" max="16" width="10.109375" style="95" customWidth="1"/>
    <col min="17" max="17" width="5.77734375" style="95" customWidth="1"/>
    <col min="18" max="18" width="3.33203125" style="95" customWidth="1"/>
    <col min="19" max="22" width="10.44140625" style="95" customWidth="1"/>
    <col min="23" max="29" width="9" style="95" hidden="1" customWidth="1"/>
    <col min="30" max="32" width="0" style="95" hidden="1" customWidth="1"/>
    <col min="33" max="16384" width="9" style="95"/>
  </cols>
  <sheetData>
    <row r="1" spans="1:28" ht="29.25" customHeight="1" thickBot="1">
      <c r="A1" s="1983" t="s">
        <v>916</v>
      </c>
      <c r="B1" s="1983"/>
      <c r="C1" s="1983"/>
      <c r="D1" s="1983"/>
      <c r="E1" s="1983"/>
      <c r="F1" s="1983"/>
      <c r="G1" s="465"/>
      <c r="H1" s="466"/>
      <c r="I1" s="466"/>
      <c r="J1" s="466"/>
      <c r="K1" s="466"/>
      <c r="L1" s="466"/>
      <c r="M1" s="466"/>
      <c r="N1" s="1984" t="s">
        <v>733</v>
      </c>
      <c r="O1" s="1984"/>
      <c r="P1" s="1984"/>
      <c r="Q1" s="1984"/>
      <c r="R1" s="1984"/>
      <c r="S1" s="466"/>
      <c r="T1" s="441"/>
      <c r="U1" s="1985" t="s">
        <v>596</v>
      </c>
      <c r="V1" s="1986"/>
    </row>
    <row r="2" spans="1:28" ht="29.25" customHeight="1">
      <c r="A2" s="1987" t="s">
        <v>1032</v>
      </c>
      <c r="B2" s="1987"/>
      <c r="C2" s="1987"/>
      <c r="D2" s="1987"/>
      <c r="E2" s="1987"/>
      <c r="F2" s="1987"/>
      <c r="G2" s="1987"/>
      <c r="H2" s="1987"/>
      <c r="N2" s="531"/>
      <c r="O2" s="378" t="s">
        <v>27</v>
      </c>
      <c r="P2" s="531">
        <v>160</v>
      </c>
      <c r="Q2" s="378" t="s">
        <v>28</v>
      </c>
    </row>
    <row r="3" spans="1:28" s="96" customFormat="1" ht="27" customHeight="1">
      <c r="A3" s="1988" t="s">
        <v>908</v>
      </c>
      <c r="B3" s="1989" t="s">
        <v>12</v>
      </c>
      <c r="C3" s="1988" t="s">
        <v>452</v>
      </c>
      <c r="D3" s="1991" t="s">
        <v>554</v>
      </c>
      <c r="E3" s="1991"/>
      <c r="F3" s="1988" t="s">
        <v>25</v>
      </c>
      <c r="G3" s="1992" t="s">
        <v>598</v>
      </c>
      <c r="H3" s="1993"/>
      <c r="I3" s="2005"/>
      <c r="J3" s="2010" t="s">
        <v>939</v>
      </c>
      <c r="K3" s="2011"/>
      <c r="L3" s="2011"/>
      <c r="M3" s="2011"/>
      <c r="N3" s="2011"/>
      <c r="O3" s="2011"/>
      <c r="P3" s="2011"/>
      <c r="Q3" s="2012"/>
      <c r="R3" s="467"/>
      <c r="S3" s="1981" t="s">
        <v>789</v>
      </c>
      <c r="T3" s="1982"/>
      <c r="U3" s="1982"/>
      <c r="V3" s="403" t="str">
        <f>IF(SUM(X5:X54)=0,"",COUNTIFS(W5:W54,"&gt;=1",X5:X54,"&gt;="&amp;N2-2))</f>
        <v/>
      </c>
    </row>
    <row r="4" spans="1:28" s="96" customFormat="1" ht="48.75" customHeight="1">
      <c r="A4" s="1988"/>
      <c r="B4" s="1990"/>
      <c r="C4" s="1988"/>
      <c r="D4" s="97" t="s">
        <v>560</v>
      </c>
      <c r="E4" s="98" t="s">
        <v>561</v>
      </c>
      <c r="F4" s="1988"/>
      <c r="G4" s="468" t="s">
        <v>909</v>
      </c>
      <c r="H4" s="469" t="s">
        <v>761</v>
      </c>
      <c r="I4" s="470" t="s">
        <v>599</v>
      </c>
      <c r="J4" s="2006" t="s">
        <v>940</v>
      </c>
      <c r="K4" s="2007"/>
      <c r="L4" s="2008" t="s">
        <v>941</v>
      </c>
      <c r="M4" s="2009"/>
      <c r="N4" s="2006" t="s">
        <v>937</v>
      </c>
      <c r="O4" s="2007"/>
      <c r="P4" s="2008" t="s">
        <v>938</v>
      </c>
      <c r="Q4" s="2009"/>
      <c r="R4" s="467"/>
      <c r="S4" s="1999" t="s">
        <v>790</v>
      </c>
      <c r="T4" s="1999"/>
      <c r="U4" s="1999"/>
      <c r="V4" s="1999"/>
      <c r="Y4" s="96" t="s">
        <v>737</v>
      </c>
      <c r="AB4" s="96" t="s">
        <v>738</v>
      </c>
    </row>
    <row r="5" spans="1:28" s="96" customFormat="1" ht="30" customHeight="1">
      <c r="A5" s="412">
        <v>1</v>
      </c>
      <c r="B5" s="413"/>
      <c r="C5" s="479"/>
      <c r="D5" s="94"/>
      <c r="E5" s="418"/>
      <c r="F5" s="415"/>
      <c r="G5" s="471"/>
      <c r="H5" s="476"/>
      <c r="I5" s="329"/>
      <c r="J5" s="427"/>
      <c r="K5" s="405" t="s">
        <v>27</v>
      </c>
      <c r="L5" s="427"/>
      <c r="M5" s="405" t="s">
        <v>27</v>
      </c>
      <c r="N5" s="427"/>
      <c r="O5" s="405" t="s">
        <v>27</v>
      </c>
      <c r="P5" s="427"/>
      <c r="Q5" s="405" t="s">
        <v>27</v>
      </c>
      <c r="R5" s="501"/>
      <c r="S5" s="1981" t="s">
        <v>791</v>
      </c>
      <c r="T5" s="1982"/>
      <c r="U5" s="1982"/>
      <c r="V5" s="403" t="str">
        <f>IF(SUM(X5:X54)=0,"",COUNTIFS(W5:W54,1,X5:X54,"&gt;="&amp;N2-2))</f>
        <v/>
      </c>
      <c r="W5" s="96" t="str">
        <f t="shared" ref="W5:W36" si="0">IF(C5="","",VLOOKUP(C5,$Y$5:$Z$23,2,0))</f>
        <v/>
      </c>
      <c r="X5" s="96">
        <f>J5+L5</f>
        <v>0</v>
      </c>
      <c r="Y5" s="96" t="s">
        <v>771</v>
      </c>
      <c r="Z5" s="96">
        <v>0</v>
      </c>
      <c r="AB5" s="96" t="s">
        <v>740</v>
      </c>
    </row>
    <row r="6" spans="1:28" s="96" customFormat="1" ht="30" customHeight="1">
      <c r="A6" s="412">
        <v>2</v>
      </c>
      <c r="B6" s="413"/>
      <c r="C6" s="479"/>
      <c r="D6" s="94"/>
      <c r="E6" s="418"/>
      <c r="F6" s="415"/>
      <c r="G6" s="471"/>
      <c r="H6" s="476"/>
      <c r="I6" s="329"/>
      <c r="J6" s="425"/>
      <c r="K6" s="424" t="s">
        <v>27</v>
      </c>
      <c r="L6" s="425"/>
      <c r="M6" s="424" t="s">
        <v>27</v>
      </c>
      <c r="N6" s="425"/>
      <c r="O6" s="424" t="s">
        <v>27</v>
      </c>
      <c r="P6" s="425"/>
      <c r="Q6" s="424" t="s">
        <v>27</v>
      </c>
      <c r="R6" s="501"/>
      <c r="W6" s="96" t="str">
        <f t="shared" si="0"/>
        <v/>
      </c>
      <c r="X6" s="96">
        <f t="shared" ref="X6:X53" si="1">J6+L6</f>
        <v>0</v>
      </c>
      <c r="Y6" s="96" t="s">
        <v>772</v>
      </c>
      <c r="Z6" s="96">
        <v>0</v>
      </c>
      <c r="AB6" s="96" t="s">
        <v>742</v>
      </c>
    </row>
    <row r="7" spans="1:28" s="96" customFormat="1" ht="30" customHeight="1">
      <c r="A7" s="412">
        <v>3</v>
      </c>
      <c r="B7" s="413"/>
      <c r="C7" s="479"/>
      <c r="D7" s="94"/>
      <c r="E7" s="418"/>
      <c r="F7" s="415"/>
      <c r="G7" s="471"/>
      <c r="H7" s="476"/>
      <c r="I7" s="329"/>
      <c r="J7" s="425"/>
      <c r="K7" s="424" t="s">
        <v>27</v>
      </c>
      <c r="L7" s="425"/>
      <c r="M7" s="424" t="s">
        <v>27</v>
      </c>
      <c r="N7" s="425"/>
      <c r="O7" s="424" t="s">
        <v>27</v>
      </c>
      <c r="P7" s="425"/>
      <c r="Q7" s="424" t="s">
        <v>27</v>
      </c>
      <c r="R7" s="501"/>
      <c r="W7" s="96" t="str">
        <f t="shared" si="0"/>
        <v/>
      </c>
      <c r="X7" s="96">
        <f t="shared" si="1"/>
        <v>0</v>
      </c>
      <c r="Y7" s="96" t="s">
        <v>774</v>
      </c>
      <c r="Z7" s="96">
        <v>0</v>
      </c>
      <c r="AB7" s="96" t="s">
        <v>741</v>
      </c>
    </row>
    <row r="8" spans="1:28" s="96" customFormat="1" ht="30" customHeight="1">
      <c r="A8" s="412">
        <v>4</v>
      </c>
      <c r="B8" s="413"/>
      <c r="C8" s="479"/>
      <c r="D8" s="94"/>
      <c r="E8" s="418"/>
      <c r="F8" s="415"/>
      <c r="G8" s="471"/>
      <c r="H8" s="476"/>
      <c r="I8" s="329"/>
      <c r="J8" s="425"/>
      <c r="K8" s="424" t="s">
        <v>27</v>
      </c>
      <c r="L8" s="425"/>
      <c r="M8" s="424" t="s">
        <v>27</v>
      </c>
      <c r="N8" s="425"/>
      <c r="O8" s="424" t="s">
        <v>27</v>
      </c>
      <c r="P8" s="425"/>
      <c r="Q8" s="424" t="s">
        <v>27</v>
      </c>
      <c r="R8" s="501"/>
      <c r="W8" s="96" t="str">
        <f t="shared" si="0"/>
        <v/>
      </c>
      <c r="X8" s="96">
        <f t="shared" si="1"/>
        <v>0</v>
      </c>
      <c r="Y8" s="96" t="s">
        <v>776</v>
      </c>
      <c r="Z8" s="96">
        <v>0</v>
      </c>
      <c r="AB8" s="96" t="s">
        <v>745</v>
      </c>
    </row>
    <row r="9" spans="1:28" s="96" customFormat="1" ht="30" customHeight="1">
      <c r="A9" s="412">
        <v>5</v>
      </c>
      <c r="B9" s="413"/>
      <c r="C9" s="479"/>
      <c r="D9" s="94"/>
      <c r="E9" s="418"/>
      <c r="F9" s="415"/>
      <c r="G9" s="471"/>
      <c r="H9" s="476"/>
      <c r="I9" s="329"/>
      <c r="J9" s="425"/>
      <c r="K9" s="424" t="s">
        <v>567</v>
      </c>
      <c r="L9" s="425"/>
      <c r="M9" s="424" t="s">
        <v>567</v>
      </c>
      <c r="N9" s="425"/>
      <c r="O9" s="424" t="s">
        <v>567</v>
      </c>
      <c r="P9" s="425"/>
      <c r="Q9" s="424" t="s">
        <v>567</v>
      </c>
      <c r="R9" s="501"/>
      <c r="W9" s="96" t="str">
        <f t="shared" si="0"/>
        <v/>
      </c>
      <c r="X9" s="96">
        <f t="shared" si="1"/>
        <v>0</v>
      </c>
      <c r="Y9" s="96" t="s">
        <v>777</v>
      </c>
      <c r="Z9" s="96">
        <v>1</v>
      </c>
      <c r="AB9" s="96" t="s">
        <v>748</v>
      </c>
    </row>
    <row r="10" spans="1:28" s="96" customFormat="1" ht="30" customHeight="1">
      <c r="A10" s="412">
        <v>6</v>
      </c>
      <c r="B10" s="413"/>
      <c r="C10" s="479"/>
      <c r="D10" s="94"/>
      <c r="E10" s="418"/>
      <c r="F10" s="415"/>
      <c r="G10" s="471"/>
      <c r="H10" s="476"/>
      <c r="I10" s="329"/>
      <c r="J10" s="425"/>
      <c r="K10" s="424" t="s">
        <v>567</v>
      </c>
      <c r="L10" s="425"/>
      <c r="M10" s="424" t="s">
        <v>567</v>
      </c>
      <c r="N10" s="425"/>
      <c r="O10" s="424" t="s">
        <v>567</v>
      </c>
      <c r="P10" s="425"/>
      <c r="Q10" s="424" t="s">
        <v>567</v>
      </c>
      <c r="R10" s="501"/>
      <c r="W10" s="96" t="str">
        <f t="shared" si="0"/>
        <v/>
      </c>
      <c r="X10" s="96">
        <f t="shared" si="1"/>
        <v>0</v>
      </c>
      <c r="Y10" s="96" t="s">
        <v>778</v>
      </c>
      <c r="Z10" s="96">
        <v>1</v>
      </c>
      <c r="AB10" s="96" t="s">
        <v>749</v>
      </c>
    </row>
    <row r="11" spans="1:28" s="96" customFormat="1" ht="30" customHeight="1">
      <c r="A11" s="412">
        <v>7</v>
      </c>
      <c r="B11" s="413"/>
      <c r="C11" s="479"/>
      <c r="D11" s="94"/>
      <c r="E11" s="418"/>
      <c r="F11" s="415"/>
      <c r="G11" s="471"/>
      <c r="H11" s="476"/>
      <c r="I11" s="329"/>
      <c r="J11" s="425"/>
      <c r="K11" s="424" t="s">
        <v>567</v>
      </c>
      <c r="L11" s="425"/>
      <c r="M11" s="424" t="s">
        <v>567</v>
      </c>
      <c r="N11" s="425"/>
      <c r="O11" s="424" t="s">
        <v>567</v>
      </c>
      <c r="P11" s="425"/>
      <c r="Q11" s="424" t="s">
        <v>567</v>
      </c>
      <c r="R11" s="501"/>
      <c r="W11" s="96" t="str">
        <f t="shared" si="0"/>
        <v/>
      </c>
      <c r="X11" s="96">
        <f t="shared" si="1"/>
        <v>0</v>
      </c>
      <c r="Y11" s="387" t="s">
        <v>775</v>
      </c>
      <c r="Z11" s="96">
        <v>2</v>
      </c>
      <c r="AB11" s="96" t="s">
        <v>747</v>
      </c>
    </row>
    <row r="12" spans="1:28" s="96" customFormat="1" ht="30" customHeight="1">
      <c r="A12" s="412">
        <v>8</v>
      </c>
      <c r="B12" s="413"/>
      <c r="C12" s="479"/>
      <c r="D12" s="94"/>
      <c r="E12" s="418"/>
      <c r="F12" s="415"/>
      <c r="G12" s="471"/>
      <c r="H12" s="476"/>
      <c r="I12" s="329"/>
      <c r="J12" s="425"/>
      <c r="K12" s="424" t="s">
        <v>567</v>
      </c>
      <c r="L12" s="425"/>
      <c r="M12" s="424" t="s">
        <v>567</v>
      </c>
      <c r="N12" s="425"/>
      <c r="O12" s="424" t="s">
        <v>567</v>
      </c>
      <c r="P12" s="425"/>
      <c r="Q12" s="424" t="s">
        <v>567</v>
      </c>
      <c r="R12" s="501"/>
      <c r="W12" s="96" t="str">
        <f t="shared" si="0"/>
        <v/>
      </c>
      <c r="X12" s="96">
        <f t="shared" si="1"/>
        <v>0</v>
      </c>
      <c r="Y12" s="96" t="s">
        <v>779</v>
      </c>
      <c r="Z12" s="96">
        <v>0</v>
      </c>
      <c r="AB12" s="96" t="s">
        <v>750</v>
      </c>
    </row>
    <row r="13" spans="1:28" s="96" customFormat="1" ht="30" customHeight="1">
      <c r="A13" s="412">
        <v>9</v>
      </c>
      <c r="B13" s="413"/>
      <c r="C13" s="479"/>
      <c r="D13" s="94"/>
      <c r="E13" s="418"/>
      <c r="F13" s="415"/>
      <c r="G13" s="471"/>
      <c r="H13" s="476"/>
      <c r="I13" s="329"/>
      <c r="J13" s="425"/>
      <c r="K13" s="424" t="s">
        <v>567</v>
      </c>
      <c r="L13" s="425"/>
      <c r="M13" s="424" t="s">
        <v>567</v>
      </c>
      <c r="N13" s="425"/>
      <c r="O13" s="424" t="s">
        <v>567</v>
      </c>
      <c r="P13" s="425"/>
      <c r="Q13" s="424" t="s">
        <v>567</v>
      </c>
      <c r="R13" s="501"/>
      <c r="W13" s="96" t="str">
        <f t="shared" si="0"/>
        <v/>
      </c>
      <c r="X13" s="96">
        <f t="shared" si="1"/>
        <v>0</v>
      </c>
      <c r="Y13" s="96" t="s">
        <v>780</v>
      </c>
      <c r="Z13" s="96">
        <v>0</v>
      </c>
      <c r="AB13" s="96" t="s">
        <v>751</v>
      </c>
    </row>
    <row r="14" spans="1:28" s="96" customFormat="1" ht="30" customHeight="1">
      <c r="A14" s="412">
        <v>10</v>
      </c>
      <c r="B14" s="413"/>
      <c r="C14" s="479"/>
      <c r="D14" s="94"/>
      <c r="E14" s="418"/>
      <c r="F14" s="415"/>
      <c r="G14" s="471"/>
      <c r="H14" s="476"/>
      <c r="I14" s="329"/>
      <c r="J14" s="425"/>
      <c r="K14" s="424" t="s">
        <v>567</v>
      </c>
      <c r="L14" s="425"/>
      <c r="M14" s="424" t="s">
        <v>567</v>
      </c>
      <c r="N14" s="425"/>
      <c r="O14" s="424" t="s">
        <v>567</v>
      </c>
      <c r="P14" s="425"/>
      <c r="Q14" s="424" t="s">
        <v>567</v>
      </c>
      <c r="R14" s="501"/>
      <c r="W14" s="96" t="str">
        <f t="shared" si="0"/>
        <v/>
      </c>
      <c r="X14" s="96">
        <f t="shared" si="1"/>
        <v>0</v>
      </c>
      <c r="Y14" s="96" t="s">
        <v>781</v>
      </c>
      <c r="Z14" s="96">
        <v>0</v>
      </c>
      <c r="AB14" s="96" t="s">
        <v>736</v>
      </c>
    </row>
    <row r="15" spans="1:28" s="96" customFormat="1" ht="30" customHeight="1">
      <c r="A15" s="412">
        <v>11</v>
      </c>
      <c r="B15" s="413"/>
      <c r="C15" s="479"/>
      <c r="D15" s="94"/>
      <c r="E15" s="418"/>
      <c r="F15" s="415"/>
      <c r="G15" s="471"/>
      <c r="H15" s="476"/>
      <c r="I15" s="329"/>
      <c r="J15" s="425"/>
      <c r="K15" s="424" t="s">
        <v>567</v>
      </c>
      <c r="L15" s="425"/>
      <c r="M15" s="424" t="s">
        <v>567</v>
      </c>
      <c r="N15" s="425"/>
      <c r="O15" s="424" t="s">
        <v>567</v>
      </c>
      <c r="P15" s="425"/>
      <c r="Q15" s="424" t="s">
        <v>567</v>
      </c>
      <c r="R15" s="501"/>
      <c r="W15" s="96" t="str">
        <f t="shared" si="0"/>
        <v/>
      </c>
      <c r="X15" s="96">
        <f t="shared" si="1"/>
        <v>0</v>
      </c>
      <c r="Y15" s="96" t="s">
        <v>782</v>
      </c>
      <c r="Z15" s="96">
        <v>0</v>
      </c>
      <c r="AB15" s="96" t="s">
        <v>739</v>
      </c>
    </row>
    <row r="16" spans="1:28" s="96" customFormat="1" ht="30" customHeight="1">
      <c r="A16" s="412">
        <v>12</v>
      </c>
      <c r="B16" s="413"/>
      <c r="C16" s="479"/>
      <c r="D16" s="94"/>
      <c r="E16" s="418"/>
      <c r="F16" s="415"/>
      <c r="G16" s="471"/>
      <c r="H16" s="476"/>
      <c r="I16" s="329"/>
      <c r="J16" s="425"/>
      <c r="K16" s="424" t="s">
        <v>567</v>
      </c>
      <c r="L16" s="425"/>
      <c r="M16" s="424" t="s">
        <v>567</v>
      </c>
      <c r="N16" s="425"/>
      <c r="O16" s="424" t="s">
        <v>567</v>
      </c>
      <c r="P16" s="425"/>
      <c r="Q16" s="424" t="s">
        <v>567</v>
      </c>
      <c r="R16" s="501"/>
      <c r="W16" s="96" t="str">
        <f t="shared" si="0"/>
        <v/>
      </c>
      <c r="X16" s="96">
        <f t="shared" si="1"/>
        <v>0</v>
      </c>
      <c r="Y16" s="96" t="s">
        <v>783</v>
      </c>
      <c r="Z16" s="96">
        <v>0</v>
      </c>
      <c r="AB16" s="96" t="s">
        <v>752</v>
      </c>
    </row>
    <row r="17" spans="1:29" s="96" customFormat="1" ht="30" customHeight="1">
      <c r="A17" s="412">
        <v>13</v>
      </c>
      <c r="B17" s="413"/>
      <c r="C17" s="479"/>
      <c r="D17" s="94"/>
      <c r="E17" s="418"/>
      <c r="F17" s="415"/>
      <c r="G17" s="471"/>
      <c r="H17" s="476"/>
      <c r="I17" s="329"/>
      <c r="J17" s="425"/>
      <c r="K17" s="424" t="s">
        <v>567</v>
      </c>
      <c r="L17" s="425"/>
      <c r="M17" s="424" t="s">
        <v>567</v>
      </c>
      <c r="N17" s="425"/>
      <c r="O17" s="424" t="s">
        <v>567</v>
      </c>
      <c r="P17" s="425"/>
      <c r="Q17" s="424" t="s">
        <v>567</v>
      </c>
      <c r="R17" s="501"/>
      <c r="W17" s="96" t="str">
        <f t="shared" si="0"/>
        <v/>
      </c>
      <c r="X17" s="96">
        <f t="shared" si="1"/>
        <v>0</v>
      </c>
      <c r="Y17" s="96" t="s">
        <v>784</v>
      </c>
      <c r="Z17" s="96">
        <v>0</v>
      </c>
    </row>
    <row r="18" spans="1:29" s="96" customFormat="1" ht="30" customHeight="1">
      <c r="A18" s="412">
        <v>14</v>
      </c>
      <c r="B18" s="413"/>
      <c r="C18" s="479"/>
      <c r="D18" s="94"/>
      <c r="E18" s="418"/>
      <c r="F18" s="415"/>
      <c r="G18" s="471"/>
      <c r="H18" s="476"/>
      <c r="I18" s="329"/>
      <c r="J18" s="425"/>
      <c r="K18" s="424" t="s">
        <v>567</v>
      </c>
      <c r="L18" s="425"/>
      <c r="M18" s="424" t="s">
        <v>567</v>
      </c>
      <c r="N18" s="425"/>
      <c r="O18" s="424" t="s">
        <v>567</v>
      </c>
      <c r="P18" s="425"/>
      <c r="Q18" s="424" t="s">
        <v>567</v>
      </c>
      <c r="R18" s="501"/>
      <c r="W18" s="96" t="str">
        <f t="shared" si="0"/>
        <v/>
      </c>
      <c r="X18" s="96">
        <f t="shared" si="1"/>
        <v>0</v>
      </c>
      <c r="Y18" s="95" t="s">
        <v>785</v>
      </c>
      <c r="Z18" s="95">
        <v>0</v>
      </c>
    </row>
    <row r="19" spans="1:29" s="96" customFormat="1" ht="30" customHeight="1">
      <c r="A19" s="412">
        <v>15</v>
      </c>
      <c r="B19" s="413"/>
      <c r="C19" s="479"/>
      <c r="D19" s="94"/>
      <c r="E19" s="418"/>
      <c r="F19" s="415"/>
      <c r="G19" s="471"/>
      <c r="H19" s="476"/>
      <c r="I19" s="329"/>
      <c r="J19" s="425"/>
      <c r="K19" s="424" t="s">
        <v>567</v>
      </c>
      <c r="L19" s="425"/>
      <c r="M19" s="424" t="s">
        <v>567</v>
      </c>
      <c r="N19" s="425"/>
      <c r="O19" s="424" t="s">
        <v>567</v>
      </c>
      <c r="P19" s="425"/>
      <c r="Q19" s="424" t="s">
        <v>567</v>
      </c>
      <c r="R19" s="501"/>
      <c r="W19" s="96" t="str">
        <f t="shared" si="0"/>
        <v/>
      </c>
      <c r="X19" s="96">
        <f t="shared" si="1"/>
        <v>0</v>
      </c>
      <c r="Y19" s="95" t="s">
        <v>768</v>
      </c>
      <c r="Z19" s="95">
        <v>0</v>
      </c>
      <c r="AA19" s="95"/>
      <c r="AB19" s="95"/>
      <c r="AC19" s="95"/>
    </row>
    <row r="20" spans="1:29" ht="30" customHeight="1">
      <c r="A20" s="412">
        <v>16</v>
      </c>
      <c r="B20" s="413"/>
      <c r="C20" s="479"/>
      <c r="D20" s="94"/>
      <c r="E20" s="418"/>
      <c r="F20" s="415"/>
      <c r="G20" s="471"/>
      <c r="H20" s="476"/>
      <c r="I20" s="329"/>
      <c r="J20" s="425"/>
      <c r="K20" s="424" t="s">
        <v>567</v>
      </c>
      <c r="L20" s="425"/>
      <c r="M20" s="424" t="s">
        <v>567</v>
      </c>
      <c r="N20" s="425"/>
      <c r="O20" s="424" t="s">
        <v>567</v>
      </c>
      <c r="P20" s="425"/>
      <c r="Q20" s="424" t="s">
        <v>567</v>
      </c>
      <c r="R20" s="501"/>
      <c r="S20" s="96"/>
      <c r="T20" s="96"/>
      <c r="U20" s="96"/>
      <c r="V20" s="96"/>
      <c r="W20" s="96" t="str">
        <f t="shared" si="0"/>
        <v/>
      </c>
      <c r="X20" s="96">
        <f t="shared" si="1"/>
        <v>0</v>
      </c>
      <c r="Y20" s="95" t="s">
        <v>786</v>
      </c>
      <c r="Z20" s="95">
        <v>0</v>
      </c>
    </row>
    <row r="21" spans="1:29" ht="30" customHeight="1">
      <c r="A21" s="412">
        <v>17</v>
      </c>
      <c r="B21" s="413"/>
      <c r="C21" s="479"/>
      <c r="D21" s="94"/>
      <c r="E21" s="418"/>
      <c r="F21" s="415"/>
      <c r="G21" s="477"/>
      <c r="H21" s="478"/>
      <c r="I21" s="416"/>
      <c r="J21" s="426"/>
      <c r="K21" s="396" t="s">
        <v>567</v>
      </c>
      <c r="L21" s="426"/>
      <c r="M21" s="396" t="s">
        <v>567</v>
      </c>
      <c r="N21" s="426"/>
      <c r="O21" s="396" t="s">
        <v>567</v>
      </c>
      <c r="P21" s="426"/>
      <c r="Q21" s="396" t="s">
        <v>567</v>
      </c>
      <c r="R21" s="501"/>
      <c r="S21" s="96"/>
      <c r="T21" s="96"/>
      <c r="U21" s="96"/>
      <c r="V21" s="96"/>
      <c r="W21" s="96" t="str">
        <f t="shared" si="0"/>
        <v/>
      </c>
      <c r="X21" s="96">
        <f t="shared" si="1"/>
        <v>0</v>
      </c>
      <c r="Y21" s="95" t="s">
        <v>787</v>
      </c>
      <c r="Z21" s="95">
        <v>0</v>
      </c>
    </row>
    <row r="22" spans="1:29" ht="30" customHeight="1">
      <c r="A22" s="412">
        <v>18</v>
      </c>
      <c r="B22" s="413"/>
      <c r="C22" s="479"/>
      <c r="D22" s="94"/>
      <c r="E22" s="418"/>
      <c r="F22" s="415"/>
      <c r="G22" s="477"/>
      <c r="H22" s="478"/>
      <c r="I22" s="416"/>
      <c r="J22" s="426"/>
      <c r="K22" s="396" t="s">
        <v>567</v>
      </c>
      <c r="L22" s="426"/>
      <c r="M22" s="396" t="s">
        <v>567</v>
      </c>
      <c r="N22" s="426"/>
      <c r="O22" s="396" t="s">
        <v>567</v>
      </c>
      <c r="P22" s="426"/>
      <c r="Q22" s="396" t="s">
        <v>567</v>
      </c>
      <c r="R22" s="501"/>
      <c r="S22" s="96"/>
      <c r="T22" s="96"/>
      <c r="U22" s="96"/>
      <c r="V22" s="96"/>
      <c r="W22" s="96" t="str">
        <f t="shared" si="0"/>
        <v/>
      </c>
      <c r="X22" s="96">
        <f t="shared" si="1"/>
        <v>0</v>
      </c>
      <c r="Y22" s="95" t="s">
        <v>788</v>
      </c>
      <c r="Z22" s="95">
        <v>0</v>
      </c>
    </row>
    <row r="23" spans="1:29" ht="30" customHeight="1">
      <c r="A23" s="412">
        <v>19</v>
      </c>
      <c r="B23" s="413"/>
      <c r="C23" s="479"/>
      <c r="D23" s="94"/>
      <c r="E23" s="418"/>
      <c r="F23" s="415"/>
      <c r="G23" s="477"/>
      <c r="H23" s="478"/>
      <c r="I23" s="416"/>
      <c r="J23" s="426"/>
      <c r="K23" s="396" t="s">
        <v>567</v>
      </c>
      <c r="L23" s="426"/>
      <c r="M23" s="396" t="s">
        <v>567</v>
      </c>
      <c r="N23" s="426"/>
      <c r="O23" s="396" t="s">
        <v>567</v>
      </c>
      <c r="P23" s="426"/>
      <c r="Q23" s="396" t="s">
        <v>567</v>
      </c>
      <c r="R23" s="501"/>
      <c r="S23" s="96"/>
      <c r="T23" s="96"/>
      <c r="U23" s="96"/>
      <c r="V23" s="96"/>
      <c r="W23" s="96" t="str">
        <f t="shared" si="0"/>
        <v/>
      </c>
      <c r="X23" s="96">
        <f t="shared" si="1"/>
        <v>0</v>
      </c>
      <c r="Y23" s="95" t="s">
        <v>743</v>
      </c>
      <c r="Z23" s="95">
        <v>0</v>
      </c>
    </row>
    <row r="24" spans="1:29" ht="30" customHeight="1">
      <c r="A24" s="412">
        <v>20</v>
      </c>
      <c r="B24" s="413"/>
      <c r="C24" s="479"/>
      <c r="D24" s="94"/>
      <c r="E24" s="418"/>
      <c r="F24" s="415"/>
      <c r="G24" s="477"/>
      <c r="H24" s="478"/>
      <c r="I24" s="416"/>
      <c r="J24" s="426"/>
      <c r="K24" s="396" t="s">
        <v>567</v>
      </c>
      <c r="L24" s="426"/>
      <c r="M24" s="396" t="s">
        <v>567</v>
      </c>
      <c r="N24" s="426"/>
      <c r="O24" s="396" t="s">
        <v>567</v>
      </c>
      <c r="P24" s="426"/>
      <c r="Q24" s="396" t="s">
        <v>567</v>
      </c>
      <c r="R24" s="501"/>
      <c r="S24" s="96"/>
      <c r="T24" s="96"/>
      <c r="U24" s="96"/>
      <c r="V24" s="96"/>
      <c r="W24" s="96" t="str">
        <f t="shared" si="0"/>
        <v/>
      </c>
      <c r="X24" s="96">
        <f t="shared" si="1"/>
        <v>0</v>
      </c>
    </row>
    <row r="25" spans="1:29" ht="30" customHeight="1">
      <c r="A25" s="412">
        <v>21</v>
      </c>
      <c r="B25" s="413"/>
      <c r="C25" s="479"/>
      <c r="D25" s="94"/>
      <c r="E25" s="418"/>
      <c r="F25" s="415"/>
      <c r="G25" s="477"/>
      <c r="H25" s="478"/>
      <c r="I25" s="416"/>
      <c r="J25" s="426"/>
      <c r="K25" s="396" t="s">
        <v>567</v>
      </c>
      <c r="L25" s="426"/>
      <c r="M25" s="396" t="s">
        <v>567</v>
      </c>
      <c r="N25" s="426"/>
      <c r="O25" s="396" t="s">
        <v>567</v>
      </c>
      <c r="P25" s="426"/>
      <c r="Q25" s="396" t="s">
        <v>567</v>
      </c>
      <c r="R25" s="501"/>
      <c r="S25" s="96"/>
      <c r="T25" s="96"/>
      <c r="U25" s="96"/>
      <c r="V25" s="96"/>
      <c r="W25" s="96" t="str">
        <f t="shared" si="0"/>
        <v/>
      </c>
      <c r="X25" s="96">
        <f t="shared" si="1"/>
        <v>0</v>
      </c>
    </row>
    <row r="26" spans="1:29" ht="30" customHeight="1">
      <c r="A26" s="412">
        <v>22</v>
      </c>
      <c r="B26" s="413"/>
      <c r="C26" s="479"/>
      <c r="D26" s="94"/>
      <c r="E26" s="418"/>
      <c r="F26" s="415"/>
      <c r="G26" s="471"/>
      <c r="H26" s="476"/>
      <c r="I26" s="329"/>
      <c r="J26" s="425"/>
      <c r="K26" s="424" t="s">
        <v>567</v>
      </c>
      <c r="L26" s="425"/>
      <c r="M26" s="424" t="s">
        <v>567</v>
      </c>
      <c r="N26" s="425"/>
      <c r="O26" s="424" t="s">
        <v>567</v>
      </c>
      <c r="P26" s="425"/>
      <c r="Q26" s="424" t="s">
        <v>567</v>
      </c>
      <c r="R26" s="501"/>
      <c r="S26" s="96"/>
      <c r="T26" s="96"/>
      <c r="U26" s="96"/>
      <c r="V26" s="96"/>
      <c r="W26" s="96" t="str">
        <f t="shared" si="0"/>
        <v/>
      </c>
      <c r="X26" s="96">
        <f t="shared" si="1"/>
        <v>0</v>
      </c>
    </row>
    <row r="27" spans="1:29" ht="30" customHeight="1">
      <c r="A27" s="412">
        <v>23</v>
      </c>
      <c r="B27" s="413"/>
      <c r="C27" s="479"/>
      <c r="D27" s="94"/>
      <c r="E27" s="418"/>
      <c r="F27" s="415"/>
      <c r="G27" s="471"/>
      <c r="H27" s="476"/>
      <c r="I27" s="329"/>
      <c r="J27" s="425"/>
      <c r="K27" s="424" t="s">
        <v>567</v>
      </c>
      <c r="L27" s="425"/>
      <c r="M27" s="424" t="s">
        <v>567</v>
      </c>
      <c r="N27" s="425"/>
      <c r="O27" s="424" t="s">
        <v>567</v>
      </c>
      <c r="P27" s="425"/>
      <c r="Q27" s="424" t="s">
        <v>567</v>
      </c>
      <c r="R27" s="501"/>
      <c r="S27" s="96"/>
      <c r="T27" s="96"/>
      <c r="U27" s="96"/>
      <c r="V27" s="96"/>
      <c r="W27" s="96" t="str">
        <f t="shared" si="0"/>
        <v/>
      </c>
      <c r="X27" s="96">
        <f t="shared" si="1"/>
        <v>0</v>
      </c>
    </row>
    <row r="28" spans="1:29" ht="30" customHeight="1">
      <c r="A28" s="412">
        <v>24</v>
      </c>
      <c r="B28" s="413"/>
      <c r="C28" s="479"/>
      <c r="D28" s="94"/>
      <c r="E28" s="418"/>
      <c r="F28" s="415"/>
      <c r="G28" s="471"/>
      <c r="H28" s="476"/>
      <c r="I28" s="329"/>
      <c r="J28" s="425"/>
      <c r="K28" s="424" t="s">
        <v>567</v>
      </c>
      <c r="L28" s="425"/>
      <c r="M28" s="424" t="s">
        <v>567</v>
      </c>
      <c r="N28" s="425"/>
      <c r="O28" s="424" t="s">
        <v>567</v>
      </c>
      <c r="P28" s="425"/>
      <c r="Q28" s="424" t="s">
        <v>567</v>
      </c>
      <c r="R28" s="501"/>
      <c r="S28" s="96"/>
      <c r="T28" s="96"/>
      <c r="U28" s="96"/>
      <c r="V28" s="96"/>
      <c r="W28" s="96" t="str">
        <f t="shared" si="0"/>
        <v/>
      </c>
      <c r="X28" s="96">
        <f t="shared" si="1"/>
        <v>0</v>
      </c>
    </row>
    <row r="29" spans="1:29" ht="30" customHeight="1">
      <c r="A29" s="412">
        <v>25</v>
      </c>
      <c r="B29" s="413"/>
      <c r="C29" s="479"/>
      <c r="D29" s="94"/>
      <c r="E29" s="418"/>
      <c r="F29" s="415"/>
      <c r="G29" s="471"/>
      <c r="H29" s="476"/>
      <c r="I29" s="329"/>
      <c r="J29" s="425"/>
      <c r="K29" s="424" t="s">
        <v>567</v>
      </c>
      <c r="L29" s="425"/>
      <c r="M29" s="424" t="s">
        <v>567</v>
      </c>
      <c r="N29" s="425"/>
      <c r="O29" s="424" t="s">
        <v>567</v>
      </c>
      <c r="P29" s="425"/>
      <c r="Q29" s="424" t="s">
        <v>567</v>
      </c>
      <c r="R29" s="501"/>
      <c r="S29" s="96"/>
      <c r="T29" s="96"/>
      <c r="U29" s="96"/>
      <c r="V29" s="96"/>
      <c r="W29" s="96" t="str">
        <f t="shared" si="0"/>
        <v/>
      </c>
      <c r="X29" s="96">
        <f t="shared" si="1"/>
        <v>0</v>
      </c>
    </row>
    <row r="30" spans="1:29" ht="30" customHeight="1">
      <c r="A30" s="412">
        <v>26</v>
      </c>
      <c r="B30" s="413"/>
      <c r="C30" s="479"/>
      <c r="D30" s="94"/>
      <c r="E30" s="418"/>
      <c r="F30" s="415"/>
      <c r="G30" s="471"/>
      <c r="H30" s="476"/>
      <c r="I30" s="329"/>
      <c r="J30" s="425"/>
      <c r="K30" s="424" t="s">
        <v>567</v>
      </c>
      <c r="L30" s="425"/>
      <c r="M30" s="424" t="s">
        <v>567</v>
      </c>
      <c r="N30" s="425"/>
      <c r="O30" s="424" t="s">
        <v>567</v>
      </c>
      <c r="P30" s="425"/>
      <c r="Q30" s="424" t="s">
        <v>567</v>
      </c>
      <c r="R30" s="501"/>
      <c r="S30" s="96"/>
      <c r="T30" s="96"/>
      <c r="U30" s="96"/>
      <c r="V30" s="96"/>
      <c r="W30" s="96" t="str">
        <f t="shared" si="0"/>
        <v/>
      </c>
      <c r="X30" s="96">
        <f t="shared" si="1"/>
        <v>0</v>
      </c>
    </row>
    <row r="31" spans="1:29" ht="30" customHeight="1">
      <c r="A31" s="412">
        <v>27</v>
      </c>
      <c r="B31" s="413"/>
      <c r="C31" s="479"/>
      <c r="D31" s="94"/>
      <c r="E31" s="418"/>
      <c r="F31" s="415"/>
      <c r="G31" s="471"/>
      <c r="H31" s="476"/>
      <c r="I31" s="329"/>
      <c r="J31" s="425"/>
      <c r="K31" s="424" t="s">
        <v>567</v>
      </c>
      <c r="L31" s="425"/>
      <c r="M31" s="424" t="s">
        <v>567</v>
      </c>
      <c r="N31" s="425"/>
      <c r="O31" s="424" t="s">
        <v>567</v>
      </c>
      <c r="P31" s="425"/>
      <c r="Q31" s="424" t="s">
        <v>567</v>
      </c>
      <c r="R31" s="501"/>
      <c r="S31" s="96"/>
      <c r="T31" s="96"/>
      <c r="U31" s="96"/>
      <c r="V31" s="96"/>
      <c r="W31" s="96" t="str">
        <f t="shared" si="0"/>
        <v/>
      </c>
      <c r="X31" s="96">
        <f t="shared" si="1"/>
        <v>0</v>
      </c>
    </row>
    <row r="32" spans="1:29" ht="30" customHeight="1">
      <c r="A32" s="412">
        <v>28</v>
      </c>
      <c r="B32" s="413"/>
      <c r="C32" s="479"/>
      <c r="D32" s="94"/>
      <c r="E32" s="418"/>
      <c r="F32" s="415"/>
      <c r="G32" s="471"/>
      <c r="H32" s="476"/>
      <c r="I32" s="329"/>
      <c r="J32" s="425"/>
      <c r="K32" s="424" t="s">
        <v>567</v>
      </c>
      <c r="L32" s="425"/>
      <c r="M32" s="424" t="s">
        <v>567</v>
      </c>
      <c r="N32" s="425"/>
      <c r="O32" s="424" t="s">
        <v>567</v>
      </c>
      <c r="P32" s="425"/>
      <c r="Q32" s="424" t="s">
        <v>567</v>
      </c>
      <c r="R32" s="501"/>
      <c r="S32" s="96"/>
      <c r="T32" s="96"/>
      <c r="U32" s="96"/>
      <c r="V32" s="96"/>
      <c r="W32" s="96" t="str">
        <f t="shared" si="0"/>
        <v/>
      </c>
      <c r="X32" s="96">
        <f t="shared" si="1"/>
        <v>0</v>
      </c>
    </row>
    <row r="33" spans="1:24" ht="30" customHeight="1">
      <c r="A33" s="412">
        <v>29</v>
      </c>
      <c r="B33" s="413"/>
      <c r="C33" s="479"/>
      <c r="D33" s="94"/>
      <c r="E33" s="418"/>
      <c r="F33" s="415"/>
      <c r="G33" s="471"/>
      <c r="H33" s="476"/>
      <c r="I33" s="329"/>
      <c r="J33" s="425"/>
      <c r="K33" s="424" t="s">
        <v>567</v>
      </c>
      <c r="L33" s="425"/>
      <c r="M33" s="424" t="s">
        <v>567</v>
      </c>
      <c r="N33" s="425"/>
      <c r="O33" s="424" t="s">
        <v>567</v>
      </c>
      <c r="P33" s="425"/>
      <c r="Q33" s="424" t="s">
        <v>567</v>
      </c>
      <c r="R33" s="501"/>
      <c r="S33" s="96"/>
      <c r="T33" s="96"/>
      <c r="U33" s="96"/>
      <c r="V33" s="96"/>
      <c r="W33" s="96" t="str">
        <f t="shared" si="0"/>
        <v/>
      </c>
      <c r="X33" s="96">
        <f t="shared" si="1"/>
        <v>0</v>
      </c>
    </row>
    <row r="34" spans="1:24" ht="30" customHeight="1">
      <c r="A34" s="412">
        <v>30</v>
      </c>
      <c r="B34" s="413"/>
      <c r="C34" s="479"/>
      <c r="D34" s="94"/>
      <c r="E34" s="418"/>
      <c r="F34" s="415"/>
      <c r="G34" s="471"/>
      <c r="H34" s="476"/>
      <c r="I34" s="329"/>
      <c r="J34" s="425"/>
      <c r="K34" s="424" t="s">
        <v>567</v>
      </c>
      <c r="L34" s="425"/>
      <c r="M34" s="424" t="s">
        <v>567</v>
      </c>
      <c r="N34" s="425"/>
      <c r="O34" s="424" t="s">
        <v>567</v>
      </c>
      <c r="P34" s="425"/>
      <c r="Q34" s="424" t="s">
        <v>567</v>
      </c>
      <c r="R34" s="501"/>
      <c r="S34" s="96"/>
      <c r="T34" s="96"/>
      <c r="U34" s="96"/>
      <c r="V34" s="96"/>
      <c r="W34" s="96" t="str">
        <f t="shared" si="0"/>
        <v/>
      </c>
      <c r="X34" s="96">
        <f t="shared" si="1"/>
        <v>0</v>
      </c>
    </row>
    <row r="35" spans="1:24" ht="30" customHeight="1">
      <c r="A35" s="412">
        <v>31</v>
      </c>
      <c r="B35" s="413"/>
      <c r="C35" s="479"/>
      <c r="D35" s="94"/>
      <c r="E35" s="418"/>
      <c r="F35" s="415"/>
      <c r="G35" s="471"/>
      <c r="H35" s="476"/>
      <c r="I35" s="329"/>
      <c r="J35" s="425"/>
      <c r="K35" s="424" t="s">
        <v>567</v>
      </c>
      <c r="L35" s="425"/>
      <c r="M35" s="424" t="s">
        <v>567</v>
      </c>
      <c r="N35" s="425"/>
      <c r="O35" s="424" t="s">
        <v>567</v>
      </c>
      <c r="P35" s="425"/>
      <c r="Q35" s="424" t="s">
        <v>567</v>
      </c>
      <c r="R35" s="501"/>
      <c r="S35" s="501"/>
      <c r="T35" s="501"/>
      <c r="U35" s="501"/>
      <c r="V35" s="501"/>
      <c r="W35" s="96" t="str">
        <f t="shared" si="0"/>
        <v/>
      </c>
      <c r="X35" s="96">
        <f t="shared" si="1"/>
        <v>0</v>
      </c>
    </row>
    <row r="36" spans="1:24" ht="30" customHeight="1">
      <c r="A36" s="412">
        <v>32</v>
      </c>
      <c r="B36" s="413"/>
      <c r="C36" s="479"/>
      <c r="D36" s="94"/>
      <c r="E36" s="418"/>
      <c r="F36" s="415"/>
      <c r="G36" s="471"/>
      <c r="H36" s="476"/>
      <c r="I36" s="329"/>
      <c r="J36" s="425"/>
      <c r="K36" s="424" t="s">
        <v>567</v>
      </c>
      <c r="L36" s="425"/>
      <c r="M36" s="424" t="s">
        <v>567</v>
      </c>
      <c r="N36" s="425"/>
      <c r="O36" s="424" t="s">
        <v>567</v>
      </c>
      <c r="P36" s="425"/>
      <c r="Q36" s="424" t="s">
        <v>567</v>
      </c>
      <c r="R36" s="501"/>
      <c r="S36" s="501"/>
      <c r="T36" s="501"/>
      <c r="U36" s="501"/>
      <c r="V36" s="501"/>
      <c r="W36" s="96" t="str">
        <f t="shared" si="0"/>
        <v/>
      </c>
      <c r="X36" s="96">
        <f t="shared" si="1"/>
        <v>0</v>
      </c>
    </row>
    <row r="37" spans="1:24" ht="30" customHeight="1">
      <c r="A37" s="412">
        <v>33</v>
      </c>
      <c r="B37" s="413"/>
      <c r="C37" s="479"/>
      <c r="D37" s="94"/>
      <c r="E37" s="418"/>
      <c r="F37" s="415"/>
      <c r="G37" s="471"/>
      <c r="H37" s="476"/>
      <c r="I37" s="329"/>
      <c r="J37" s="425"/>
      <c r="K37" s="424" t="s">
        <v>567</v>
      </c>
      <c r="L37" s="425"/>
      <c r="M37" s="424" t="s">
        <v>567</v>
      </c>
      <c r="N37" s="425"/>
      <c r="O37" s="424" t="s">
        <v>567</v>
      </c>
      <c r="P37" s="425"/>
      <c r="Q37" s="424" t="s">
        <v>567</v>
      </c>
      <c r="R37" s="501"/>
      <c r="S37" s="501"/>
      <c r="T37" s="501"/>
      <c r="U37" s="501"/>
      <c r="V37" s="501"/>
      <c r="W37" s="96" t="str">
        <f t="shared" ref="W37:W54" si="2">IF(C37="","",VLOOKUP(C37,$Y$5:$Z$23,2,0))</f>
        <v/>
      </c>
      <c r="X37" s="96">
        <f t="shared" si="1"/>
        <v>0</v>
      </c>
    </row>
    <row r="38" spans="1:24" ht="30" customHeight="1">
      <c r="A38" s="412">
        <v>34</v>
      </c>
      <c r="B38" s="413"/>
      <c r="C38" s="479"/>
      <c r="D38" s="94"/>
      <c r="E38" s="418"/>
      <c r="F38" s="415"/>
      <c r="G38" s="471"/>
      <c r="H38" s="476"/>
      <c r="I38" s="329"/>
      <c r="J38" s="425"/>
      <c r="K38" s="424" t="s">
        <v>567</v>
      </c>
      <c r="L38" s="425"/>
      <c r="M38" s="424" t="s">
        <v>567</v>
      </c>
      <c r="N38" s="425"/>
      <c r="O38" s="424" t="s">
        <v>567</v>
      </c>
      <c r="P38" s="425"/>
      <c r="Q38" s="424" t="s">
        <v>567</v>
      </c>
      <c r="R38" s="501"/>
      <c r="S38" s="501"/>
      <c r="T38" s="501"/>
      <c r="U38" s="501"/>
      <c r="V38" s="501"/>
      <c r="W38" s="96" t="str">
        <f t="shared" si="2"/>
        <v/>
      </c>
      <c r="X38" s="96">
        <f t="shared" si="1"/>
        <v>0</v>
      </c>
    </row>
    <row r="39" spans="1:24" ht="30" customHeight="1">
      <c r="A39" s="412">
        <v>35</v>
      </c>
      <c r="B39" s="413"/>
      <c r="C39" s="479"/>
      <c r="D39" s="94"/>
      <c r="E39" s="418"/>
      <c r="F39" s="415"/>
      <c r="G39" s="471"/>
      <c r="H39" s="476"/>
      <c r="I39" s="329"/>
      <c r="J39" s="425"/>
      <c r="K39" s="424" t="s">
        <v>567</v>
      </c>
      <c r="L39" s="425"/>
      <c r="M39" s="424" t="s">
        <v>567</v>
      </c>
      <c r="N39" s="425"/>
      <c r="O39" s="424" t="s">
        <v>567</v>
      </c>
      <c r="P39" s="425"/>
      <c r="Q39" s="424" t="s">
        <v>567</v>
      </c>
      <c r="R39" s="501"/>
      <c r="S39" s="501"/>
      <c r="T39" s="501"/>
      <c r="U39" s="501"/>
      <c r="V39" s="501"/>
      <c r="W39" s="96" t="str">
        <f t="shared" si="2"/>
        <v/>
      </c>
      <c r="X39" s="96">
        <f t="shared" si="1"/>
        <v>0</v>
      </c>
    </row>
    <row r="40" spans="1:24" ht="30" customHeight="1">
      <c r="A40" s="412">
        <v>36</v>
      </c>
      <c r="B40" s="413"/>
      <c r="C40" s="479"/>
      <c r="D40" s="94"/>
      <c r="E40" s="418"/>
      <c r="F40" s="415"/>
      <c r="G40" s="471"/>
      <c r="H40" s="476"/>
      <c r="I40" s="329"/>
      <c r="J40" s="425"/>
      <c r="K40" s="424" t="s">
        <v>567</v>
      </c>
      <c r="L40" s="425"/>
      <c r="M40" s="424" t="s">
        <v>567</v>
      </c>
      <c r="N40" s="425"/>
      <c r="O40" s="424" t="s">
        <v>567</v>
      </c>
      <c r="P40" s="425"/>
      <c r="Q40" s="424" t="s">
        <v>567</v>
      </c>
      <c r="R40" s="501"/>
      <c r="S40" s="501"/>
      <c r="T40" s="501"/>
      <c r="U40" s="501"/>
      <c r="V40" s="501"/>
      <c r="W40" s="96" t="str">
        <f t="shared" si="2"/>
        <v/>
      </c>
      <c r="X40" s="96">
        <f t="shared" si="1"/>
        <v>0</v>
      </c>
    </row>
    <row r="41" spans="1:24" ht="30" customHeight="1">
      <c r="A41" s="412">
        <v>37</v>
      </c>
      <c r="B41" s="413"/>
      <c r="C41" s="479"/>
      <c r="D41" s="94"/>
      <c r="E41" s="418"/>
      <c r="F41" s="415"/>
      <c r="G41" s="471"/>
      <c r="H41" s="476"/>
      <c r="I41" s="329"/>
      <c r="J41" s="425"/>
      <c r="K41" s="424" t="s">
        <v>567</v>
      </c>
      <c r="L41" s="425"/>
      <c r="M41" s="424" t="s">
        <v>567</v>
      </c>
      <c r="N41" s="425"/>
      <c r="O41" s="424" t="s">
        <v>567</v>
      </c>
      <c r="P41" s="425"/>
      <c r="Q41" s="424" t="s">
        <v>567</v>
      </c>
      <c r="R41" s="501"/>
      <c r="S41" s="501"/>
      <c r="T41" s="501"/>
      <c r="U41" s="501"/>
      <c r="V41" s="501"/>
      <c r="W41" s="96" t="str">
        <f t="shared" si="2"/>
        <v/>
      </c>
      <c r="X41" s="96">
        <f t="shared" si="1"/>
        <v>0</v>
      </c>
    </row>
    <row r="42" spans="1:24" ht="30" customHeight="1">
      <c r="A42" s="412">
        <v>38</v>
      </c>
      <c r="B42" s="413"/>
      <c r="C42" s="479"/>
      <c r="D42" s="94"/>
      <c r="E42" s="418"/>
      <c r="F42" s="415"/>
      <c r="G42" s="471"/>
      <c r="H42" s="476"/>
      <c r="I42" s="329"/>
      <c r="J42" s="425"/>
      <c r="K42" s="424" t="s">
        <v>567</v>
      </c>
      <c r="L42" s="425"/>
      <c r="M42" s="424" t="s">
        <v>567</v>
      </c>
      <c r="N42" s="425"/>
      <c r="O42" s="424" t="s">
        <v>567</v>
      </c>
      <c r="P42" s="425"/>
      <c r="Q42" s="424" t="s">
        <v>567</v>
      </c>
      <c r="R42" s="501"/>
      <c r="S42" s="501"/>
      <c r="T42" s="501"/>
      <c r="U42" s="501"/>
      <c r="V42" s="501"/>
      <c r="W42" s="96" t="str">
        <f t="shared" si="2"/>
        <v/>
      </c>
      <c r="X42" s="96">
        <f t="shared" si="1"/>
        <v>0</v>
      </c>
    </row>
    <row r="43" spans="1:24" ht="30" customHeight="1">
      <c r="A43" s="412">
        <v>39</v>
      </c>
      <c r="B43" s="413"/>
      <c r="C43" s="479"/>
      <c r="D43" s="94"/>
      <c r="E43" s="418"/>
      <c r="F43" s="415"/>
      <c r="G43" s="471"/>
      <c r="H43" s="476"/>
      <c r="I43" s="329"/>
      <c r="J43" s="425"/>
      <c r="K43" s="424" t="s">
        <v>567</v>
      </c>
      <c r="L43" s="425"/>
      <c r="M43" s="424" t="s">
        <v>567</v>
      </c>
      <c r="N43" s="425"/>
      <c r="O43" s="424" t="s">
        <v>567</v>
      </c>
      <c r="P43" s="425"/>
      <c r="Q43" s="424" t="s">
        <v>567</v>
      </c>
      <c r="R43" s="501"/>
      <c r="S43" s="501"/>
      <c r="T43" s="501"/>
      <c r="U43" s="501"/>
      <c r="V43" s="501"/>
      <c r="W43" s="96" t="str">
        <f t="shared" si="2"/>
        <v/>
      </c>
      <c r="X43" s="96">
        <f t="shared" si="1"/>
        <v>0</v>
      </c>
    </row>
    <row r="44" spans="1:24" ht="30" customHeight="1">
      <c r="A44" s="412">
        <v>40</v>
      </c>
      <c r="B44" s="413"/>
      <c r="C44" s="479"/>
      <c r="D44" s="94"/>
      <c r="E44" s="418"/>
      <c r="F44" s="415"/>
      <c r="G44" s="471"/>
      <c r="H44" s="476"/>
      <c r="I44" s="329"/>
      <c r="J44" s="426"/>
      <c r="K44" s="396" t="s">
        <v>567</v>
      </c>
      <c r="L44" s="426"/>
      <c r="M44" s="396" t="s">
        <v>567</v>
      </c>
      <c r="N44" s="426"/>
      <c r="O44" s="396" t="s">
        <v>567</v>
      </c>
      <c r="P44" s="426"/>
      <c r="Q44" s="396" t="s">
        <v>567</v>
      </c>
      <c r="R44" s="501"/>
      <c r="S44" s="501"/>
      <c r="T44" s="501"/>
      <c r="U44" s="501"/>
      <c r="V44" s="501"/>
      <c r="W44" s="96" t="str">
        <f t="shared" si="2"/>
        <v/>
      </c>
      <c r="X44" s="96">
        <f t="shared" si="1"/>
        <v>0</v>
      </c>
    </row>
    <row r="45" spans="1:24" ht="30" customHeight="1">
      <c r="A45" s="412">
        <v>41</v>
      </c>
      <c r="B45" s="413"/>
      <c r="C45" s="479"/>
      <c r="D45" s="94"/>
      <c r="E45" s="418"/>
      <c r="F45" s="415"/>
      <c r="G45" s="471"/>
      <c r="H45" s="476"/>
      <c r="I45" s="329"/>
      <c r="J45" s="425"/>
      <c r="K45" s="424" t="s">
        <v>567</v>
      </c>
      <c r="L45" s="425"/>
      <c r="M45" s="424" t="s">
        <v>567</v>
      </c>
      <c r="N45" s="425"/>
      <c r="O45" s="424" t="s">
        <v>567</v>
      </c>
      <c r="P45" s="425"/>
      <c r="Q45" s="424" t="s">
        <v>567</v>
      </c>
      <c r="R45" s="501"/>
      <c r="S45" s="501"/>
      <c r="T45" s="501"/>
      <c r="U45" s="501"/>
      <c r="V45" s="501"/>
      <c r="W45" s="96" t="str">
        <f t="shared" si="2"/>
        <v/>
      </c>
      <c r="X45" s="96">
        <f t="shared" si="1"/>
        <v>0</v>
      </c>
    </row>
    <row r="46" spans="1:24" ht="30" customHeight="1">
      <c r="A46" s="412">
        <v>42</v>
      </c>
      <c r="B46" s="413"/>
      <c r="C46" s="479"/>
      <c r="D46" s="94"/>
      <c r="E46" s="418"/>
      <c r="F46" s="415"/>
      <c r="G46" s="471"/>
      <c r="H46" s="476"/>
      <c r="I46" s="329"/>
      <c r="J46" s="425"/>
      <c r="K46" s="424" t="s">
        <v>567</v>
      </c>
      <c r="L46" s="425"/>
      <c r="M46" s="424" t="s">
        <v>567</v>
      </c>
      <c r="N46" s="425"/>
      <c r="O46" s="424" t="s">
        <v>567</v>
      </c>
      <c r="P46" s="425"/>
      <c r="Q46" s="424" t="s">
        <v>567</v>
      </c>
      <c r="R46" s="501"/>
      <c r="S46" s="501"/>
      <c r="T46" s="501"/>
      <c r="U46" s="501"/>
      <c r="V46" s="501"/>
      <c r="W46" s="96" t="str">
        <f t="shared" si="2"/>
        <v/>
      </c>
      <c r="X46" s="96">
        <f t="shared" si="1"/>
        <v>0</v>
      </c>
    </row>
    <row r="47" spans="1:24" ht="30" customHeight="1">
      <c r="A47" s="412">
        <v>43</v>
      </c>
      <c r="B47" s="413"/>
      <c r="C47" s="479"/>
      <c r="D47" s="94"/>
      <c r="E47" s="418"/>
      <c r="F47" s="415"/>
      <c r="G47" s="471"/>
      <c r="H47" s="476"/>
      <c r="I47" s="329"/>
      <c r="J47" s="425"/>
      <c r="K47" s="424" t="s">
        <v>567</v>
      </c>
      <c r="L47" s="425"/>
      <c r="M47" s="424" t="s">
        <v>567</v>
      </c>
      <c r="N47" s="425"/>
      <c r="O47" s="424" t="s">
        <v>567</v>
      </c>
      <c r="P47" s="425"/>
      <c r="Q47" s="424" t="s">
        <v>567</v>
      </c>
      <c r="R47" s="501"/>
      <c r="S47" s="501"/>
      <c r="T47" s="501"/>
      <c r="U47" s="501"/>
      <c r="V47" s="501"/>
      <c r="W47" s="96" t="str">
        <f t="shared" si="2"/>
        <v/>
      </c>
      <c r="X47" s="96">
        <f t="shared" si="1"/>
        <v>0</v>
      </c>
    </row>
    <row r="48" spans="1:24" ht="30" customHeight="1">
      <c r="A48" s="412">
        <v>44</v>
      </c>
      <c r="B48" s="413"/>
      <c r="C48" s="479"/>
      <c r="D48" s="94"/>
      <c r="E48" s="418"/>
      <c r="F48" s="415"/>
      <c r="G48" s="471"/>
      <c r="H48" s="476"/>
      <c r="I48" s="329"/>
      <c r="J48" s="425"/>
      <c r="K48" s="424" t="s">
        <v>567</v>
      </c>
      <c r="L48" s="425"/>
      <c r="M48" s="424" t="s">
        <v>567</v>
      </c>
      <c r="N48" s="425"/>
      <c r="O48" s="424" t="s">
        <v>567</v>
      </c>
      <c r="P48" s="425"/>
      <c r="Q48" s="424" t="s">
        <v>567</v>
      </c>
      <c r="R48" s="501"/>
      <c r="S48" s="501"/>
      <c r="T48" s="501"/>
      <c r="U48" s="501"/>
      <c r="V48" s="501"/>
      <c r="W48" s="96" t="str">
        <f t="shared" si="2"/>
        <v/>
      </c>
      <c r="X48" s="96">
        <f t="shared" si="1"/>
        <v>0</v>
      </c>
    </row>
    <row r="49" spans="1:24" ht="30" customHeight="1">
      <c r="A49" s="412">
        <v>45</v>
      </c>
      <c r="B49" s="413"/>
      <c r="C49" s="479"/>
      <c r="D49" s="94"/>
      <c r="E49" s="418"/>
      <c r="F49" s="415"/>
      <c r="G49" s="471"/>
      <c r="H49" s="476"/>
      <c r="I49" s="329"/>
      <c r="J49" s="425"/>
      <c r="K49" s="424" t="s">
        <v>567</v>
      </c>
      <c r="L49" s="425"/>
      <c r="M49" s="424" t="s">
        <v>567</v>
      </c>
      <c r="N49" s="425"/>
      <c r="O49" s="424" t="s">
        <v>567</v>
      </c>
      <c r="P49" s="425"/>
      <c r="Q49" s="424" t="s">
        <v>567</v>
      </c>
      <c r="R49" s="501"/>
      <c r="S49" s="501"/>
      <c r="T49" s="501"/>
      <c r="U49" s="501"/>
      <c r="V49" s="501"/>
      <c r="W49" s="96" t="str">
        <f t="shared" si="2"/>
        <v/>
      </c>
      <c r="X49" s="96">
        <f t="shared" si="1"/>
        <v>0</v>
      </c>
    </row>
    <row r="50" spans="1:24" ht="30" customHeight="1">
      <c r="A50" s="412">
        <v>46</v>
      </c>
      <c r="B50" s="413"/>
      <c r="C50" s="479"/>
      <c r="D50" s="94"/>
      <c r="E50" s="418"/>
      <c r="F50" s="415"/>
      <c r="G50" s="471"/>
      <c r="H50" s="476"/>
      <c r="I50" s="329"/>
      <c r="J50" s="425"/>
      <c r="K50" s="424" t="s">
        <v>567</v>
      </c>
      <c r="L50" s="425"/>
      <c r="M50" s="424" t="s">
        <v>567</v>
      </c>
      <c r="N50" s="425"/>
      <c r="O50" s="424" t="s">
        <v>567</v>
      </c>
      <c r="P50" s="425"/>
      <c r="Q50" s="424" t="s">
        <v>567</v>
      </c>
      <c r="R50" s="501"/>
      <c r="S50" s="501"/>
      <c r="T50" s="501"/>
      <c r="U50" s="501"/>
      <c r="V50" s="501"/>
      <c r="W50" s="96" t="str">
        <f t="shared" si="2"/>
        <v/>
      </c>
      <c r="X50" s="96">
        <f t="shared" si="1"/>
        <v>0</v>
      </c>
    </row>
    <row r="51" spans="1:24" ht="30" customHeight="1">
      <c r="A51" s="412">
        <v>47</v>
      </c>
      <c r="B51" s="413"/>
      <c r="C51" s="479"/>
      <c r="D51" s="94"/>
      <c r="E51" s="418"/>
      <c r="F51" s="415"/>
      <c r="G51" s="471"/>
      <c r="H51" s="476"/>
      <c r="I51" s="329"/>
      <c r="J51" s="425"/>
      <c r="K51" s="424" t="s">
        <v>567</v>
      </c>
      <c r="L51" s="425"/>
      <c r="M51" s="424" t="s">
        <v>567</v>
      </c>
      <c r="N51" s="425"/>
      <c r="O51" s="424" t="s">
        <v>567</v>
      </c>
      <c r="P51" s="425"/>
      <c r="Q51" s="424" t="s">
        <v>567</v>
      </c>
      <c r="R51" s="501"/>
      <c r="S51" s="501"/>
      <c r="T51" s="501"/>
      <c r="U51" s="501"/>
      <c r="V51" s="501"/>
      <c r="W51" s="96" t="str">
        <f t="shared" si="2"/>
        <v/>
      </c>
      <c r="X51" s="96">
        <f t="shared" si="1"/>
        <v>0</v>
      </c>
    </row>
    <row r="52" spans="1:24" ht="30" customHeight="1">
      <c r="A52" s="412">
        <v>48</v>
      </c>
      <c r="B52" s="413"/>
      <c r="C52" s="479"/>
      <c r="D52" s="94"/>
      <c r="E52" s="418"/>
      <c r="F52" s="415"/>
      <c r="G52" s="471"/>
      <c r="H52" s="476"/>
      <c r="I52" s="329"/>
      <c r="J52" s="425"/>
      <c r="K52" s="424" t="s">
        <v>567</v>
      </c>
      <c r="L52" s="425"/>
      <c r="M52" s="424" t="s">
        <v>567</v>
      </c>
      <c r="N52" s="425"/>
      <c r="O52" s="424" t="s">
        <v>567</v>
      </c>
      <c r="P52" s="425"/>
      <c r="Q52" s="424" t="s">
        <v>567</v>
      </c>
      <c r="R52" s="501"/>
      <c r="S52" s="501"/>
      <c r="T52" s="501"/>
      <c r="U52" s="501"/>
      <c r="V52" s="501"/>
      <c r="W52" s="96" t="str">
        <f t="shared" si="2"/>
        <v/>
      </c>
      <c r="X52" s="96">
        <f t="shared" si="1"/>
        <v>0</v>
      </c>
    </row>
    <row r="53" spans="1:24" ht="30" customHeight="1">
      <c r="A53" s="412">
        <v>49</v>
      </c>
      <c r="B53" s="413"/>
      <c r="C53" s="479"/>
      <c r="D53" s="94"/>
      <c r="E53" s="418"/>
      <c r="F53" s="415"/>
      <c r="G53" s="471"/>
      <c r="H53" s="476"/>
      <c r="I53" s="329"/>
      <c r="J53" s="425"/>
      <c r="K53" s="424" t="s">
        <v>567</v>
      </c>
      <c r="L53" s="425"/>
      <c r="M53" s="424" t="s">
        <v>567</v>
      </c>
      <c r="N53" s="425"/>
      <c r="O53" s="424" t="s">
        <v>567</v>
      </c>
      <c r="P53" s="425"/>
      <c r="Q53" s="424" t="s">
        <v>567</v>
      </c>
      <c r="R53" s="501"/>
      <c r="S53" s="501"/>
      <c r="T53" s="501"/>
      <c r="U53" s="501"/>
      <c r="V53" s="501"/>
      <c r="W53" s="96" t="str">
        <f t="shared" si="2"/>
        <v/>
      </c>
      <c r="X53" s="96">
        <f t="shared" si="1"/>
        <v>0</v>
      </c>
    </row>
    <row r="54" spans="1:24" ht="30" customHeight="1">
      <c r="A54" s="417">
        <v>50</v>
      </c>
      <c r="B54" s="413"/>
      <c r="C54" s="479"/>
      <c r="D54" s="94"/>
      <c r="E54" s="418"/>
      <c r="F54" s="415"/>
      <c r="G54" s="471"/>
      <c r="H54" s="476"/>
      <c r="I54" s="329"/>
      <c r="J54" s="426"/>
      <c r="K54" s="396" t="s">
        <v>567</v>
      </c>
      <c r="L54" s="426"/>
      <c r="M54" s="396" t="s">
        <v>567</v>
      </c>
      <c r="N54" s="426"/>
      <c r="O54" s="396" t="s">
        <v>567</v>
      </c>
      <c r="P54" s="426"/>
      <c r="Q54" s="396" t="s">
        <v>567</v>
      </c>
      <c r="R54" s="501"/>
      <c r="S54" s="501"/>
      <c r="T54" s="501"/>
      <c r="U54" s="501"/>
      <c r="V54" s="501"/>
      <c r="W54" s="96" t="str">
        <f t="shared" si="2"/>
        <v/>
      </c>
      <c r="X54" s="96">
        <f>J54+L54</f>
        <v>0</v>
      </c>
    </row>
  </sheetData>
  <sheetProtection sheet="1" objects="1" scenarios="1"/>
  <mergeCells count="18">
    <mergeCell ref="J4:K4"/>
    <mergeCell ref="L4:M4"/>
    <mergeCell ref="S5:U5"/>
    <mergeCell ref="A1:F1"/>
    <mergeCell ref="N1:R1"/>
    <mergeCell ref="U1:V1"/>
    <mergeCell ref="A2:H2"/>
    <mergeCell ref="A3:A4"/>
    <mergeCell ref="B3:B4"/>
    <mergeCell ref="C3:C4"/>
    <mergeCell ref="D3:E3"/>
    <mergeCell ref="F3:F4"/>
    <mergeCell ref="G3:I3"/>
    <mergeCell ref="S3:U3"/>
    <mergeCell ref="N4:O4"/>
    <mergeCell ref="P4:Q4"/>
    <mergeCell ref="S4:V4"/>
    <mergeCell ref="J3:Q3"/>
  </mergeCells>
  <phoneticPr fontId="4"/>
  <conditionalFormatting sqref="N2">
    <cfRule type="expression" dxfId="1" priority="2">
      <formula>$N$2=""</formula>
    </cfRule>
  </conditionalFormatting>
  <conditionalFormatting sqref="P2">
    <cfRule type="expression" dxfId="0" priority="1">
      <formula>$P$2=""</formula>
    </cfRule>
  </conditionalFormatting>
  <dataValidations count="2">
    <dataValidation type="list" errorStyle="warning" allowBlank="1" showInputMessage="1" showErrorMessage="1" sqref="C5:C54" xr:uid="{00000000-0002-0000-0500-000000000000}">
      <formula1>$Y$5:$Y$23</formula1>
    </dataValidation>
    <dataValidation type="list" errorStyle="warning" allowBlank="1" showInputMessage="1" showErrorMessage="1" sqref="H5:H54" xr:uid="{00000000-0002-0000-0500-000001000000}">
      <formula1>$AB$4:$AB$16</formula1>
    </dataValidation>
  </dataValidations>
  <printOptions horizontalCentered="1"/>
  <pageMargins left="0.31496062992125984" right="0.31496062992125984" top="0.55118110236220474" bottom="0.35433070866141736" header="0.31496062992125984" footer="0.31496062992125984"/>
  <pageSetup paperSize="9" scale="67"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K55"/>
  <sheetViews>
    <sheetView view="pageBreakPreview" zoomScale="85" zoomScaleNormal="100" zoomScaleSheetLayoutView="85" workbookViewId="0">
      <selection activeCell="G8" sqref="G8"/>
    </sheetView>
  </sheetViews>
  <sheetFormatPr defaultColWidth="9" defaultRowHeight="13.2"/>
  <cols>
    <col min="1" max="1" width="3.21875" style="95" bestFit="1" customWidth="1"/>
    <col min="2" max="2" width="14.44140625" style="95" customWidth="1"/>
    <col min="3" max="4" width="11" style="95" customWidth="1"/>
    <col min="5" max="6" width="8.33203125" style="95" customWidth="1"/>
    <col min="7" max="7" width="10.33203125" style="95" customWidth="1"/>
    <col min="8" max="8" width="8.33203125" style="95" customWidth="1"/>
    <col min="9" max="9" width="4.44140625" style="95" customWidth="1"/>
    <col min="10" max="10" width="4.109375" style="95" customWidth="1"/>
    <col min="11" max="11" width="4.33203125" style="95" customWidth="1"/>
    <col min="12" max="12" width="4.109375" style="95" customWidth="1"/>
    <col min="13" max="13" width="10.33203125" style="95" customWidth="1"/>
    <col min="14" max="14" width="10.88671875" style="95" bestFit="1" customWidth="1"/>
    <col min="15" max="19" width="10.88671875" style="95" customWidth="1"/>
    <col min="20" max="20" width="8.109375" style="95" customWidth="1"/>
    <col min="21" max="21" width="5" style="95" customWidth="1"/>
    <col min="22" max="22" width="8.109375" style="95" customWidth="1"/>
    <col min="23" max="23" width="5" style="95" customWidth="1"/>
    <col min="24" max="24" width="2.88671875" style="95" customWidth="1"/>
    <col min="25" max="26" width="10.88671875" style="95" customWidth="1"/>
    <col min="27" max="27" width="7.88671875" style="95" customWidth="1"/>
    <col min="28" max="28" width="9.77734375" style="95" customWidth="1"/>
    <col min="29" max="34" width="9" style="95" hidden="1" customWidth="1"/>
    <col min="35" max="35" width="9" style="95" customWidth="1"/>
    <col min="36" max="16384" width="9" style="95"/>
  </cols>
  <sheetData>
    <row r="1" spans="1:34" ht="18.75" customHeight="1">
      <c r="A1" s="2018" t="s">
        <v>917</v>
      </c>
      <c r="B1" s="2018"/>
      <c r="C1" s="2018"/>
      <c r="D1" s="2018"/>
      <c r="E1" s="2018"/>
      <c r="F1" s="2018"/>
      <c r="T1" s="441"/>
      <c r="U1" s="441"/>
      <c r="V1" s="441"/>
      <c r="W1" s="441"/>
      <c r="X1" s="441"/>
      <c r="Y1" s="441"/>
      <c r="Z1" s="441"/>
      <c r="AA1" s="1985" t="s">
        <v>562</v>
      </c>
      <c r="AB1" s="1986"/>
    </row>
    <row r="2" spans="1:34" ht="18.75" customHeight="1" thickBot="1">
      <c r="A2" s="95" t="s">
        <v>1034</v>
      </c>
    </row>
    <row r="3" spans="1:34" s="96" customFormat="1" ht="22.5" customHeight="1" thickBot="1">
      <c r="A3" s="2019" t="s">
        <v>559</v>
      </c>
      <c r="B3" s="2019" t="s">
        <v>12</v>
      </c>
      <c r="C3" s="2019" t="s">
        <v>452</v>
      </c>
      <c r="D3" s="2019" t="s">
        <v>597</v>
      </c>
      <c r="E3" s="1993" t="s">
        <v>554</v>
      </c>
      <c r="F3" s="2005"/>
      <c r="G3" s="1989" t="s">
        <v>25</v>
      </c>
      <c r="H3" s="1989" t="s">
        <v>563</v>
      </c>
      <c r="I3" s="2021" t="s">
        <v>753</v>
      </c>
      <c r="J3" s="2022"/>
      <c r="K3" s="2022"/>
      <c r="L3" s="2022"/>
      <c r="M3" s="1992" t="s">
        <v>598</v>
      </c>
      <c r="N3" s="1993"/>
      <c r="O3" s="2005"/>
      <c r="P3" s="2028" t="s">
        <v>942</v>
      </c>
      <c r="Q3" s="2029"/>
      <c r="R3" s="2029"/>
      <c r="S3" s="2029"/>
      <c r="T3" s="2029"/>
      <c r="U3" s="2029"/>
      <c r="V3" s="2029"/>
      <c r="W3" s="2030"/>
      <c r="X3" s="95"/>
      <c r="Y3" s="2023" t="str">
        <f>IF(職員点検資料１!W3="","※職員点検資料1シートに常勤職員の月間勤務時間数を入力してください。","")</f>
        <v>※職員点検資料1シートに常勤職員の月間勤務時間数を入力してください。</v>
      </c>
      <c r="Z3" s="2023"/>
      <c r="AA3" s="2023"/>
      <c r="AB3" s="2023"/>
    </row>
    <row r="4" spans="1:34" s="96" customFormat="1" ht="57.75" customHeight="1" thickBot="1">
      <c r="A4" s="2001"/>
      <c r="B4" s="2001"/>
      <c r="C4" s="2001"/>
      <c r="D4" s="2001"/>
      <c r="E4" s="480" t="s">
        <v>560</v>
      </c>
      <c r="F4" s="98" t="s">
        <v>561</v>
      </c>
      <c r="G4" s="1990"/>
      <c r="H4" s="2020"/>
      <c r="I4" s="2024" t="s">
        <v>564</v>
      </c>
      <c r="J4" s="2025"/>
      <c r="K4" s="2026" t="s">
        <v>565</v>
      </c>
      <c r="L4" s="2027"/>
      <c r="M4" s="481" t="s">
        <v>918</v>
      </c>
      <c r="N4" s="469" t="s">
        <v>761</v>
      </c>
      <c r="O4" s="470" t="s">
        <v>599</v>
      </c>
      <c r="P4" s="2015" t="s">
        <v>943</v>
      </c>
      <c r="Q4" s="2016"/>
      <c r="R4" s="2013" t="s">
        <v>944</v>
      </c>
      <c r="S4" s="2014"/>
      <c r="T4" s="2015" t="s">
        <v>945</v>
      </c>
      <c r="U4" s="2016"/>
      <c r="V4" s="2013" t="s">
        <v>946</v>
      </c>
      <c r="W4" s="2017"/>
      <c r="Y4" s="442" t="s">
        <v>770</v>
      </c>
      <c r="Z4" s="407">
        <f>IF(AND(SUM(T5:T54)&lt;&gt;0,'職員点検資料１ (記載例)'!P2&lt;&gt;""),(SUMIF(AC5:AC54,1,T5:T54)+SUMIF(AC5:AC54,1,V5:V54)+SUMIF(AC5:AC54,2,T5:T54)+SUMIF(AC5:AC54,2,V5:V54))/'職員点検資料１ (記載例)'!P2,"")</f>
        <v>1.5625</v>
      </c>
      <c r="AA4" s="408" t="s">
        <v>20</v>
      </c>
      <c r="AB4" s="409"/>
      <c r="AE4" s="96" t="s">
        <v>737</v>
      </c>
      <c r="AH4" s="96" t="s">
        <v>738</v>
      </c>
    </row>
    <row r="5" spans="1:34" s="96" customFormat="1" ht="27.9" customHeight="1">
      <c r="A5" s="419">
        <v>1</v>
      </c>
      <c r="B5" s="388" t="s">
        <v>754</v>
      </c>
      <c r="C5" s="388" t="s">
        <v>767</v>
      </c>
      <c r="D5" s="388" t="s">
        <v>756</v>
      </c>
      <c r="E5" s="399"/>
      <c r="F5" s="389"/>
      <c r="G5" s="390">
        <v>32964</v>
      </c>
      <c r="H5" s="391" t="s">
        <v>755</v>
      </c>
      <c r="I5" s="392">
        <v>20</v>
      </c>
      <c r="J5" s="393" t="s">
        <v>27</v>
      </c>
      <c r="K5" s="392">
        <v>8</v>
      </c>
      <c r="L5" s="482" t="s">
        <v>28</v>
      </c>
      <c r="M5" s="483">
        <v>43922</v>
      </c>
      <c r="N5" s="476"/>
      <c r="O5" s="484"/>
      <c r="P5" s="518">
        <v>170</v>
      </c>
      <c r="Q5" s="519" t="s">
        <v>28</v>
      </c>
      <c r="R5" s="520">
        <v>0</v>
      </c>
      <c r="S5" s="529" t="s">
        <v>28</v>
      </c>
      <c r="T5" s="518">
        <v>170</v>
      </c>
      <c r="U5" s="519" t="s">
        <v>28</v>
      </c>
      <c r="V5" s="520">
        <v>0</v>
      </c>
      <c r="W5" s="521" t="s">
        <v>28</v>
      </c>
      <c r="Y5" s="410" t="s">
        <v>792</v>
      </c>
      <c r="Z5" s="407">
        <f>IF(AND(SUM(T5:T54)&lt;&gt;0,'職員点検資料１ (記載例)'!P2&lt;&gt;""),(SUMIF(AC5:AC54,1,T5:T54)+SUMIF(AC5:AC54,1,V5:V54))/'職員点検資料１ (記載例)'!P2,"")</f>
        <v>1.4375</v>
      </c>
      <c r="AA5" s="408" t="s">
        <v>20</v>
      </c>
      <c r="AB5" s="411"/>
      <c r="AC5" s="96">
        <f t="shared" ref="AC5:AC47" si="0">IF(C5="","",VLOOKUP(C5,$AE$5:$AF$23,2,0))</f>
        <v>0</v>
      </c>
      <c r="AE5" s="96" t="s">
        <v>771</v>
      </c>
      <c r="AF5" s="96">
        <v>0</v>
      </c>
      <c r="AH5" s="96" t="s">
        <v>740</v>
      </c>
    </row>
    <row r="6" spans="1:34" s="96" customFormat="1" ht="27.9" customHeight="1">
      <c r="A6" s="419">
        <v>2</v>
      </c>
      <c r="B6" s="388" t="s">
        <v>919</v>
      </c>
      <c r="C6" s="388" t="s">
        <v>778</v>
      </c>
      <c r="D6" s="388" t="s">
        <v>756</v>
      </c>
      <c r="E6" s="399" t="s">
        <v>734</v>
      </c>
      <c r="F6" s="389" t="s">
        <v>735</v>
      </c>
      <c r="G6" s="390">
        <v>43922</v>
      </c>
      <c r="H6" s="394" t="s">
        <v>755</v>
      </c>
      <c r="I6" s="395">
        <v>20</v>
      </c>
      <c r="J6" s="396" t="s">
        <v>27</v>
      </c>
      <c r="K6" s="395">
        <v>8</v>
      </c>
      <c r="L6" s="404" t="s">
        <v>28</v>
      </c>
      <c r="M6" s="483">
        <v>43922</v>
      </c>
      <c r="N6" s="476"/>
      <c r="O6" s="484"/>
      <c r="P6" s="518">
        <v>152</v>
      </c>
      <c r="Q6" s="519" t="s">
        <v>28</v>
      </c>
      <c r="R6" s="520">
        <v>8</v>
      </c>
      <c r="S6" s="529" t="s">
        <v>28</v>
      </c>
      <c r="T6" s="518">
        <v>152</v>
      </c>
      <c r="U6" s="519" t="s">
        <v>28</v>
      </c>
      <c r="V6" s="520">
        <v>8</v>
      </c>
      <c r="W6" s="521" t="s">
        <v>28</v>
      </c>
      <c r="AC6" s="96">
        <f t="shared" si="0"/>
        <v>1</v>
      </c>
      <c r="AE6" s="96" t="s">
        <v>772</v>
      </c>
      <c r="AF6" s="96">
        <v>0</v>
      </c>
      <c r="AH6" s="96" t="s">
        <v>742</v>
      </c>
    </row>
    <row r="7" spans="1:34" s="96" customFormat="1" ht="27.9" customHeight="1">
      <c r="A7" s="419">
        <v>3</v>
      </c>
      <c r="B7" s="388" t="s">
        <v>757</v>
      </c>
      <c r="C7" s="388" t="s">
        <v>764</v>
      </c>
      <c r="D7" s="388" t="s">
        <v>758</v>
      </c>
      <c r="E7" s="399" t="s">
        <v>734</v>
      </c>
      <c r="F7" s="389" t="s">
        <v>769</v>
      </c>
      <c r="G7" s="390">
        <v>43922</v>
      </c>
      <c r="H7" s="394" t="s">
        <v>755</v>
      </c>
      <c r="I7" s="397">
        <v>10</v>
      </c>
      <c r="J7" s="398" t="s">
        <v>567</v>
      </c>
      <c r="K7" s="397">
        <v>5</v>
      </c>
      <c r="L7" s="485" t="s">
        <v>28</v>
      </c>
      <c r="M7" s="483">
        <v>43922</v>
      </c>
      <c r="N7" s="476"/>
      <c r="O7" s="484"/>
      <c r="P7" s="518">
        <v>70</v>
      </c>
      <c r="Q7" s="519" t="s">
        <v>28</v>
      </c>
      <c r="R7" s="520">
        <v>0</v>
      </c>
      <c r="S7" s="529" t="s">
        <v>28</v>
      </c>
      <c r="T7" s="518">
        <v>70</v>
      </c>
      <c r="U7" s="519" t="s">
        <v>28</v>
      </c>
      <c r="V7" s="520">
        <v>0</v>
      </c>
      <c r="W7" s="521" t="s">
        <v>28</v>
      </c>
      <c r="AC7" s="96">
        <f t="shared" si="0"/>
        <v>1</v>
      </c>
      <c r="AE7" s="96" t="s">
        <v>774</v>
      </c>
      <c r="AF7" s="96">
        <v>0</v>
      </c>
      <c r="AH7" s="96" t="s">
        <v>741</v>
      </c>
    </row>
    <row r="8" spans="1:34" s="96" customFormat="1" ht="27.9" customHeight="1" thickBot="1">
      <c r="A8" s="419">
        <v>4</v>
      </c>
      <c r="B8" s="388" t="s">
        <v>759</v>
      </c>
      <c r="C8" s="486" t="s">
        <v>775</v>
      </c>
      <c r="D8" s="388" t="s">
        <v>758</v>
      </c>
      <c r="E8" s="399"/>
      <c r="F8" s="389"/>
      <c r="G8" s="390">
        <v>43922</v>
      </c>
      <c r="H8" s="400" t="s">
        <v>755</v>
      </c>
      <c r="I8" s="401">
        <v>5</v>
      </c>
      <c r="J8" s="402" t="s">
        <v>567</v>
      </c>
      <c r="K8" s="401">
        <v>5</v>
      </c>
      <c r="L8" s="406" t="s">
        <v>28</v>
      </c>
      <c r="M8" s="483">
        <v>43922</v>
      </c>
      <c r="N8" s="476"/>
      <c r="O8" s="484"/>
      <c r="P8" s="522">
        <v>20</v>
      </c>
      <c r="Q8" s="523" t="s">
        <v>28</v>
      </c>
      <c r="R8" s="524">
        <v>0</v>
      </c>
      <c r="S8" s="530" t="s">
        <v>28</v>
      </c>
      <c r="T8" s="522">
        <v>20</v>
      </c>
      <c r="U8" s="523" t="s">
        <v>28</v>
      </c>
      <c r="V8" s="524">
        <v>0</v>
      </c>
      <c r="W8" s="525" t="s">
        <v>28</v>
      </c>
      <c r="AC8" s="96">
        <f t="shared" si="0"/>
        <v>2</v>
      </c>
      <c r="AE8" s="96" t="s">
        <v>776</v>
      </c>
      <c r="AF8" s="96">
        <v>0</v>
      </c>
      <c r="AH8" s="96" t="s">
        <v>745</v>
      </c>
    </row>
    <row r="9" spans="1:34" s="96" customFormat="1" ht="27.9" customHeight="1">
      <c r="A9" s="419">
        <v>5</v>
      </c>
      <c r="B9" s="419"/>
      <c r="C9" s="419"/>
      <c r="D9" s="388"/>
      <c r="E9" s="487"/>
      <c r="F9" s="93"/>
      <c r="G9" s="422"/>
      <c r="H9" s="488" t="s">
        <v>566</v>
      </c>
      <c r="I9" s="489"/>
      <c r="J9" s="490" t="s">
        <v>567</v>
      </c>
      <c r="K9" s="489"/>
      <c r="L9" s="490" t="s">
        <v>28</v>
      </c>
      <c r="M9" s="491"/>
      <c r="N9" s="476"/>
      <c r="O9" s="329"/>
      <c r="P9" s="427"/>
      <c r="Q9" s="405" t="s">
        <v>28</v>
      </c>
      <c r="R9" s="427"/>
      <c r="S9" s="405" t="s">
        <v>28</v>
      </c>
      <c r="T9" s="427"/>
      <c r="U9" s="405" t="s">
        <v>28</v>
      </c>
      <c r="V9" s="427"/>
      <c r="W9" s="405" t="s">
        <v>28</v>
      </c>
      <c r="AC9" s="96" t="str">
        <f t="shared" si="0"/>
        <v/>
      </c>
      <c r="AE9" s="96" t="s">
        <v>777</v>
      </c>
      <c r="AF9" s="96">
        <v>1</v>
      </c>
      <c r="AH9" s="96" t="s">
        <v>748</v>
      </c>
    </row>
    <row r="10" spans="1:34" s="96" customFormat="1" ht="27.9" customHeight="1">
      <c r="A10" s="419">
        <v>6</v>
      </c>
      <c r="B10" s="419"/>
      <c r="C10" s="419"/>
      <c r="D10" s="388"/>
      <c r="E10" s="487"/>
      <c r="F10" s="93"/>
      <c r="G10" s="422"/>
      <c r="H10" s="423" t="s">
        <v>566</v>
      </c>
      <c r="I10" s="420"/>
      <c r="J10" s="421" t="s">
        <v>567</v>
      </c>
      <c r="K10" s="420"/>
      <c r="L10" s="421" t="s">
        <v>28</v>
      </c>
      <c r="M10" s="491"/>
      <c r="N10" s="476"/>
      <c r="O10" s="329"/>
      <c r="P10" s="526"/>
      <c r="Q10" s="519" t="s">
        <v>28</v>
      </c>
      <c r="R10" s="526"/>
      <c r="S10" s="519" t="s">
        <v>28</v>
      </c>
      <c r="T10" s="425"/>
      <c r="U10" s="424" t="s">
        <v>28</v>
      </c>
      <c r="V10" s="425"/>
      <c r="W10" s="424" t="s">
        <v>28</v>
      </c>
      <c r="AC10" s="96" t="str">
        <f t="shared" si="0"/>
        <v/>
      </c>
      <c r="AE10" s="96" t="s">
        <v>778</v>
      </c>
      <c r="AF10" s="96">
        <v>1</v>
      </c>
      <c r="AH10" s="96" t="s">
        <v>749</v>
      </c>
    </row>
    <row r="11" spans="1:34" s="96" customFormat="1" ht="27.9" customHeight="1">
      <c r="A11" s="419">
        <v>7</v>
      </c>
      <c r="B11" s="419"/>
      <c r="C11" s="419"/>
      <c r="D11" s="388"/>
      <c r="E11" s="487"/>
      <c r="F11" s="93"/>
      <c r="G11" s="422"/>
      <c r="H11" s="423" t="s">
        <v>566</v>
      </c>
      <c r="I11" s="420"/>
      <c r="J11" s="421" t="s">
        <v>567</v>
      </c>
      <c r="K11" s="420"/>
      <c r="L11" s="421" t="s">
        <v>28</v>
      </c>
      <c r="M11" s="491"/>
      <c r="N11" s="476"/>
      <c r="O11" s="329"/>
      <c r="P11" s="526"/>
      <c r="Q11" s="519" t="s">
        <v>28</v>
      </c>
      <c r="R11" s="526"/>
      <c r="S11" s="519" t="s">
        <v>28</v>
      </c>
      <c r="T11" s="425"/>
      <c r="U11" s="424" t="s">
        <v>28</v>
      </c>
      <c r="V11" s="425"/>
      <c r="W11" s="424" t="s">
        <v>28</v>
      </c>
      <c r="AC11" s="96" t="str">
        <f t="shared" si="0"/>
        <v/>
      </c>
      <c r="AE11" s="96" t="s">
        <v>775</v>
      </c>
      <c r="AF11" s="96">
        <v>2</v>
      </c>
      <c r="AH11" s="96" t="s">
        <v>747</v>
      </c>
    </row>
    <row r="12" spans="1:34" s="96" customFormat="1" ht="27.9" customHeight="1">
      <c r="A12" s="419">
        <v>8</v>
      </c>
      <c r="B12" s="419"/>
      <c r="C12" s="419"/>
      <c r="D12" s="388"/>
      <c r="E12" s="487"/>
      <c r="F12" s="93"/>
      <c r="G12" s="422"/>
      <c r="H12" s="423" t="s">
        <v>566</v>
      </c>
      <c r="I12" s="420"/>
      <c r="J12" s="421" t="s">
        <v>567</v>
      </c>
      <c r="K12" s="420"/>
      <c r="L12" s="421" t="s">
        <v>28</v>
      </c>
      <c r="M12" s="491"/>
      <c r="N12" s="476"/>
      <c r="O12" s="329"/>
      <c r="P12" s="526"/>
      <c r="Q12" s="519" t="s">
        <v>28</v>
      </c>
      <c r="R12" s="526"/>
      <c r="S12" s="519" t="s">
        <v>28</v>
      </c>
      <c r="T12" s="425"/>
      <c r="U12" s="424" t="s">
        <v>28</v>
      </c>
      <c r="V12" s="425"/>
      <c r="W12" s="424" t="s">
        <v>28</v>
      </c>
      <c r="AC12" s="96" t="str">
        <f t="shared" si="0"/>
        <v/>
      </c>
      <c r="AE12" s="96" t="s">
        <v>779</v>
      </c>
      <c r="AF12" s="96">
        <v>0</v>
      </c>
      <c r="AH12" s="96" t="s">
        <v>750</v>
      </c>
    </row>
    <row r="13" spans="1:34" s="96" customFormat="1" ht="27.9" customHeight="1">
      <c r="A13" s="419">
        <v>9</v>
      </c>
      <c r="B13" s="419"/>
      <c r="C13" s="419"/>
      <c r="D13" s="388"/>
      <c r="E13" s="487"/>
      <c r="F13" s="93"/>
      <c r="G13" s="422"/>
      <c r="H13" s="423" t="s">
        <v>566</v>
      </c>
      <c r="I13" s="420"/>
      <c r="J13" s="421" t="s">
        <v>567</v>
      </c>
      <c r="K13" s="420"/>
      <c r="L13" s="421" t="s">
        <v>28</v>
      </c>
      <c r="M13" s="491"/>
      <c r="N13" s="476"/>
      <c r="O13" s="329"/>
      <c r="P13" s="526"/>
      <c r="Q13" s="519" t="s">
        <v>28</v>
      </c>
      <c r="R13" s="526"/>
      <c r="S13" s="519" t="s">
        <v>28</v>
      </c>
      <c r="T13" s="425"/>
      <c r="U13" s="424" t="s">
        <v>28</v>
      </c>
      <c r="V13" s="425"/>
      <c r="W13" s="424" t="s">
        <v>28</v>
      </c>
      <c r="AC13" s="96" t="str">
        <f t="shared" si="0"/>
        <v/>
      </c>
      <c r="AE13" s="96" t="s">
        <v>780</v>
      </c>
      <c r="AF13" s="96">
        <v>0</v>
      </c>
      <c r="AH13" s="96" t="s">
        <v>751</v>
      </c>
    </row>
    <row r="14" spans="1:34" s="96" customFormat="1" ht="27.9" customHeight="1">
      <c r="A14" s="419">
        <v>10</v>
      </c>
      <c r="B14" s="419"/>
      <c r="C14" s="419"/>
      <c r="D14" s="388"/>
      <c r="E14" s="487"/>
      <c r="F14" s="93"/>
      <c r="G14" s="422"/>
      <c r="H14" s="423" t="s">
        <v>566</v>
      </c>
      <c r="I14" s="420"/>
      <c r="J14" s="421" t="s">
        <v>567</v>
      </c>
      <c r="K14" s="420"/>
      <c r="L14" s="421" t="s">
        <v>28</v>
      </c>
      <c r="M14" s="491"/>
      <c r="N14" s="476"/>
      <c r="O14" s="329"/>
      <c r="P14" s="526"/>
      <c r="Q14" s="519" t="s">
        <v>28</v>
      </c>
      <c r="R14" s="526"/>
      <c r="S14" s="519" t="s">
        <v>28</v>
      </c>
      <c r="T14" s="425"/>
      <c r="U14" s="424" t="s">
        <v>28</v>
      </c>
      <c r="V14" s="425"/>
      <c r="W14" s="424" t="s">
        <v>28</v>
      </c>
      <c r="AC14" s="96" t="str">
        <f t="shared" si="0"/>
        <v/>
      </c>
      <c r="AE14" s="96" t="s">
        <v>781</v>
      </c>
      <c r="AF14" s="96">
        <v>0</v>
      </c>
      <c r="AH14" s="96" t="s">
        <v>736</v>
      </c>
    </row>
    <row r="15" spans="1:34" s="96" customFormat="1" ht="27.9" customHeight="1">
      <c r="A15" s="419">
        <v>11</v>
      </c>
      <c r="B15" s="419"/>
      <c r="C15" s="419"/>
      <c r="D15" s="388"/>
      <c r="E15" s="487"/>
      <c r="F15" s="93"/>
      <c r="G15" s="422"/>
      <c r="H15" s="423" t="s">
        <v>566</v>
      </c>
      <c r="I15" s="420"/>
      <c r="J15" s="421" t="s">
        <v>567</v>
      </c>
      <c r="K15" s="420"/>
      <c r="L15" s="421" t="s">
        <v>28</v>
      </c>
      <c r="M15" s="491"/>
      <c r="N15" s="476"/>
      <c r="O15" s="329"/>
      <c r="P15" s="526"/>
      <c r="Q15" s="519" t="s">
        <v>28</v>
      </c>
      <c r="R15" s="526"/>
      <c r="S15" s="519" t="s">
        <v>28</v>
      </c>
      <c r="T15" s="425"/>
      <c r="U15" s="424" t="s">
        <v>28</v>
      </c>
      <c r="V15" s="425"/>
      <c r="W15" s="424" t="s">
        <v>28</v>
      </c>
      <c r="AC15" s="96" t="str">
        <f t="shared" si="0"/>
        <v/>
      </c>
      <c r="AE15" s="96" t="s">
        <v>782</v>
      </c>
      <c r="AF15" s="96">
        <v>0</v>
      </c>
      <c r="AH15" s="96" t="s">
        <v>739</v>
      </c>
    </row>
    <row r="16" spans="1:34" s="96" customFormat="1" ht="27.9" customHeight="1">
      <c r="A16" s="419">
        <v>12</v>
      </c>
      <c r="B16" s="419"/>
      <c r="C16" s="419"/>
      <c r="D16" s="388"/>
      <c r="E16" s="487"/>
      <c r="F16" s="93"/>
      <c r="G16" s="422"/>
      <c r="H16" s="423" t="s">
        <v>566</v>
      </c>
      <c r="I16" s="420"/>
      <c r="J16" s="421" t="s">
        <v>567</v>
      </c>
      <c r="K16" s="420"/>
      <c r="L16" s="421" t="s">
        <v>28</v>
      </c>
      <c r="M16" s="491"/>
      <c r="N16" s="476"/>
      <c r="O16" s="329"/>
      <c r="P16" s="526"/>
      <c r="Q16" s="519" t="s">
        <v>28</v>
      </c>
      <c r="R16" s="526"/>
      <c r="S16" s="519" t="s">
        <v>28</v>
      </c>
      <c r="T16" s="425"/>
      <c r="U16" s="424" t="s">
        <v>28</v>
      </c>
      <c r="V16" s="425"/>
      <c r="W16" s="424" t="s">
        <v>28</v>
      </c>
      <c r="AC16" s="96" t="str">
        <f t="shared" si="0"/>
        <v/>
      </c>
      <c r="AE16" s="96" t="s">
        <v>783</v>
      </c>
      <c r="AF16" s="96">
        <v>0</v>
      </c>
      <c r="AH16" s="96" t="s">
        <v>752</v>
      </c>
    </row>
    <row r="17" spans="1:37" s="96" customFormat="1" ht="27.9" customHeight="1">
      <c r="A17" s="419">
        <v>13</v>
      </c>
      <c r="B17" s="419"/>
      <c r="C17" s="419"/>
      <c r="D17" s="388"/>
      <c r="E17" s="487"/>
      <c r="F17" s="93"/>
      <c r="G17" s="422"/>
      <c r="H17" s="423" t="s">
        <v>566</v>
      </c>
      <c r="I17" s="420"/>
      <c r="J17" s="421" t="s">
        <v>567</v>
      </c>
      <c r="K17" s="420"/>
      <c r="L17" s="421" t="s">
        <v>28</v>
      </c>
      <c r="M17" s="491"/>
      <c r="N17" s="476"/>
      <c r="O17" s="329"/>
      <c r="P17" s="526"/>
      <c r="Q17" s="519" t="s">
        <v>28</v>
      </c>
      <c r="R17" s="526"/>
      <c r="S17" s="519" t="s">
        <v>28</v>
      </c>
      <c r="T17" s="425"/>
      <c r="U17" s="424" t="s">
        <v>28</v>
      </c>
      <c r="V17" s="425"/>
      <c r="W17" s="424" t="s">
        <v>28</v>
      </c>
      <c r="AC17" s="96" t="str">
        <f t="shared" si="0"/>
        <v/>
      </c>
      <c r="AE17" s="96" t="s">
        <v>784</v>
      </c>
      <c r="AF17" s="96">
        <v>0</v>
      </c>
    </row>
    <row r="18" spans="1:37" s="96" customFormat="1" ht="27.75" customHeight="1">
      <c r="A18" s="419">
        <v>14</v>
      </c>
      <c r="B18" s="419"/>
      <c r="C18" s="419"/>
      <c r="D18" s="388"/>
      <c r="E18" s="487"/>
      <c r="F18" s="93"/>
      <c r="G18" s="422"/>
      <c r="H18" s="423" t="s">
        <v>566</v>
      </c>
      <c r="I18" s="420"/>
      <c r="J18" s="421" t="s">
        <v>567</v>
      </c>
      <c r="K18" s="420"/>
      <c r="L18" s="421" t="s">
        <v>28</v>
      </c>
      <c r="M18" s="491"/>
      <c r="N18" s="476"/>
      <c r="O18" s="329"/>
      <c r="P18" s="526"/>
      <c r="Q18" s="519" t="s">
        <v>28</v>
      </c>
      <c r="R18" s="526"/>
      <c r="S18" s="519" t="s">
        <v>28</v>
      </c>
      <c r="T18" s="425"/>
      <c r="U18" s="424" t="s">
        <v>28</v>
      </c>
      <c r="V18" s="425"/>
      <c r="W18" s="424" t="s">
        <v>28</v>
      </c>
      <c r="AC18" s="96" t="str">
        <f t="shared" si="0"/>
        <v/>
      </c>
      <c r="AE18" s="95" t="s">
        <v>785</v>
      </c>
      <c r="AF18" s="95">
        <v>0</v>
      </c>
    </row>
    <row r="19" spans="1:37" s="96" customFormat="1" ht="27.9" customHeight="1">
      <c r="A19" s="419">
        <v>15</v>
      </c>
      <c r="B19" s="419"/>
      <c r="C19" s="419"/>
      <c r="D19" s="388"/>
      <c r="E19" s="487"/>
      <c r="F19" s="93"/>
      <c r="G19" s="422"/>
      <c r="H19" s="423" t="s">
        <v>566</v>
      </c>
      <c r="I19" s="420"/>
      <c r="J19" s="421" t="s">
        <v>567</v>
      </c>
      <c r="K19" s="420"/>
      <c r="L19" s="421" t="s">
        <v>28</v>
      </c>
      <c r="M19" s="491"/>
      <c r="N19" s="476"/>
      <c r="O19" s="329"/>
      <c r="P19" s="526"/>
      <c r="Q19" s="519" t="s">
        <v>28</v>
      </c>
      <c r="R19" s="526"/>
      <c r="S19" s="519" t="s">
        <v>28</v>
      </c>
      <c r="T19" s="425"/>
      <c r="U19" s="424" t="s">
        <v>28</v>
      </c>
      <c r="V19" s="425"/>
      <c r="W19" s="424" t="s">
        <v>28</v>
      </c>
      <c r="AC19" s="96" t="str">
        <f t="shared" si="0"/>
        <v/>
      </c>
      <c r="AD19" s="95"/>
      <c r="AE19" s="95" t="s">
        <v>768</v>
      </c>
      <c r="AF19" s="95">
        <v>0</v>
      </c>
      <c r="AG19" s="95"/>
      <c r="AH19" s="95"/>
      <c r="AI19" s="95"/>
      <c r="AJ19" s="95"/>
      <c r="AK19" s="95"/>
    </row>
    <row r="20" spans="1:37" ht="27.75" customHeight="1">
      <c r="A20" s="419">
        <v>16</v>
      </c>
      <c r="B20" s="419"/>
      <c r="C20" s="419"/>
      <c r="D20" s="388"/>
      <c r="E20" s="487"/>
      <c r="F20" s="93"/>
      <c r="G20" s="422"/>
      <c r="H20" s="423" t="s">
        <v>566</v>
      </c>
      <c r="I20" s="420"/>
      <c r="J20" s="421" t="s">
        <v>567</v>
      </c>
      <c r="K20" s="420"/>
      <c r="L20" s="421" t="s">
        <v>28</v>
      </c>
      <c r="M20" s="491"/>
      <c r="N20" s="476"/>
      <c r="O20" s="329"/>
      <c r="P20" s="526"/>
      <c r="Q20" s="519" t="s">
        <v>28</v>
      </c>
      <c r="R20" s="526"/>
      <c r="S20" s="519" t="s">
        <v>28</v>
      </c>
      <c r="T20" s="425"/>
      <c r="U20" s="424" t="s">
        <v>28</v>
      </c>
      <c r="V20" s="425"/>
      <c r="W20" s="424" t="s">
        <v>28</v>
      </c>
      <c r="X20" s="96"/>
      <c r="Y20" s="96"/>
      <c r="Z20" s="96"/>
      <c r="AA20" s="96"/>
      <c r="AB20" s="96"/>
      <c r="AC20" s="96" t="str">
        <f t="shared" si="0"/>
        <v/>
      </c>
      <c r="AE20" s="95" t="s">
        <v>786</v>
      </c>
      <c r="AF20" s="95">
        <v>0</v>
      </c>
    </row>
    <row r="21" spans="1:37" ht="27.75" customHeight="1">
      <c r="A21" s="419">
        <v>17</v>
      </c>
      <c r="B21" s="419"/>
      <c r="C21" s="419"/>
      <c r="D21" s="388"/>
      <c r="E21" s="487"/>
      <c r="F21" s="93"/>
      <c r="G21" s="422"/>
      <c r="H21" s="423" t="s">
        <v>566</v>
      </c>
      <c r="I21" s="420"/>
      <c r="J21" s="421" t="s">
        <v>567</v>
      </c>
      <c r="K21" s="420"/>
      <c r="L21" s="421" t="s">
        <v>28</v>
      </c>
      <c r="M21" s="491"/>
      <c r="N21" s="476"/>
      <c r="O21" s="329"/>
      <c r="P21" s="526"/>
      <c r="Q21" s="519" t="s">
        <v>28</v>
      </c>
      <c r="R21" s="526"/>
      <c r="S21" s="519" t="s">
        <v>28</v>
      </c>
      <c r="T21" s="425"/>
      <c r="U21" s="424" t="s">
        <v>28</v>
      </c>
      <c r="V21" s="425"/>
      <c r="W21" s="424" t="s">
        <v>28</v>
      </c>
      <c r="X21" s="96"/>
      <c r="Y21" s="96"/>
      <c r="Z21" s="96"/>
      <c r="AA21" s="96"/>
      <c r="AB21" s="96"/>
      <c r="AC21" s="96" t="str">
        <f t="shared" si="0"/>
        <v/>
      </c>
      <c r="AE21" s="95" t="s">
        <v>787</v>
      </c>
      <c r="AF21" s="95">
        <v>0</v>
      </c>
    </row>
    <row r="22" spans="1:37" ht="27.75" customHeight="1">
      <c r="A22" s="419">
        <v>18</v>
      </c>
      <c r="B22" s="419"/>
      <c r="C22" s="419"/>
      <c r="D22" s="388"/>
      <c r="E22" s="487"/>
      <c r="F22" s="93"/>
      <c r="G22" s="422"/>
      <c r="H22" s="423" t="s">
        <v>566</v>
      </c>
      <c r="I22" s="420"/>
      <c r="J22" s="421" t="s">
        <v>567</v>
      </c>
      <c r="K22" s="420"/>
      <c r="L22" s="421" t="s">
        <v>28</v>
      </c>
      <c r="M22" s="491"/>
      <c r="N22" s="476"/>
      <c r="O22" s="329"/>
      <c r="P22" s="526"/>
      <c r="Q22" s="519" t="s">
        <v>28</v>
      </c>
      <c r="R22" s="526"/>
      <c r="S22" s="519" t="s">
        <v>28</v>
      </c>
      <c r="T22" s="425"/>
      <c r="U22" s="424" t="s">
        <v>28</v>
      </c>
      <c r="V22" s="425"/>
      <c r="W22" s="424" t="s">
        <v>28</v>
      </c>
      <c r="X22" s="96"/>
      <c r="Y22" s="96"/>
      <c r="Z22" s="96"/>
      <c r="AA22" s="96"/>
      <c r="AB22" s="96"/>
      <c r="AC22" s="96" t="str">
        <f t="shared" si="0"/>
        <v/>
      </c>
      <c r="AE22" s="95" t="s">
        <v>788</v>
      </c>
      <c r="AF22" s="95">
        <v>0</v>
      </c>
    </row>
    <row r="23" spans="1:37" ht="27.75" customHeight="1">
      <c r="A23" s="419">
        <v>19</v>
      </c>
      <c r="B23" s="419"/>
      <c r="C23" s="419"/>
      <c r="D23" s="388"/>
      <c r="E23" s="487"/>
      <c r="F23" s="93"/>
      <c r="G23" s="422"/>
      <c r="H23" s="423" t="s">
        <v>566</v>
      </c>
      <c r="I23" s="420"/>
      <c r="J23" s="421" t="s">
        <v>567</v>
      </c>
      <c r="K23" s="420"/>
      <c r="L23" s="421" t="s">
        <v>28</v>
      </c>
      <c r="M23" s="491"/>
      <c r="N23" s="476"/>
      <c r="O23" s="329"/>
      <c r="P23" s="527"/>
      <c r="Q23" s="528" t="s">
        <v>28</v>
      </c>
      <c r="R23" s="527"/>
      <c r="S23" s="528" t="s">
        <v>28</v>
      </c>
      <c r="T23" s="426"/>
      <c r="U23" s="396" t="s">
        <v>28</v>
      </c>
      <c r="V23" s="426"/>
      <c r="W23" s="396" t="s">
        <v>28</v>
      </c>
      <c r="X23" s="96"/>
      <c r="Y23" s="96"/>
      <c r="Z23" s="96"/>
      <c r="AA23" s="96"/>
      <c r="AB23" s="96"/>
      <c r="AC23" s="96" t="str">
        <f t="shared" si="0"/>
        <v/>
      </c>
      <c r="AE23" s="95" t="s">
        <v>743</v>
      </c>
      <c r="AF23" s="95">
        <v>0</v>
      </c>
    </row>
    <row r="24" spans="1:37" ht="27.75" customHeight="1">
      <c r="A24" s="419">
        <v>20</v>
      </c>
      <c r="B24" s="419"/>
      <c r="C24" s="419"/>
      <c r="D24" s="388"/>
      <c r="E24" s="487"/>
      <c r="F24" s="93"/>
      <c r="G24" s="422"/>
      <c r="H24" s="423" t="s">
        <v>566</v>
      </c>
      <c r="I24" s="420"/>
      <c r="J24" s="421" t="s">
        <v>567</v>
      </c>
      <c r="K24" s="420"/>
      <c r="L24" s="421" t="s">
        <v>28</v>
      </c>
      <c r="M24" s="491"/>
      <c r="N24" s="476"/>
      <c r="O24" s="329"/>
      <c r="P24" s="526"/>
      <c r="Q24" s="519" t="s">
        <v>28</v>
      </c>
      <c r="R24" s="526"/>
      <c r="S24" s="519" t="s">
        <v>28</v>
      </c>
      <c r="T24" s="425"/>
      <c r="U24" s="424" t="s">
        <v>28</v>
      </c>
      <c r="V24" s="425"/>
      <c r="W24" s="424" t="s">
        <v>28</v>
      </c>
      <c r="X24" s="96"/>
      <c r="Y24" s="96"/>
      <c r="Z24" s="96"/>
      <c r="AA24" s="96"/>
      <c r="AB24" s="96"/>
      <c r="AC24" s="96" t="str">
        <f t="shared" si="0"/>
        <v/>
      </c>
    </row>
    <row r="25" spans="1:37" ht="27.75" customHeight="1">
      <c r="A25" s="419">
        <v>21</v>
      </c>
      <c r="B25" s="419"/>
      <c r="C25" s="419"/>
      <c r="D25" s="388"/>
      <c r="E25" s="487"/>
      <c r="F25" s="93"/>
      <c r="G25" s="422"/>
      <c r="H25" s="423" t="s">
        <v>566</v>
      </c>
      <c r="I25" s="420"/>
      <c r="J25" s="421" t="s">
        <v>567</v>
      </c>
      <c r="K25" s="420"/>
      <c r="L25" s="421" t="s">
        <v>28</v>
      </c>
      <c r="M25" s="491"/>
      <c r="N25" s="476"/>
      <c r="O25" s="329"/>
      <c r="P25" s="526"/>
      <c r="Q25" s="519" t="s">
        <v>28</v>
      </c>
      <c r="R25" s="526"/>
      <c r="S25" s="519" t="s">
        <v>28</v>
      </c>
      <c r="T25" s="425"/>
      <c r="U25" s="424" t="s">
        <v>28</v>
      </c>
      <c r="V25" s="425"/>
      <c r="W25" s="424" t="s">
        <v>28</v>
      </c>
      <c r="X25" s="96"/>
      <c r="Y25" s="96"/>
      <c r="Z25" s="96"/>
      <c r="AA25" s="96"/>
      <c r="AB25" s="96"/>
      <c r="AC25" s="96" t="str">
        <f t="shared" si="0"/>
        <v/>
      </c>
    </row>
    <row r="26" spans="1:37" ht="27.75" customHeight="1">
      <c r="A26" s="419">
        <v>22</v>
      </c>
      <c r="B26" s="419"/>
      <c r="C26" s="419"/>
      <c r="D26" s="388"/>
      <c r="E26" s="487"/>
      <c r="F26" s="93"/>
      <c r="G26" s="422"/>
      <c r="H26" s="423" t="s">
        <v>566</v>
      </c>
      <c r="I26" s="420"/>
      <c r="J26" s="421" t="s">
        <v>567</v>
      </c>
      <c r="K26" s="420"/>
      <c r="L26" s="421" t="s">
        <v>28</v>
      </c>
      <c r="M26" s="491"/>
      <c r="N26" s="478"/>
      <c r="O26" s="416"/>
      <c r="P26" s="527"/>
      <c r="Q26" s="528" t="s">
        <v>28</v>
      </c>
      <c r="R26" s="527"/>
      <c r="S26" s="528" t="s">
        <v>28</v>
      </c>
      <c r="T26" s="425"/>
      <c r="U26" s="424" t="s">
        <v>28</v>
      </c>
      <c r="V26" s="425"/>
      <c r="W26" s="424" t="s">
        <v>28</v>
      </c>
      <c r="X26" s="96"/>
      <c r="Y26" s="96"/>
      <c r="Z26" s="96"/>
      <c r="AA26" s="96"/>
      <c r="AB26" s="96"/>
      <c r="AC26" s="96" t="str">
        <f t="shared" si="0"/>
        <v/>
      </c>
    </row>
    <row r="27" spans="1:37" ht="27.75" customHeight="1">
      <c r="A27" s="419">
        <v>23</v>
      </c>
      <c r="B27" s="419"/>
      <c r="C27" s="419"/>
      <c r="D27" s="388"/>
      <c r="E27" s="487"/>
      <c r="F27" s="93"/>
      <c r="G27" s="422"/>
      <c r="H27" s="423" t="s">
        <v>566</v>
      </c>
      <c r="I27" s="420"/>
      <c r="J27" s="421" t="s">
        <v>567</v>
      </c>
      <c r="K27" s="420"/>
      <c r="L27" s="421" t="s">
        <v>28</v>
      </c>
      <c r="M27" s="491"/>
      <c r="N27" s="478"/>
      <c r="O27" s="614"/>
      <c r="P27" s="615"/>
      <c r="Q27" s="616" t="s">
        <v>28</v>
      </c>
      <c r="R27" s="615"/>
      <c r="S27" s="616" t="s">
        <v>28</v>
      </c>
      <c r="T27" s="615"/>
      <c r="U27" s="616" t="s">
        <v>28</v>
      </c>
      <c r="V27" s="615"/>
      <c r="W27" s="616" t="s">
        <v>28</v>
      </c>
      <c r="X27" s="96"/>
      <c r="Y27" s="96"/>
      <c r="Z27" s="96"/>
      <c r="AA27" s="96"/>
      <c r="AB27" s="96"/>
      <c r="AC27" s="96" t="str">
        <f t="shared" si="0"/>
        <v/>
      </c>
    </row>
    <row r="28" spans="1:37" ht="27.75" customHeight="1">
      <c r="A28" s="419">
        <v>24</v>
      </c>
      <c r="B28" s="419"/>
      <c r="C28" s="419"/>
      <c r="D28" s="388"/>
      <c r="E28" s="487"/>
      <c r="F28" s="93"/>
      <c r="G28" s="422"/>
      <c r="H28" s="423" t="s">
        <v>566</v>
      </c>
      <c r="I28" s="420"/>
      <c r="J28" s="421" t="s">
        <v>567</v>
      </c>
      <c r="K28" s="420"/>
      <c r="L28" s="421" t="s">
        <v>28</v>
      </c>
      <c r="M28" s="491"/>
      <c r="N28" s="476"/>
      <c r="O28" s="329"/>
      <c r="P28" s="526"/>
      <c r="Q28" s="519" t="s">
        <v>28</v>
      </c>
      <c r="R28" s="526"/>
      <c r="S28" s="519" t="s">
        <v>28</v>
      </c>
      <c r="T28" s="425"/>
      <c r="U28" s="424" t="s">
        <v>28</v>
      </c>
      <c r="V28" s="425"/>
      <c r="W28" s="424" t="s">
        <v>28</v>
      </c>
      <c r="X28" s="96"/>
      <c r="Y28" s="96"/>
      <c r="Z28" s="96"/>
      <c r="AA28" s="96"/>
      <c r="AB28" s="96"/>
      <c r="AC28" s="96" t="str">
        <f t="shared" si="0"/>
        <v/>
      </c>
    </row>
    <row r="29" spans="1:37" ht="27.75" customHeight="1">
      <c r="A29" s="419">
        <v>25</v>
      </c>
      <c r="B29" s="419"/>
      <c r="C29" s="419"/>
      <c r="D29" s="388"/>
      <c r="E29" s="487"/>
      <c r="F29" s="93"/>
      <c r="G29" s="422"/>
      <c r="H29" s="423" t="s">
        <v>566</v>
      </c>
      <c r="I29" s="420"/>
      <c r="J29" s="421" t="s">
        <v>567</v>
      </c>
      <c r="K29" s="420"/>
      <c r="L29" s="421" t="s">
        <v>28</v>
      </c>
      <c r="M29" s="491"/>
      <c r="N29" s="476"/>
      <c r="O29" s="329"/>
      <c r="P29" s="526"/>
      <c r="Q29" s="519" t="s">
        <v>28</v>
      </c>
      <c r="R29" s="526"/>
      <c r="S29" s="519" t="s">
        <v>28</v>
      </c>
      <c r="T29" s="425"/>
      <c r="U29" s="424" t="s">
        <v>28</v>
      </c>
      <c r="V29" s="425"/>
      <c r="W29" s="424" t="s">
        <v>28</v>
      </c>
      <c r="X29" s="96"/>
      <c r="Y29" s="96"/>
      <c r="Z29" s="96"/>
      <c r="AA29" s="96"/>
      <c r="AB29" s="96"/>
      <c r="AC29" s="96" t="str">
        <f t="shared" si="0"/>
        <v/>
      </c>
    </row>
    <row r="30" spans="1:37" ht="27.75" customHeight="1">
      <c r="A30" s="419">
        <v>26</v>
      </c>
      <c r="B30" s="419"/>
      <c r="C30" s="419"/>
      <c r="D30" s="388"/>
      <c r="E30" s="487"/>
      <c r="F30" s="93"/>
      <c r="G30" s="422"/>
      <c r="H30" s="423" t="s">
        <v>566</v>
      </c>
      <c r="I30" s="420"/>
      <c r="J30" s="421" t="s">
        <v>567</v>
      </c>
      <c r="K30" s="420"/>
      <c r="L30" s="421" t="s">
        <v>28</v>
      </c>
      <c r="M30" s="491"/>
      <c r="N30" s="476"/>
      <c r="O30" s="329"/>
      <c r="P30" s="526"/>
      <c r="Q30" s="519" t="s">
        <v>28</v>
      </c>
      <c r="R30" s="526"/>
      <c r="S30" s="519" t="s">
        <v>28</v>
      </c>
      <c r="T30" s="425"/>
      <c r="U30" s="424" t="s">
        <v>28</v>
      </c>
      <c r="V30" s="425"/>
      <c r="W30" s="424" t="s">
        <v>28</v>
      </c>
      <c r="X30" s="96"/>
      <c r="Y30" s="96"/>
      <c r="Z30" s="96"/>
      <c r="AA30" s="96"/>
      <c r="AB30" s="96"/>
      <c r="AC30" s="96" t="str">
        <f t="shared" si="0"/>
        <v/>
      </c>
    </row>
    <row r="31" spans="1:37" ht="27.75" customHeight="1">
      <c r="A31" s="419">
        <v>27</v>
      </c>
      <c r="B31" s="419"/>
      <c r="C31" s="419"/>
      <c r="D31" s="388"/>
      <c r="E31" s="487"/>
      <c r="F31" s="93"/>
      <c r="G31" s="422"/>
      <c r="H31" s="423" t="s">
        <v>566</v>
      </c>
      <c r="I31" s="420"/>
      <c r="J31" s="421" t="s">
        <v>567</v>
      </c>
      <c r="K31" s="420"/>
      <c r="L31" s="421" t="s">
        <v>28</v>
      </c>
      <c r="M31" s="491"/>
      <c r="N31" s="476"/>
      <c r="O31" s="329"/>
      <c r="P31" s="526"/>
      <c r="Q31" s="519" t="s">
        <v>28</v>
      </c>
      <c r="R31" s="526"/>
      <c r="S31" s="519" t="s">
        <v>28</v>
      </c>
      <c r="T31" s="425"/>
      <c r="U31" s="424" t="s">
        <v>28</v>
      </c>
      <c r="V31" s="425"/>
      <c r="W31" s="424" t="s">
        <v>28</v>
      </c>
      <c r="X31" s="96"/>
      <c r="Y31" s="96"/>
      <c r="Z31" s="96"/>
      <c r="AA31" s="96"/>
      <c r="AB31" s="96"/>
      <c r="AC31" s="96" t="str">
        <f t="shared" si="0"/>
        <v/>
      </c>
    </row>
    <row r="32" spans="1:37" ht="27.75" customHeight="1">
      <c r="A32" s="419">
        <v>28</v>
      </c>
      <c r="B32" s="419"/>
      <c r="C32" s="419"/>
      <c r="D32" s="388"/>
      <c r="E32" s="487"/>
      <c r="F32" s="93"/>
      <c r="G32" s="422"/>
      <c r="H32" s="423" t="s">
        <v>566</v>
      </c>
      <c r="I32" s="420"/>
      <c r="J32" s="421" t="s">
        <v>567</v>
      </c>
      <c r="K32" s="420"/>
      <c r="L32" s="421" t="s">
        <v>28</v>
      </c>
      <c r="M32" s="491"/>
      <c r="N32" s="476"/>
      <c r="O32" s="329"/>
      <c r="P32" s="526"/>
      <c r="Q32" s="519" t="s">
        <v>28</v>
      </c>
      <c r="R32" s="526"/>
      <c r="S32" s="519" t="s">
        <v>28</v>
      </c>
      <c r="T32" s="425"/>
      <c r="U32" s="424" t="s">
        <v>28</v>
      </c>
      <c r="V32" s="425"/>
      <c r="W32" s="424" t="s">
        <v>28</v>
      </c>
      <c r="X32" s="96"/>
      <c r="Y32" s="96"/>
      <c r="Z32" s="96"/>
      <c r="AA32" s="96"/>
      <c r="AB32" s="96"/>
      <c r="AC32" s="96" t="str">
        <f t="shared" si="0"/>
        <v/>
      </c>
    </row>
    <row r="33" spans="1:29" ht="27.75" customHeight="1">
      <c r="A33" s="419">
        <v>29</v>
      </c>
      <c r="B33" s="419"/>
      <c r="C33" s="419"/>
      <c r="D33" s="388"/>
      <c r="E33" s="487"/>
      <c r="F33" s="93"/>
      <c r="G33" s="422"/>
      <c r="H33" s="423" t="s">
        <v>566</v>
      </c>
      <c r="I33" s="420"/>
      <c r="J33" s="421" t="s">
        <v>567</v>
      </c>
      <c r="K33" s="420"/>
      <c r="L33" s="421" t="s">
        <v>28</v>
      </c>
      <c r="M33" s="491"/>
      <c r="N33" s="476"/>
      <c r="O33" s="329"/>
      <c r="P33" s="526"/>
      <c r="Q33" s="519" t="s">
        <v>28</v>
      </c>
      <c r="R33" s="526"/>
      <c r="S33" s="519" t="s">
        <v>28</v>
      </c>
      <c r="T33" s="425"/>
      <c r="U33" s="424" t="s">
        <v>28</v>
      </c>
      <c r="V33" s="425"/>
      <c r="W33" s="424" t="s">
        <v>28</v>
      </c>
      <c r="X33" s="96"/>
      <c r="Y33" s="96"/>
      <c r="Z33" s="96"/>
      <c r="AA33" s="96"/>
      <c r="AB33" s="96"/>
      <c r="AC33" s="96" t="str">
        <f t="shared" si="0"/>
        <v/>
      </c>
    </row>
    <row r="34" spans="1:29" ht="27.75" customHeight="1">
      <c r="A34" s="419">
        <v>30</v>
      </c>
      <c r="B34" s="419"/>
      <c r="C34" s="419"/>
      <c r="D34" s="388"/>
      <c r="E34" s="487"/>
      <c r="F34" s="93"/>
      <c r="G34" s="422"/>
      <c r="H34" s="423" t="s">
        <v>566</v>
      </c>
      <c r="I34" s="420"/>
      <c r="J34" s="421" t="s">
        <v>567</v>
      </c>
      <c r="K34" s="420"/>
      <c r="L34" s="421" t="s">
        <v>28</v>
      </c>
      <c r="M34" s="491"/>
      <c r="N34" s="476"/>
      <c r="O34" s="329"/>
      <c r="P34" s="526"/>
      <c r="Q34" s="519" t="s">
        <v>28</v>
      </c>
      <c r="R34" s="526"/>
      <c r="S34" s="519" t="s">
        <v>28</v>
      </c>
      <c r="T34" s="425"/>
      <c r="U34" s="424" t="s">
        <v>28</v>
      </c>
      <c r="V34" s="425"/>
      <c r="W34" s="424" t="s">
        <v>28</v>
      </c>
      <c r="X34" s="96"/>
      <c r="Y34" s="96"/>
      <c r="Z34" s="96"/>
      <c r="AA34" s="96"/>
      <c r="AB34" s="96"/>
      <c r="AC34" s="96" t="str">
        <f t="shared" si="0"/>
        <v/>
      </c>
    </row>
    <row r="35" spans="1:29" ht="27.75" customHeight="1">
      <c r="A35" s="419">
        <v>31</v>
      </c>
      <c r="B35" s="419"/>
      <c r="C35" s="419"/>
      <c r="D35" s="388"/>
      <c r="E35" s="487"/>
      <c r="F35" s="93"/>
      <c r="G35" s="422"/>
      <c r="H35" s="423" t="s">
        <v>566</v>
      </c>
      <c r="I35" s="420"/>
      <c r="J35" s="421" t="s">
        <v>567</v>
      </c>
      <c r="K35" s="420"/>
      <c r="L35" s="421" t="s">
        <v>28</v>
      </c>
      <c r="M35" s="491"/>
      <c r="N35" s="476"/>
      <c r="O35" s="329"/>
      <c r="P35" s="526"/>
      <c r="Q35" s="519" t="s">
        <v>28</v>
      </c>
      <c r="R35" s="526"/>
      <c r="S35" s="519" t="s">
        <v>28</v>
      </c>
      <c r="T35" s="425"/>
      <c r="U35" s="424" t="s">
        <v>28</v>
      </c>
      <c r="V35" s="425"/>
      <c r="W35" s="424" t="s">
        <v>28</v>
      </c>
      <c r="X35" s="96"/>
      <c r="Y35" s="96"/>
      <c r="Z35" s="96"/>
      <c r="AA35" s="96"/>
      <c r="AB35" s="96"/>
      <c r="AC35" s="96" t="str">
        <f t="shared" si="0"/>
        <v/>
      </c>
    </row>
    <row r="36" spans="1:29" ht="27.75" customHeight="1">
      <c r="A36" s="419">
        <v>32</v>
      </c>
      <c r="B36" s="419"/>
      <c r="C36" s="419"/>
      <c r="D36" s="388"/>
      <c r="E36" s="487"/>
      <c r="F36" s="93"/>
      <c r="G36" s="422"/>
      <c r="H36" s="423" t="s">
        <v>566</v>
      </c>
      <c r="I36" s="420"/>
      <c r="J36" s="421" t="s">
        <v>567</v>
      </c>
      <c r="K36" s="420"/>
      <c r="L36" s="421" t="s">
        <v>28</v>
      </c>
      <c r="M36" s="491"/>
      <c r="N36" s="476"/>
      <c r="O36" s="329"/>
      <c r="P36" s="526"/>
      <c r="Q36" s="519" t="s">
        <v>28</v>
      </c>
      <c r="R36" s="526"/>
      <c r="S36" s="519" t="s">
        <v>28</v>
      </c>
      <c r="T36" s="425"/>
      <c r="U36" s="424" t="s">
        <v>28</v>
      </c>
      <c r="V36" s="425"/>
      <c r="W36" s="424" t="s">
        <v>28</v>
      </c>
      <c r="X36" s="96"/>
      <c r="Y36" s="96"/>
      <c r="Z36" s="96"/>
      <c r="AA36" s="96"/>
      <c r="AB36" s="96"/>
      <c r="AC36" s="96" t="str">
        <f t="shared" si="0"/>
        <v/>
      </c>
    </row>
    <row r="37" spans="1:29" ht="27.75" customHeight="1">
      <c r="A37" s="419">
        <v>33</v>
      </c>
      <c r="B37" s="419"/>
      <c r="C37" s="419"/>
      <c r="D37" s="388"/>
      <c r="E37" s="487"/>
      <c r="F37" s="93"/>
      <c r="G37" s="422"/>
      <c r="H37" s="423" t="s">
        <v>566</v>
      </c>
      <c r="I37" s="420"/>
      <c r="J37" s="421" t="s">
        <v>567</v>
      </c>
      <c r="K37" s="420"/>
      <c r="L37" s="421" t="s">
        <v>28</v>
      </c>
      <c r="M37" s="491"/>
      <c r="N37" s="476"/>
      <c r="O37" s="329"/>
      <c r="P37" s="526"/>
      <c r="Q37" s="519" t="s">
        <v>28</v>
      </c>
      <c r="R37" s="526"/>
      <c r="S37" s="519" t="s">
        <v>28</v>
      </c>
      <c r="T37" s="425"/>
      <c r="U37" s="424" t="s">
        <v>28</v>
      </c>
      <c r="V37" s="425"/>
      <c r="W37" s="424" t="s">
        <v>28</v>
      </c>
      <c r="X37" s="96"/>
      <c r="Y37" s="96"/>
      <c r="Z37" s="96"/>
      <c r="AA37" s="96"/>
      <c r="AB37" s="96"/>
      <c r="AC37" s="96" t="str">
        <f t="shared" si="0"/>
        <v/>
      </c>
    </row>
    <row r="38" spans="1:29" ht="27.75" customHeight="1">
      <c r="A38" s="419">
        <v>34</v>
      </c>
      <c r="B38" s="419"/>
      <c r="C38" s="419"/>
      <c r="D38" s="388"/>
      <c r="E38" s="487"/>
      <c r="F38" s="93"/>
      <c r="G38" s="422"/>
      <c r="H38" s="423" t="s">
        <v>566</v>
      </c>
      <c r="I38" s="420"/>
      <c r="J38" s="421" t="s">
        <v>567</v>
      </c>
      <c r="K38" s="420"/>
      <c r="L38" s="421" t="s">
        <v>28</v>
      </c>
      <c r="M38" s="491"/>
      <c r="N38" s="478"/>
      <c r="O38" s="416"/>
      <c r="P38" s="526"/>
      <c r="Q38" s="519" t="s">
        <v>28</v>
      </c>
      <c r="R38" s="526"/>
      <c r="S38" s="519" t="s">
        <v>28</v>
      </c>
      <c r="T38" s="425"/>
      <c r="U38" s="424" t="s">
        <v>28</v>
      </c>
      <c r="V38" s="425"/>
      <c r="W38" s="424" t="s">
        <v>28</v>
      </c>
      <c r="X38" s="96"/>
      <c r="Y38" s="96"/>
      <c r="Z38" s="96"/>
      <c r="AA38" s="96"/>
      <c r="AB38" s="96"/>
      <c r="AC38" s="96" t="str">
        <f t="shared" si="0"/>
        <v/>
      </c>
    </row>
    <row r="39" spans="1:29" ht="27.75" customHeight="1">
      <c r="A39" s="419">
        <v>35</v>
      </c>
      <c r="B39" s="419"/>
      <c r="C39" s="419"/>
      <c r="D39" s="388"/>
      <c r="E39" s="487"/>
      <c r="F39" s="93"/>
      <c r="G39" s="422"/>
      <c r="H39" s="423" t="s">
        <v>566</v>
      </c>
      <c r="I39" s="420"/>
      <c r="J39" s="421" t="s">
        <v>567</v>
      </c>
      <c r="K39" s="420"/>
      <c r="L39" s="421" t="s">
        <v>28</v>
      </c>
      <c r="M39" s="491"/>
      <c r="N39" s="478"/>
      <c r="O39" s="416"/>
      <c r="P39" s="526"/>
      <c r="Q39" s="519" t="s">
        <v>28</v>
      </c>
      <c r="R39" s="526"/>
      <c r="S39" s="519" t="s">
        <v>28</v>
      </c>
      <c r="T39" s="425"/>
      <c r="U39" s="424" t="s">
        <v>28</v>
      </c>
      <c r="V39" s="425"/>
      <c r="W39" s="424" t="s">
        <v>28</v>
      </c>
      <c r="X39" s="96"/>
      <c r="Y39" s="96"/>
      <c r="Z39" s="96"/>
      <c r="AA39" s="96"/>
      <c r="AB39" s="96"/>
      <c r="AC39" s="96" t="str">
        <f t="shared" si="0"/>
        <v/>
      </c>
    </row>
    <row r="40" spans="1:29" ht="27.75" customHeight="1">
      <c r="A40" s="419">
        <v>36</v>
      </c>
      <c r="B40" s="419"/>
      <c r="C40" s="419"/>
      <c r="D40" s="388"/>
      <c r="E40" s="487"/>
      <c r="F40" s="93"/>
      <c r="G40" s="422"/>
      <c r="H40" s="423" t="s">
        <v>566</v>
      </c>
      <c r="I40" s="420"/>
      <c r="J40" s="421" t="s">
        <v>567</v>
      </c>
      <c r="K40" s="420"/>
      <c r="L40" s="421" t="s">
        <v>28</v>
      </c>
      <c r="M40" s="491"/>
      <c r="N40" s="478"/>
      <c r="O40" s="416"/>
      <c r="P40" s="526"/>
      <c r="Q40" s="519" t="s">
        <v>28</v>
      </c>
      <c r="R40" s="526"/>
      <c r="S40" s="519" t="s">
        <v>28</v>
      </c>
      <c r="T40" s="425"/>
      <c r="U40" s="424" t="s">
        <v>28</v>
      </c>
      <c r="V40" s="425"/>
      <c r="W40" s="424" t="s">
        <v>28</v>
      </c>
      <c r="X40" s="96"/>
      <c r="Y40" s="96"/>
      <c r="Z40" s="96"/>
      <c r="AA40" s="96"/>
      <c r="AB40" s="96"/>
      <c r="AC40" s="96" t="str">
        <f t="shared" si="0"/>
        <v/>
      </c>
    </row>
    <row r="41" spans="1:29" ht="27.75" customHeight="1">
      <c r="A41" s="419">
        <v>37</v>
      </c>
      <c r="B41" s="419"/>
      <c r="C41" s="419"/>
      <c r="D41" s="388"/>
      <c r="E41" s="487"/>
      <c r="F41" s="93"/>
      <c r="G41" s="422"/>
      <c r="H41" s="423" t="s">
        <v>566</v>
      </c>
      <c r="I41" s="420"/>
      <c r="J41" s="421" t="s">
        <v>567</v>
      </c>
      <c r="K41" s="420"/>
      <c r="L41" s="421" t="s">
        <v>28</v>
      </c>
      <c r="M41" s="491"/>
      <c r="N41" s="478"/>
      <c r="O41" s="416"/>
      <c r="P41" s="526"/>
      <c r="Q41" s="519" t="s">
        <v>28</v>
      </c>
      <c r="R41" s="526"/>
      <c r="S41" s="519" t="s">
        <v>28</v>
      </c>
      <c r="T41" s="425"/>
      <c r="U41" s="424" t="s">
        <v>28</v>
      </c>
      <c r="V41" s="425"/>
      <c r="W41" s="424" t="s">
        <v>28</v>
      </c>
      <c r="X41" s="96"/>
      <c r="Y41" s="96"/>
      <c r="Z41" s="96"/>
      <c r="AA41" s="96"/>
      <c r="AB41" s="96"/>
      <c r="AC41" s="96" t="str">
        <f t="shared" si="0"/>
        <v/>
      </c>
    </row>
    <row r="42" spans="1:29" ht="27.75" customHeight="1">
      <c r="A42" s="419">
        <v>38</v>
      </c>
      <c r="B42" s="419"/>
      <c r="C42" s="419"/>
      <c r="D42" s="388"/>
      <c r="E42" s="487"/>
      <c r="F42" s="93"/>
      <c r="G42" s="422"/>
      <c r="H42" s="423" t="s">
        <v>566</v>
      </c>
      <c r="I42" s="420"/>
      <c r="J42" s="421" t="s">
        <v>567</v>
      </c>
      <c r="K42" s="420"/>
      <c r="L42" s="421" t="s">
        <v>28</v>
      </c>
      <c r="M42" s="491"/>
      <c r="N42" s="478"/>
      <c r="O42" s="416"/>
      <c r="P42" s="526"/>
      <c r="Q42" s="519" t="s">
        <v>28</v>
      </c>
      <c r="R42" s="526"/>
      <c r="S42" s="519" t="s">
        <v>28</v>
      </c>
      <c r="T42" s="425"/>
      <c r="U42" s="424" t="s">
        <v>28</v>
      </c>
      <c r="V42" s="425"/>
      <c r="W42" s="424" t="s">
        <v>28</v>
      </c>
      <c r="X42" s="96"/>
      <c r="Y42" s="96"/>
      <c r="Z42" s="96"/>
      <c r="AA42" s="96"/>
      <c r="AB42" s="96"/>
      <c r="AC42" s="96" t="str">
        <f t="shared" si="0"/>
        <v/>
      </c>
    </row>
    <row r="43" spans="1:29" ht="27.75" customHeight="1">
      <c r="A43" s="419">
        <v>39</v>
      </c>
      <c r="B43" s="419"/>
      <c r="C43" s="419"/>
      <c r="D43" s="388"/>
      <c r="E43" s="487"/>
      <c r="F43" s="93"/>
      <c r="G43" s="422"/>
      <c r="H43" s="423" t="s">
        <v>566</v>
      </c>
      <c r="I43" s="420"/>
      <c r="J43" s="421" t="s">
        <v>567</v>
      </c>
      <c r="K43" s="420"/>
      <c r="L43" s="421" t="s">
        <v>28</v>
      </c>
      <c r="M43" s="491"/>
      <c r="N43" s="478"/>
      <c r="O43" s="416"/>
      <c r="P43" s="526"/>
      <c r="Q43" s="519" t="s">
        <v>28</v>
      </c>
      <c r="R43" s="526"/>
      <c r="S43" s="519" t="s">
        <v>28</v>
      </c>
      <c r="T43" s="425"/>
      <c r="U43" s="424" t="s">
        <v>28</v>
      </c>
      <c r="V43" s="425"/>
      <c r="W43" s="424" t="s">
        <v>28</v>
      </c>
      <c r="X43" s="96"/>
      <c r="Y43" s="96"/>
      <c r="Z43" s="96"/>
      <c r="AA43" s="96"/>
      <c r="AB43" s="96"/>
      <c r="AC43" s="96" t="str">
        <f t="shared" si="0"/>
        <v/>
      </c>
    </row>
    <row r="44" spans="1:29" ht="27.75" customHeight="1">
      <c r="A44" s="419">
        <v>40</v>
      </c>
      <c r="B44" s="419"/>
      <c r="C44" s="419"/>
      <c r="D44" s="388"/>
      <c r="E44" s="487"/>
      <c r="F44" s="93"/>
      <c r="G44" s="422"/>
      <c r="H44" s="423" t="s">
        <v>566</v>
      </c>
      <c r="I44" s="420"/>
      <c r="J44" s="421" t="s">
        <v>567</v>
      </c>
      <c r="K44" s="420"/>
      <c r="L44" s="421" t="s">
        <v>28</v>
      </c>
      <c r="M44" s="491"/>
      <c r="N44" s="478"/>
      <c r="O44" s="416"/>
      <c r="P44" s="527"/>
      <c r="Q44" s="528" t="s">
        <v>28</v>
      </c>
      <c r="R44" s="527"/>
      <c r="S44" s="528" t="s">
        <v>28</v>
      </c>
      <c r="T44" s="426"/>
      <c r="U44" s="396" t="s">
        <v>28</v>
      </c>
      <c r="V44" s="426"/>
      <c r="W44" s="396" t="s">
        <v>28</v>
      </c>
      <c r="X44" s="96"/>
      <c r="Y44" s="96"/>
      <c r="Z44" s="96"/>
      <c r="AA44" s="96"/>
      <c r="AB44" s="96"/>
      <c r="AC44" s="96" t="str">
        <f t="shared" si="0"/>
        <v/>
      </c>
    </row>
    <row r="45" spans="1:29" ht="27.75" customHeight="1">
      <c r="A45" s="419">
        <v>41</v>
      </c>
      <c r="B45" s="419"/>
      <c r="C45" s="419"/>
      <c r="D45" s="388"/>
      <c r="E45" s="487"/>
      <c r="F45" s="93"/>
      <c r="G45" s="422"/>
      <c r="H45" s="423" t="s">
        <v>566</v>
      </c>
      <c r="I45" s="420"/>
      <c r="J45" s="421" t="s">
        <v>567</v>
      </c>
      <c r="K45" s="420"/>
      <c r="L45" s="421" t="s">
        <v>28</v>
      </c>
      <c r="M45" s="491"/>
      <c r="N45" s="476"/>
      <c r="O45" s="329"/>
      <c r="P45" s="526"/>
      <c r="Q45" s="519" t="s">
        <v>28</v>
      </c>
      <c r="R45" s="526"/>
      <c r="S45" s="519" t="s">
        <v>28</v>
      </c>
      <c r="T45" s="425"/>
      <c r="U45" s="424" t="s">
        <v>28</v>
      </c>
      <c r="V45" s="425"/>
      <c r="W45" s="424" t="s">
        <v>28</v>
      </c>
      <c r="X45" s="96"/>
      <c r="Y45" s="96"/>
      <c r="Z45" s="96"/>
      <c r="AA45" s="96"/>
      <c r="AB45" s="96"/>
      <c r="AC45" s="96" t="str">
        <f t="shared" si="0"/>
        <v/>
      </c>
    </row>
    <row r="46" spans="1:29" ht="27.75" customHeight="1">
      <c r="A46" s="419">
        <v>42</v>
      </c>
      <c r="B46" s="419"/>
      <c r="C46" s="419"/>
      <c r="D46" s="388"/>
      <c r="E46" s="487"/>
      <c r="F46" s="93"/>
      <c r="G46" s="422"/>
      <c r="H46" s="423" t="s">
        <v>566</v>
      </c>
      <c r="I46" s="420"/>
      <c r="J46" s="421" t="s">
        <v>567</v>
      </c>
      <c r="K46" s="420"/>
      <c r="L46" s="421" t="s">
        <v>28</v>
      </c>
      <c r="M46" s="491"/>
      <c r="N46" s="476"/>
      <c r="O46" s="329"/>
      <c r="P46" s="526"/>
      <c r="Q46" s="519" t="s">
        <v>28</v>
      </c>
      <c r="R46" s="526"/>
      <c r="S46" s="519" t="s">
        <v>28</v>
      </c>
      <c r="T46" s="425"/>
      <c r="U46" s="424" t="s">
        <v>28</v>
      </c>
      <c r="V46" s="425"/>
      <c r="W46" s="424" t="s">
        <v>28</v>
      </c>
      <c r="X46" s="96"/>
      <c r="Y46" s="96"/>
      <c r="Z46" s="96"/>
      <c r="AA46" s="96"/>
      <c r="AB46" s="96"/>
      <c r="AC46" s="96" t="str">
        <f t="shared" si="0"/>
        <v/>
      </c>
    </row>
    <row r="47" spans="1:29" ht="27.75" customHeight="1">
      <c r="A47" s="419">
        <v>43</v>
      </c>
      <c r="B47" s="419"/>
      <c r="C47" s="419"/>
      <c r="D47" s="388"/>
      <c r="E47" s="487"/>
      <c r="F47" s="93"/>
      <c r="G47" s="422"/>
      <c r="H47" s="423" t="s">
        <v>566</v>
      </c>
      <c r="I47" s="420"/>
      <c r="J47" s="421" t="s">
        <v>567</v>
      </c>
      <c r="K47" s="420"/>
      <c r="L47" s="421" t="s">
        <v>28</v>
      </c>
      <c r="M47" s="491"/>
      <c r="N47" s="476"/>
      <c r="O47" s="329"/>
      <c r="P47" s="526"/>
      <c r="Q47" s="519" t="s">
        <v>28</v>
      </c>
      <c r="R47" s="526"/>
      <c r="S47" s="519" t="s">
        <v>28</v>
      </c>
      <c r="T47" s="425"/>
      <c r="U47" s="424" t="s">
        <v>28</v>
      </c>
      <c r="V47" s="425"/>
      <c r="W47" s="424" t="s">
        <v>28</v>
      </c>
      <c r="X47" s="96"/>
      <c r="Y47" s="96"/>
      <c r="Z47" s="96"/>
      <c r="AA47" s="96"/>
      <c r="AB47" s="96"/>
      <c r="AC47" s="96" t="str">
        <f t="shared" si="0"/>
        <v/>
      </c>
    </row>
    <row r="48" spans="1:29" ht="27.75" customHeight="1">
      <c r="A48" s="419">
        <v>44</v>
      </c>
      <c r="B48" s="419"/>
      <c r="C48" s="419"/>
      <c r="D48" s="388"/>
      <c r="E48" s="487"/>
      <c r="F48" s="93"/>
      <c r="G48" s="422"/>
      <c r="H48" s="423" t="s">
        <v>566</v>
      </c>
      <c r="I48" s="420"/>
      <c r="J48" s="421" t="s">
        <v>567</v>
      </c>
      <c r="K48" s="420"/>
      <c r="L48" s="421" t="s">
        <v>28</v>
      </c>
      <c r="M48" s="491"/>
      <c r="N48" s="476"/>
      <c r="O48" s="329"/>
      <c r="P48" s="526"/>
      <c r="Q48" s="519" t="s">
        <v>28</v>
      </c>
      <c r="R48" s="526"/>
      <c r="S48" s="519" t="s">
        <v>28</v>
      </c>
      <c r="T48" s="425"/>
      <c r="U48" s="424" t="s">
        <v>28</v>
      </c>
      <c r="V48" s="425"/>
      <c r="W48" s="424" t="s">
        <v>28</v>
      </c>
      <c r="X48" s="96"/>
      <c r="Y48" s="96"/>
      <c r="Z48" s="96"/>
      <c r="AA48" s="96"/>
      <c r="AB48" s="96"/>
    </row>
    <row r="49" spans="1:29" ht="27.75" customHeight="1">
      <c r="A49" s="419">
        <v>45</v>
      </c>
      <c r="B49" s="419"/>
      <c r="C49" s="419"/>
      <c r="D49" s="388"/>
      <c r="E49" s="487"/>
      <c r="F49" s="93"/>
      <c r="G49" s="422"/>
      <c r="H49" s="423" t="s">
        <v>566</v>
      </c>
      <c r="I49" s="420"/>
      <c r="J49" s="421" t="s">
        <v>567</v>
      </c>
      <c r="K49" s="420"/>
      <c r="L49" s="421" t="s">
        <v>28</v>
      </c>
      <c r="M49" s="491"/>
      <c r="N49" s="476"/>
      <c r="O49" s="329"/>
      <c r="P49" s="526"/>
      <c r="Q49" s="519" t="s">
        <v>28</v>
      </c>
      <c r="R49" s="526"/>
      <c r="S49" s="519" t="s">
        <v>28</v>
      </c>
      <c r="T49" s="425"/>
      <c r="U49" s="424" t="s">
        <v>28</v>
      </c>
      <c r="V49" s="425"/>
      <c r="W49" s="424" t="s">
        <v>28</v>
      </c>
      <c r="X49" s="96"/>
      <c r="Y49" s="96"/>
      <c r="Z49" s="96"/>
      <c r="AA49" s="96"/>
      <c r="AB49" s="96"/>
      <c r="AC49" s="96" t="str">
        <f t="shared" ref="AC49:AC54" si="1">IF(C49="","",VLOOKUP(C49,$AE$5:$AF$21,2,0))</f>
        <v/>
      </c>
    </row>
    <row r="50" spans="1:29" ht="27.75" customHeight="1">
      <c r="A50" s="419">
        <v>46</v>
      </c>
      <c r="B50" s="419"/>
      <c r="C50" s="419"/>
      <c r="D50" s="388"/>
      <c r="E50" s="487"/>
      <c r="F50" s="93"/>
      <c r="G50" s="422"/>
      <c r="H50" s="423" t="s">
        <v>566</v>
      </c>
      <c r="I50" s="420"/>
      <c r="J50" s="421" t="s">
        <v>567</v>
      </c>
      <c r="K50" s="420"/>
      <c r="L50" s="421" t="s">
        <v>28</v>
      </c>
      <c r="M50" s="491"/>
      <c r="N50" s="476"/>
      <c r="O50" s="329"/>
      <c r="P50" s="526"/>
      <c r="Q50" s="519" t="s">
        <v>28</v>
      </c>
      <c r="R50" s="526"/>
      <c r="S50" s="519" t="s">
        <v>28</v>
      </c>
      <c r="T50" s="425"/>
      <c r="U50" s="424" t="s">
        <v>28</v>
      </c>
      <c r="V50" s="425"/>
      <c r="W50" s="424" t="s">
        <v>28</v>
      </c>
      <c r="X50" s="96"/>
      <c r="Y50" s="96"/>
      <c r="Z50" s="96"/>
      <c r="AA50" s="96"/>
      <c r="AB50" s="96"/>
      <c r="AC50" s="96" t="str">
        <f t="shared" si="1"/>
        <v/>
      </c>
    </row>
    <row r="51" spans="1:29" ht="27.75" customHeight="1">
      <c r="A51" s="419">
        <v>47</v>
      </c>
      <c r="B51" s="419"/>
      <c r="C51" s="419"/>
      <c r="D51" s="388"/>
      <c r="E51" s="487"/>
      <c r="F51" s="93"/>
      <c r="G51" s="422"/>
      <c r="H51" s="423" t="s">
        <v>566</v>
      </c>
      <c r="I51" s="420"/>
      <c r="J51" s="421" t="s">
        <v>567</v>
      </c>
      <c r="K51" s="420"/>
      <c r="L51" s="421" t="s">
        <v>28</v>
      </c>
      <c r="M51" s="491"/>
      <c r="N51" s="476"/>
      <c r="O51" s="329"/>
      <c r="P51" s="526"/>
      <c r="Q51" s="519" t="s">
        <v>28</v>
      </c>
      <c r="R51" s="526"/>
      <c r="S51" s="519" t="s">
        <v>28</v>
      </c>
      <c r="T51" s="425"/>
      <c r="U51" s="424" t="s">
        <v>28</v>
      </c>
      <c r="V51" s="425"/>
      <c r="W51" s="424" t="s">
        <v>28</v>
      </c>
      <c r="X51" s="96"/>
      <c r="Y51" s="96"/>
      <c r="Z51" s="96"/>
      <c r="AA51" s="96"/>
      <c r="AB51" s="96"/>
      <c r="AC51" s="96" t="str">
        <f t="shared" si="1"/>
        <v/>
      </c>
    </row>
    <row r="52" spans="1:29" ht="27.75" customHeight="1">
      <c r="A52" s="419">
        <v>48</v>
      </c>
      <c r="B52" s="419"/>
      <c r="C52" s="419"/>
      <c r="D52" s="388"/>
      <c r="E52" s="487"/>
      <c r="F52" s="93"/>
      <c r="G52" s="422"/>
      <c r="H52" s="423" t="s">
        <v>566</v>
      </c>
      <c r="I52" s="420"/>
      <c r="J52" s="421" t="s">
        <v>567</v>
      </c>
      <c r="K52" s="420"/>
      <c r="L52" s="421" t="s">
        <v>28</v>
      </c>
      <c r="M52" s="491"/>
      <c r="N52" s="476"/>
      <c r="O52" s="329"/>
      <c r="P52" s="526"/>
      <c r="Q52" s="519" t="s">
        <v>28</v>
      </c>
      <c r="R52" s="526"/>
      <c r="S52" s="519" t="s">
        <v>28</v>
      </c>
      <c r="T52" s="425"/>
      <c r="U52" s="424" t="s">
        <v>28</v>
      </c>
      <c r="V52" s="425"/>
      <c r="W52" s="424" t="s">
        <v>28</v>
      </c>
      <c r="X52" s="96"/>
      <c r="Y52" s="96"/>
      <c r="Z52" s="96"/>
      <c r="AA52" s="96"/>
      <c r="AB52" s="96"/>
      <c r="AC52" s="96" t="str">
        <f t="shared" si="1"/>
        <v/>
      </c>
    </row>
    <row r="53" spans="1:29" ht="27.75" customHeight="1">
      <c r="A53" s="419">
        <v>49</v>
      </c>
      <c r="B53" s="419"/>
      <c r="C53" s="419"/>
      <c r="D53" s="388"/>
      <c r="E53" s="487"/>
      <c r="F53" s="93"/>
      <c r="G53" s="422"/>
      <c r="H53" s="423" t="s">
        <v>566</v>
      </c>
      <c r="I53" s="420"/>
      <c r="J53" s="421" t="s">
        <v>567</v>
      </c>
      <c r="K53" s="420"/>
      <c r="L53" s="421" t="s">
        <v>28</v>
      </c>
      <c r="M53" s="491"/>
      <c r="N53" s="476"/>
      <c r="O53" s="329"/>
      <c r="P53" s="526"/>
      <c r="Q53" s="519" t="s">
        <v>28</v>
      </c>
      <c r="R53" s="526"/>
      <c r="S53" s="519" t="s">
        <v>28</v>
      </c>
      <c r="T53" s="425"/>
      <c r="U53" s="424" t="s">
        <v>28</v>
      </c>
      <c r="V53" s="425"/>
      <c r="W53" s="424" t="s">
        <v>28</v>
      </c>
      <c r="X53" s="96"/>
      <c r="Y53" s="96"/>
      <c r="Z53" s="96"/>
      <c r="AA53" s="96"/>
      <c r="AB53" s="96"/>
      <c r="AC53" s="96" t="str">
        <f t="shared" si="1"/>
        <v/>
      </c>
    </row>
    <row r="54" spans="1:29" ht="27.75" customHeight="1">
      <c r="A54" s="419">
        <v>50</v>
      </c>
      <c r="B54" s="419"/>
      <c r="C54" s="419"/>
      <c r="D54" s="388"/>
      <c r="E54" s="487"/>
      <c r="F54" s="93"/>
      <c r="G54" s="422"/>
      <c r="H54" s="423" t="s">
        <v>566</v>
      </c>
      <c r="I54" s="420"/>
      <c r="J54" s="421" t="s">
        <v>567</v>
      </c>
      <c r="K54" s="420"/>
      <c r="L54" s="421" t="s">
        <v>28</v>
      </c>
      <c r="M54" s="491"/>
      <c r="N54" s="478"/>
      <c r="O54" s="416"/>
      <c r="P54" s="527"/>
      <c r="Q54" s="528" t="s">
        <v>28</v>
      </c>
      <c r="R54" s="527"/>
      <c r="S54" s="528" t="s">
        <v>28</v>
      </c>
      <c r="T54" s="426"/>
      <c r="U54" s="396" t="s">
        <v>28</v>
      </c>
      <c r="V54" s="426"/>
      <c r="W54" s="396" t="s">
        <v>28</v>
      </c>
      <c r="X54" s="96"/>
      <c r="Y54" s="96"/>
      <c r="Z54" s="96"/>
      <c r="AA54" s="96"/>
      <c r="AB54" s="96"/>
      <c r="AC54" s="96" t="str">
        <f t="shared" si="1"/>
        <v/>
      </c>
    </row>
    <row r="55" spans="1:29">
      <c r="X55" s="96"/>
      <c r="Y55" s="96"/>
      <c r="Z55" s="96"/>
      <c r="AA55" s="96"/>
      <c r="AB55" s="96"/>
    </row>
  </sheetData>
  <mergeCells count="19">
    <mergeCell ref="K4:L4"/>
    <mergeCell ref="P3:W3"/>
    <mergeCell ref="P4:Q4"/>
    <mergeCell ref="R4:S4"/>
    <mergeCell ref="T4:U4"/>
    <mergeCell ref="V4:W4"/>
    <mergeCell ref="A1:F1"/>
    <mergeCell ref="AA1:AB1"/>
    <mergeCell ref="A3:A4"/>
    <mergeCell ref="B3:B4"/>
    <mergeCell ref="C3:C4"/>
    <mergeCell ref="D3:D4"/>
    <mergeCell ref="E3:F3"/>
    <mergeCell ref="G3:G4"/>
    <mergeCell ref="H3:H4"/>
    <mergeCell ref="I3:L3"/>
    <mergeCell ref="M3:O3"/>
    <mergeCell ref="Y3:AB3"/>
    <mergeCell ref="I4:J4"/>
  </mergeCells>
  <phoneticPr fontId="4"/>
  <dataValidations count="5">
    <dataValidation type="list" allowBlank="1" showInputMessage="1" showErrorMessage="1" sqref="D5:D54" xr:uid="{00000000-0002-0000-0600-000000000000}">
      <formula1>"常勤的非常勤職員,非常勤職員,派遣職員,"</formula1>
    </dataValidation>
    <dataValidation type="list" allowBlank="1" showInputMessage="1" sqref="C5:C8" xr:uid="{00000000-0002-0000-0600-000001000000}">
      <formula1>$AI$6:$AI$22</formula1>
    </dataValidation>
    <dataValidation type="list" allowBlank="1" showInputMessage="1" showErrorMessage="1" sqref="H5:H54" xr:uid="{00000000-0002-0000-0600-000002000000}">
      <formula1>"定めあり・定めなし,定めあり,定めなし"</formula1>
    </dataValidation>
    <dataValidation type="list" allowBlank="1" showInputMessage="1" sqref="C9:C54" xr:uid="{00000000-0002-0000-0600-000003000000}">
      <formula1>$AE$5:$AE$23</formula1>
    </dataValidation>
    <dataValidation type="list" errorStyle="warning" allowBlank="1" showInputMessage="1" showErrorMessage="1" sqref="N5:N54" xr:uid="{00000000-0002-0000-0600-000004000000}">
      <formula1>$AH$4:$AH$16</formula1>
    </dataValidation>
  </dataValidations>
  <printOptions horizontalCentered="1"/>
  <pageMargins left="0.31496062992125984" right="0.31496062992125984" top="0.55118110236220474" bottom="0.55118110236220474" header="0.31496062992125984" footer="0.31496062992125984"/>
  <pageSetup paperSize="9" scale="60"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AK55"/>
  <sheetViews>
    <sheetView view="pageBreakPreview" zoomScaleNormal="100" zoomScaleSheetLayoutView="100" workbookViewId="0">
      <selection activeCell="N4" sqref="N4"/>
    </sheetView>
  </sheetViews>
  <sheetFormatPr defaultColWidth="9" defaultRowHeight="13.2"/>
  <cols>
    <col min="1" max="1" width="3.21875" style="95" bestFit="1" customWidth="1"/>
    <col min="2" max="2" width="14.44140625" style="95" customWidth="1"/>
    <col min="3" max="4" width="11" style="95" customWidth="1"/>
    <col min="5" max="6" width="8.33203125" style="95" customWidth="1"/>
    <col min="7" max="7" width="10.33203125" style="95" customWidth="1"/>
    <col min="8" max="8" width="8.33203125" style="95" customWidth="1"/>
    <col min="9" max="9" width="4.44140625" style="95" customWidth="1"/>
    <col min="10" max="10" width="4.109375" style="95" customWidth="1"/>
    <col min="11" max="11" width="4.33203125" style="95" customWidth="1"/>
    <col min="12" max="12" width="4.109375" style="95" customWidth="1"/>
    <col min="13" max="13" width="10.33203125" style="95" customWidth="1"/>
    <col min="14" max="14" width="10.88671875" style="95" bestFit="1" customWidth="1"/>
    <col min="15" max="15" width="10.88671875" style="95" customWidth="1"/>
    <col min="16" max="16" width="14.44140625" style="95" customWidth="1"/>
    <col min="17" max="17" width="7.33203125" style="95" customWidth="1"/>
    <col min="18" max="18" width="14.44140625" style="95" customWidth="1"/>
    <col min="19" max="19" width="7.33203125" style="95" customWidth="1"/>
    <col min="20" max="20" width="8.109375" style="95" customWidth="1"/>
    <col min="21" max="21" width="5" style="95" customWidth="1"/>
    <col min="22" max="22" width="8.109375" style="95" customWidth="1"/>
    <col min="23" max="23" width="5" style="95" customWidth="1"/>
    <col min="24" max="24" width="2.88671875" style="95" customWidth="1"/>
    <col min="25" max="26" width="10.88671875" style="95" customWidth="1"/>
    <col min="27" max="27" width="7.88671875" style="95" customWidth="1"/>
    <col min="28" max="28" width="9.77734375" style="95" customWidth="1"/>
    <col min="29" max="35" width="9" style="95" hidden="1" customWidth="1"/>
    <col min="36" max="16384" width="9" style="95"/>
  </cols>
  <sheetData>
    <row r="1" spans="1:34" ht="18.75" customHeight="1">
      <c r="A1" s="2018" t="s">
        <v>920</v>
      </c>
      <c r="B1" s="2018"/>
      <c r="C1" s="2018"/>
      <c r="D1" s="2018"/>
      <c r="E1" s="2018"/>
      <c r="F1" s="2018"/>
      <c r="T1" s="441"/>
      <c r="U1" s="441"/>
      <c r="V1" s="441"/>
      <c r="W1" s="441"/>
      <c r="X1" s="441"/>
      <c r="Y1" s="441"/>
      <c r="Z1" s="441"/>
      <c r="AA1" s="1985" t="s">
        <v>562</v>
      </c>
      <c r="AB1" s="1986"/>
    </row>
    <row r="2" spans="1:34" ht="18.75" customHeight="1">
      <c r="A2" s="95" t="s">
        <v>1034</v>
      </c>
    </row>
    <row r="3" spans="1:34" s="96" customFormat="1" ht="22.5" customHeight="1" thickBot="1">
      <c r="A3" s="2019" t="s">
        <v>921</v>
      </c>
      <c r="B3" s="2019" t="s">
        <v>12</v>
      </c>
      <c r="C3" s="2019" t="s">
        <v>452</v>
      </c>
      <c r="D3" s="2019" t="s">
        <v>597</v>
      </c>
      <c r="E3" s="1992" t="s">
        <v>554</v>
      </c>
      <c r="F3" s="2005"/>
      <c r="G3" s="1989" t="s">
        <v>25</v>
      </c>
      <c r="H3" s="1989" t="s">
        <v>563</v>
      </c>
      <c r="I3" s="2021" t="s">
        <v>753</v>
      </c>
      <c r="J3" s="2022"/>
      <c r="K3" s="2022"/>
      <c r="L3" s="2022"/>
      <c r="M3" s="1992" t="s">
        <v>598</v>
      </c>
      <c r="N3" s="1993"/>
      <c r="O3" s="2005"/>
      <c r="P3" s="2036" t="s">
        <v>942</v>
      </c>
      <c r="Q3" s="2037"/>
      <c r="R3" s="2037"/>
      <c r="S3" s="2037"/>
      <c r="T3" s="2037"/>
      <c r="U3" s="2037"/>
      <c r="V3" s="2037"/>
      <c r="W3" s="2038"/>
      <c r="X3" s="95"/>
      <c r="Y3" s="2023" t="str">
        <f>IF(職員点検資料１!W3="","※職員点検資料1シートに常勤職員の月間勤務時間数を入力してください。","")</f>
        <v>※職員点検資料1シートに常勤職員の月間勤務時間数を入力してください。</v>
      </c>
      <c r="Z3" s="2023"/>
      <c r="AA3" s="2023"/>
      <c r="AB3" s="2023"/>
    </row>
    <row r="4" spans="1:34" s="96" customFormat="1" ht="57.75" customHeight="1">
      <c r="A4" s="2001"/>
      <c r="B4" s="2001"/>
      <c r="C4" s="2001"/>
      <c r="D4" s="2001"/>
      <c r="E4" s="97" t="s">
        <v>560</v>
      </c>
      <c r="F4" s="98" t="s">
        <v>561</v>
      </c>
      <c r="G4" s="1990"/>
      <c r="H4" s="1990"/>
      <c r="I4" s="2033" t="s">
        <v>564</v>
      </c>
      <c r="J4" s="2034"/>
      <c r="K4" s="2021" t="s">
        <v>565</v>
      </c>
      <c r="L4" s="2035"/>
      <c r="M4" s="481" t="s">
        <v>922</v>
      </c>
      <c r="N4" s="469" t="s">
        <v>923</v>
      </c>
      <c r="O4" s="470" t="s">
        <v>599</v>
      </c>
      <c r="P4" s="2015" t="s">
        <v>1037</v>
      </c>
      <c r="Q4" s="2016"/>
      <c r="R4" s="2013" t="s">
        <v>944</v>
      </c>
      <c r="S4" s="2017"/>
      <c r="T4" s="1994" t="s">
        <v>945</v>
      </c>
      <c r="U4" s="2031"/>
      <c r="V4" s="2032" t="s">
        <v>946</v>
      </c>
      <c r="W4" s="2032"/>
      <c r="Y4" s="442" t="s">
        <v>770</v>
      </c>
      <c r="Z4" s="407" t="str">
        <f>IF(AND(SUM(AD5:AD54)&lt;&gt;0,職員点検資料１!P2&lt;&gt;""),(SUMIF(AC5:AC54,1,AD5:AD54)+SUMIF(AC5:AC54,2,AD5:AD54))/職員点検資料１!P2,"")</f>
        <v/>
      </c>
      <c r="AA4" s="408" t="s">
        <v>20</v>
      </c>
      <c r="AB4" s="409"/>
      <c r="AE4" s="96" t="s">
        <v>737</v>
      </c>
      <c r="AH4" s="96" t="s">
        <v>738</v>
      </c>
    </row>
    <row r="5" spans="1:34" s="96" customFormat="1" ht="27.9" customHeight="1">
      <c r="A5" s="419">
        <v>1</v>
      </c>
      <c r="B5" s="419"/>
      <c r="C5" s="492"/>
      <c r="D5" s="419"/>
      <c r="E5" s="92"/>
      <c r="F5" s="93"/>
      <c r="G5" s="422"/>
      <c r="H5" s="423" t="s">
        <v>566</v>
      </c>
      <c r="I5" s="420"/>
      <c r="J5" s="421" t="s">
        <v>27</v>
      </c>
      <c r="K5" s="420"/>
      <c r="L5" s="421" t="s">
        <v>28</v>
      </c>
      <c r="M5" s="491"/>
      <c r="N5" s="476"/>
      <c r="O5" s="329"/>
      <c r="P5" s="526"/>
      <c r="Q5" s="519" t="s">
        <v>28</v>
      </c>
      <c r="R5" s="526"/>
      <c r="S5" s="519" t="s">
        <v>28</v>
      </c>
      <c r="T5" s="425"/>
      <c r="U5" s="424" t="s">
        <v>28</v>
      </c>
      <c r="V5" s="425"/>
      <c r="W5" s="424" t="s">
        <v>28</v>
      </c>
      <c r="Y5" s="410" t="s">
        <v>792</v>
      </c>
      <c r="Z5" s="407" t="str">
        <f>IF(AND(SUM(AD5:AD54)&lt;&gt;0,職員点検資料１!P2&lt;&gt;""),(SUMIF(AC5:AC54,1,AD5:AD54))/職員点検資料１!P2,"")</f>
        <v/>
      </c>
      <c r="AA5" s="408" t="s">
        <v>20</v>
      </c>
      <c r="AB5" s="411"/>
      <c r="AC5" s="617" t="str">
        <f t="shared" ref="AC5:AC47" si="0">IF(C5="","",VLOOKUP(C5,$AE$5:$AF$23,2,0))</f>
        <v/>
      </c>
      <c r="AD5" s="617">
        <f>IF((P5+R5)&lt;=職員点検資料１!$P$2,P5+R5,職員点検資料１!$P$2)</f>
        <v>0</v>
      </c>
      <c r="AE5" s="96" t="s">
        <v>771</v>
      </c>
      <c r="AF5" s="96">
        <v>0</v>
      </c>
      <c r="AH5" s="96" t="s">
        <v>740</v>
      </c>
    </row>
    <row r="6" spans="1:34" s="96" customFormat="1" ht="27.9" customHeight="1">
      <c r="A6" s="419">
        <v>2</v>
      </c>
      <c r="B6" s="419"/>
      <c r="C6" s="492"/>
      <c r="D6" s="419"/>
      <c r="E6" s="92"/>
      <c r="F6" s="93"/>
      <c r="G6" s="422"/>
      <c r="H6" s="423" t="s">
        <v>566</v>
      </c>
      <c r="I6" s="420"/>
      <c r="J6" s="421" t="s">
        <v>27</v>
      </c>
      <c r="K6" s="420"/>
      <c r="L6" s="421" t="s">
        <v>28</v>
      </c>
      <c r="M6" s="491"/>
      <c r="N6" s="476"/>
      <c r="O6" s="329"/>
      <c r="P6" s="526"/>
      <c r="Q6" s="519" t="s">
        <v>28</v>
      </c>
      <c r="R6" s="526"/>
      <c r="S6" s="519" t="s">
        <v>28</v>
      </c>
      <c r="T6" s="425"/>
      <c r="U6" s="424" t="s">
        <v>28</v>
      </c>
      <c r="V6" s="425"/>
      <c r="W6" s="424" t="s">
        <v>28</v>
      </c>
      <c r="AC6" s="617" t="str">
        <f t="shared" si="0"/>
        <v/>
      </c>
      <c r="AD6" s="617">
        <f>IF((P6+R6)&lt;=職員点検資料１!$P$2,P6+R6,職員点検資料１!$P$2)</f>
        <v>0</v>
      </c>
      <c r="AE6" s="96" t="s">
        <v>772</v>
      </c>
      <c r="AF6" s="96">
        <v>0</v>
      </c>
      <c r="AH6" s="96" t="s">
        <v>742</v>
      </c>
    </row>
    <row r="7" spans="1:34" s="96" customFormat="1" ht="27.9" customHeight="1">
      <c r="A7" s="419">
        <v>3</v>
      </c>
      <c r="B7" s="419"/>
      <c r="C7" s="492"/>
      <c r="D7" s="419"/>
      <c r="E7" s="92"/>
      <c r="F7" s="93"/>
      <c r="G7" s="422"/>
      <c r="H7" s="423" t="s">
        <v>566</v>
      </c>
      <c r="I7" s="420"/>
      <c r="J7" s="421" t="s">
        <v>567</v>
      </c>
      <c r="K7" s="420"/>
      <c r="L7" s="421" t="s">
        <v>28</v>
      </c>
      <c r="M7" s="491"/>
      <c r="N7" s="476"/>
      <c r="O7" s="329"/>
      <c r="P7" s="526"/>
      <c r="Q7" s="519" t="s">
        <v>28</v>
      </c>
      <c r="R7" s="526"/>
      <c r="S7" s="519" t="s">
        <v>28</v>
      </c>
      <c r="T7" s="425"/>
      <c r="U7" s="424" t="s">
        <v>28</v>
      </c>
      <c r="V7" s="425"/>
      <c r="W7" s="424" t="s">
        <v>28</v>
      </c>
      <c r="AC7" s="617" t="str">
        <f t="shared" si="0"/>
        <v/>
      </c>
      <c r="AD7" s="617">
        <f>IF((P7+R7)&lt;=職員点検資料１!$P$2,P7+R7,職員点検資料１!$P$2)</f>
        <v>0</v>
      </c>
      <c r="AE7" s="96" t="s">
        <v>774</v>
      </c>
      <c r="AF7" s="96">
        <v>0</v>
      </c>
      <c r="AH7" s="96" t="s">
        <v>741</v>
      </c>
    </row>
    <row r="8" spans="1:34" s="96" customFormat="1" ht="27.9" customHeight="1">
      <c r="A8" s="419">
        <v>4</v>
      </c>
      <c r="B8" s="419"/>
      <c r="C8" s="492"/>
      <c r="D8" s="419"/>
      <c r="E8" s="92"/>
      <c r="F8" s="93"/>
      <c r="G8" s="422"/>
      <c r="H8" s="423" t="s">
        <v>566</v>
      </c>
      <c r="I8" s="420"/>
      <c r="J8" s="421" t="s">
        <v>567</v>
      </c>
      <c r="K8" s="420"/>
      <c r="L8" s="421" t="s">
        <v>28</v>
      </c>
      <c r="M8" s="491"/>
      <c r="N8" s="476"/>
      <c r="O8" s="329"/>
      <c r="P8" s="526"/>
      <c r="Q8" s="519" t="s">
        <v>28</v>
      </c>
      <c r="R8" s="526"/>
      <c r="S8" s="519" t="s">
        <v>28</v>
      </c>
      <c r="T8" s="425"/>
      <c r="U8" s="424" t="s">
        <v>28</v>
      </c>
      <c r="V8" s="425"/>
      <c r="W8" s="424" t="s">
        <v>28</v>
      </c>
      <c r="AC8" s="617" t="str">
        <f t="shared" si="0"/>
        <v/>
      </c>
      <c r="AD8" s="617">
        <f>IF((P8+R8)&lt;=職員点検資料１!$P$2,P8+R8,職員点検資料１!$P$2)</f>
        <v>0</v>
      </c>
      <c r="AE8" s="96" t="s">
        <v>776</v>
      </c>
      <c r="AF8" s="96">
        <v>0</v>
      </c>
      <c r="AH8" s="96" t="s">
        <v>745</v>
      </c>
    </row>
    <row r="9" spans="1:34" s="96" customFormat="1" ht="27.9" customHeight="1">
      <c r="A9" s="419">
        <v>5</v>
      </c>
      <c r="B9" s="419"/>
      <c r="C9" s="492"/>
      <c r="D9" s="419"/>
      <c r="E9" s="92"/>
      <c r="F9" s="93"/>
      <c r="G9" s="422"/>
      <c r="H9" s="423" t="s">
        <v>566</v>
      </c>
      <c r="I9" s="420"/>
      <c r="J9" s="421" t="s">
        <v>567</v>
      </c>
      <c r="K9" s="420"/>
      <c r="L9" s="421" t="s">
        <v>28</v>
      </c>
      <c r="M9" s="491"/>
      <c r="N9" s="476"/>
      <c r="O9" s="329"/>
      <c r="P9" s="526"/>
      <c r="Q9" s="519" t="s">
        <v>28</v>
      </c>
      <c r="R9" s="526"/>
      <c r="S9" s="519" t="s">
        <v>28</v>
      </c>
      <c r="T9" s="425"/>
      <c r="U9" s="424" t="s">
        <v>28</v>
      </c>
      <c r="V9" s="425"/>
      <c r="W9" s="424" t="s">
        <v>28</v>
      </c>
      <c r="AC9" s="617" t="str">
        <f t="shared" si="0"/>
        <v/>
      </c>
      <c r="AD9" s="617">
        <f>IF((P9+R9)&lt;=職員点検資料１!$P$2,P9+R9,職員点検資料１!$P$2)</f>
        <v>0</v>
      </c>
      <c r="AE9" s="96" t="s">
        <v>777</v>
      </c>
      <c r="AF9" s="96">
        <v>1</v>
      </c>
      <c r="AH9" s="96" t="s">
        <v>748</v>
      </c>
    </row>
    <row r="10" spans="1:34" s="96" customFormat="1" ht="27.9" customHeight="1">
      <c r="A10" s="419">
        <v>6</v>
      </c>
      <c r="B10" s="419"/>
      <c r="C10" s="492"/>
      <c r="D10" s="419"/>
      <c r="E10" s="92"/>
      <c r="F10" s="93"/>
      <c r="G10" s="422"/>
      <c r="H10" s="423" t="s">
        <v>566</v>
      </c>
      <c r="I10" s="420"/>
      <c r="J10" s="421" t="s">
        <v>567</v>
      </c>
      <c r="K10" s="420"/>
      <c r="L10" s="421" t="s">
        <v>28</v>
      </c>
      <c r="M10" s="491"/>
      <c r="N10" s="476"/>
      <c r="O10" s="329"/>
      <c r="P10" s="526"/>
      <c r="Q10" s="519" t="s">
        <v>28</v>
      </c>
      <c r="R10" s="526"/>
      <c r="S10" s="519" t="s">
        <v>28</v>
      </c>
      <c r="T10" s="425"/>
      <c r="U10" s="424" t="s">
        <v>28</v>
      </c>
      <c r="V10" s="425"/>
      <c r="W10" s="424" t="s">
        <v>28</v>
      </c>
      <c r="AC10" s="617" t="str">
        <f t="shared" si="0"/>
        <v/>
      </c>
      <c r="AD10" s="617">
        <f>IF((P10+R10)&lt;=職員点検資料１!$P$2,P10+R10,職員点検資料１!$P$2)</f>
        <v>0</v>
      </c>
      <c r="AE10" s="96" t="s">
        <v>778</v>
      </c>
      <c r="AF10" s="96">
        <v>1</v>
      </c>
      <c r="AH10" s="96" t="s">
        <v>749</v>
      </c>
    </row>
    <row r="11" spans="1:34" s="96" customFormat="1" ht="27.9" customHeight="1">
      <c r="A11" s="419">
        <v>7</v>
      </c>
      <c r="B11" s="419"/>
      <c r="C11" s="492"/>
      <c r="D11" s="419"/>
      <c r="E11" s="92"/>
      <c r="F11" s="93"/>
      <c r="G11" s="422"/>
      <c r="H11" s="423" t="s">
        <v>566</v>
      </c>
      <c r="I11" s="420"/>
      <c r="J11" s="421" t="s">
        <v>567</v>
      </c>
      <c r="K11" s="420"/>
      <c r="L11" s="421" t="s">
        <v>28</v>
      </c>
      <c r="M11" s="491"/>
      <c r="N11" s="476"/>
      <c r="O11" s="329"/>
      <c r="P11" s="526"/>
      <c r="Q11" s="519" t="s">
        <v>28</v>
      </c>
      <c r="R11" s="526"/>
      <c r="S11" s="519" t="s">
        <v>28</v>
      </c>
      <c r="T11" s="425"/>
      <c r="U11" s="424" t="s">
        <v>28</v>
      </c>
      <c r="V11" s="425"/>
      <c r="W11" s="424" t="s">
        <v>28</v>
      </c>
      <c r="AC11" s="617" t="str">
        <f t="shared" si="0"/>
        <v/>
      </c>
      <c r="AD11" s="617">
        <f>IF((P11+R11)&lt;=職員点検資料１!$P$2,P11+R11,職員点検資料１!$P$2)</f>
        <v>0</v>
      </c>
      <c r="AE11" s="96" t="s">
        <v>775</v>
      </c>
      <c r="AF11" s="96">
        <v>2</v>
      </c>
      <c r="AH11" s="96" t="s">
        <v>747</v>
      </c>
    </row>
    <row r="12" spans="1:34" s="96" customFormat="1" ht="27.9" customHeight="1">
      <c r="A12" s="419">
        <v>8</v>
      </c>
      <c r="B12" s="419"/>
      <c r="C12" s="492"/>
      <c r="D12" s="419"/>
      <c r="E12" s="92"/>
      <c r="F12" s="93"/>
      <c r="G12" s="422"/>
      <c r="H12" s="423" t="s">
        <v>566</v>
      </c>
      <c r="I12" s="420"/>
      <c r="J12" s="421" t="s">
        <v>567</v>
      </c>
      <c r="K12" s="420"/>
      <c r="L12" s="421" t="s">
        <v>28</v>
      </c>
      <c r="M12" s="491"/>
      <c r="N12" s="476"/>
      <c r="O12" s="329"/>
      <c r="P12" s="526"/>
      <c r="Q12" s="519" t="s">
        <v>28</v>
      </c>
      <c r="R12" s="526"/>
      <c r="S12" s="519" t="s">
        <v>28</v>
      </c>
      <c r="T12" s="425"/>
      <c r="U12" s="424" t="s">
        <v>28</v>
      </c>
      <c r="V12" s="425"/>
      <c r="W12" s="424" t="s">
        <v>28</v>
      </c>
      <c r="AC12" s="617" t="str">
        <f t="shared" si="0"/>
        <v/>
      </c>
      <c r="AD12" s="617">
        <f>IF((P12+R12)&lt;=職員点検資料１!$P$2,P12+R12,職員点検資料１!$P$2)</f>
        <v>0</v>
      </c>
      <c r="AE12" s="96" t="s">
        <v>779</v>
      </c>
      <c r="AF12" s="96">
        <v>0</v>
      </c>
      <c r="AH12" s="96" t="s">
        <v>750</v>
      </c>
    </row>
    <row r="13" spans="1:34" s="96" customFormat="1" ht="27.9" customHeight="1">
      <c r="A13" s="419">
        <v>9</v>
      </c>
      <c r="B13" s="419"/>
      <c r="C13" s="492"/>
      <c r="D13" s="419"/>
      <c r="E13" s="92"/>
      <c r="F13" s="93"/>
      <c r="G13" s="422"/>
      <c r="H13" s="423" t="s">
        <v>566</v>
      </c>
      <c r="I13" s="420"/>
      <c r="J13" s="421" t="s">
        <v>567</v>
      </c>
      <c r="K13" s="420"/>
      <c r="L13" s="421" t="s">
        <v>28</v>
      </c>
      <c r="M13" s="491"/>
      <c r="N13" s="476"/>
      <c r="O13" s="329"/>
      <c r="P13" s="526"/>
      <c r="Q13" s="519" t="s">
        <v>28</v>
      </c>
      <c r="R13" s="526"/>
      <c r="S13" s="519" t="s">
        <v>28</v>
      </c>
      <c r="T13" s="425"/>
      <c r="U13" s="424" t="s">
        <v>28</v>
      </c>
      <c r="V13" s="425"/>
      <c r="W13" s="424" t="s">
        <v>28</v>
      </c>
      <c r="AC13" s="617" t="str">
        <f t="shared" si="0"/>
        <v/>
      </c>
      <c r="AD13" s="617">
        <f>IF((P13+R13)&lt;=職員点検資料１!$P$2,P13+R13,職員点検資料１!$P$2)</f>
        <v>0</v>
      </c>
      <c r="AE13" s="96" t="s">
        <v>780</v>
      </c>
      <c r="AF13" s="96">
        <v>0</v>
      </c>
      <c r="AH13" s="96" t="s">
        <v>751</v>
      </c>
    </row>
    <row r="14" spans="1:34" s="96" customFormat="1" ht="27.9" customHeight="1">
      <c r="A14" s="419">
        <v>10</v>
      </c>
      <c r="B14" s="419"/>
      <c r="C14" s="492"/>
      <c r="D14" s="419"/>
      <c r="E14" s="92"/>
      <c r="F14" s="93"/>
      <c r="G14" s="422"/>
      <c r="H14" s="423" t="s">
        <v>566</v>
      </c>
      <c r="I14" s="420"/>
      <c r="J14" s="421" t="s">
        <v>567</v>
      </c>
      <c r="K14" s="420"/>
      <c r="L14" s="421" t="s">
        <v>28</v>
      </c>
      <c r="M14" s="491"/>
      <c r="N14" s="476"/>
      <c r="O14" s="329"/>
      <c r="P14" s="526"/>
      <c r="Q14" s="519" t="s">
        <v>28</v>
      </c>
      <c r="R14" s="526"/>
      <c r="S14" s="519" t="s">
        <v>28</v>
      </c>
      <c r="T14" s="425"/>
      <c r="U14" s="424" t="s">
        <v>28</v>
      </c>
      <c r="V14" s="425"/>
      <c r="W14" s="424" t="s">
        <v>28</v>
      </c>
      <c r="AC14" s="617" t="str">
        <f t="shared" si="0"/>
        <v/>
      </c>
      <c r="AD14" s="617">
        <f>IF((P14+R14)&lt;=職員点検資料１!$P$2,P14+R14,職員点検資料１!$P$2)</f>
        <v>0</v>
      </c>
      <c r="AE14" s="96" t="s">
        <v>781</v>
      </c>
      <c r="AF14" s="96">
        <v>0</v>
      </c>
      <c r="AH14" s="96" t="s">
        <v>736</v>
      </c>
    </row>
    <row r="15" spans="1:34" s="96" customFormat="1" ht="27.9" customHeight="1">
      <c r="A15" s="419">
        <v>11</v>
      </c>
      <c r="B15" s="419"/>
      <c r="C15" s="492"/>
      <c r="D15" s="419"/>
      <c r="E15" s="92"/>
      <c r="F15" s="93"/>
      <c r="G15" s="422"/>
      <c r="H15" s="423" t="s">
        <v>566</v>
      </c>
      <c r="I15" s="420"/>
      <c r="J15" s="421" t="s">
        <v>567</v>
      </c>
      <c r="K15" s="420"/>
      <c r="L15" s="421" t="s">
        <v>28</v>
      </c>
      <c r="M15" s="491"/>
      <c r="N15" s="476"/>
      <c r="O15" s="329"/>
      <c r="P15" s="526"/>
      <c r="Q15" s="519" t="s">
        <v>28</v>
      </c>
      <c r="R15" s="526"/>
      <c r="S15" s="519" t="s">
        <v>28</v>
      </c>
      <c r="T15" s="425"/>
      <c r="U15" s="424" t="s">
        <v>28</v>
      </c>
      <c r="V15" s="425"/>
      <c r="W15" s="424" t="s">
        <v>28</v>
      </c>
      <c r="AC15" s="617" t="str">
        <f t="shared" si="0"/>
        <v/>
      </c>
      <c r="AD15" s="617">
        <f>IF((P15+R15)&lt;=職員点検資料１!$P$2,P15+R15,職員点検資料１!$P$2)</f>
        <v>0</v>
      </c>
      <c r="AE15" s="96" t="s">
        <v>782</v>
      </c>
      <c r="AF15" s="96">
        <v>0</v>
      </c>
      <c r="AH15" s="96" t="s">
        <v>739</v>
      </c>
    </row>
    <row r="16" spans="1:34" s="96" customFormat="1" ht="27.9" customHeight="1">
      <c r="A16" s="419">
        <v>12</v>
      </c>
      <c r="B16" s="419"/>
      <c r="C16" s="492"/>
      <c r="D16" s="419"/>
      <c r="E16" s="92"/>
      <c r="F16" s="93"/>
      <c r="G16" s="422"/>
      <c r="H16" s="423" t="s">
        <v>566</v>
      </c>
      <c r="I16" s="420"/>
      <c r="J16" s="421" t="s">
        <v>567</v>
      </c>
      <c r="K16" s="420"/>
      <c r="L16" s="421" t="s">
        <v>28</v>
      </c>
      <c r="M16" s="491"/>
      <c r="N16" s="476"/>
      <c r="O16" s="329"/>
      <c r="P16" s="526"/>
      <c r="Q16" s="519" t="s">
        <v>28</v>
      </c>
      <c r="R16" s="526"/>
      <c r="S16" s="519" t="s">
        <v>28</v>
      </c>
      <c r="T16" s="425"/>
      <c r="U16" s="424" t="s">
        <v>28</v>
      </c>
      <c r="V16" s="425"/>
      <c r="W16" s="424" t="s">
        <v>28</v>
      </c>
      <c r="AC16" s="617" t="str">
        <f t="shared" si="0"/>
        <v/>
      </c>
      <c r="AD16" s="617">
        <f>IF((P16+R16)&lt;=職員点検資料１!$P$2,P16+R16,職員点検資料１!$P$2)</f>
        <v>0</v>
      </c>
      <c r="AE16" s="96" t="s">
        <v>783</v>
      </c>
      <c r="AF16" s="96">
        <v>0</v>
      </c>
      <c r="AH16" s="96" t="s">
        <v>752</v>
      </c>
    </row>
    <row r="17" spans="1:37" s="96" customFormat="1" ht="27.9" customHeight="1">
      <c r="A17" s="419">
        <v>13</v>
      </c>
      <c r="B17" s="419"/>
      <c r="C17" s="492"/>
      <c r="D17" s="419"/>
      <c r="E17" s="92"/>
      <c r="F17" s="93"/>
      <c r="G17" s="422"/>
      <c r="H17" s="423" t="s">
        <v>566</v>
      </c>
      <c r="I17" s="420"/>
      <c r="J17" s="421" t="s">
        <v>567</v>
      </c>
      <c r="K17" s="420"/>
      <c r="L17" s="421" t="s">
        <v>28</v>
      </c>
      <c r="M17" s="491"/>
      <c r="N17" s="476"/>
      <c r="O17" s="329"/>
      <c r="P17" s="526"/>
      <c r="Q17" s="519" t="s">
        <v>28</v>
      </c>
      <c r="R17" s="526"/>
      <c r="S17" s="519" t="s">
        <v>28</v>
      </c>
      <c r="T17" s="425"/>
      <c r="U17" s="424" t="s">
        <v>28</v>
      </c>
      <c r="V17" s="425"/>
      <c r="W17" s="424" t="s">
        <v>28</v>
      </c>
      <c r="AC17" s="617" t="str">
        <f t="shared" si="0"/>
        <v/>
      </c>
      <c r="AD17" s="617">
        <f>IF((P17+R17)&lt;=職員点検資料１!$P$2,P17+R17,職員点検資料１!$P$2)</f>
        <v>0</v>
      </c>
      <c r="AE17" s="96" t="s">
        <v>784</v>
      </c>
      <c r="AF17" s="96">
        <v>0</v>
      </c>
    </row>
    <row r="18" spans="1:37" s="96" customFormat="1" ht="27.75" customHeight="1">
      <c r="A18" s="419">
        <v>14</v>
      </c>
      <c r="B18" s="419"/>
      <c r="C18" s="492"/>
      <c r="D18" s="419"/>
      <c r="E18" s="92"/>
      <c r="F18" s="93"/>
      <c r="G18" s="422"/>
      <c r="H18" s="423" t="s">
        <v>566</v>
      </c>
      <c r="I18" s="420"/>
      <c r="J18" s="421" t="s">
        <v>567</v>
      </c>
      <c r="K18" s="420"/>
      <c r="L18" s="421" t="s">
        <v>28</v>
      </c>
      <c r="M18" s="491"/>
      <c r="N18" s="476"/>
      <c r="O18" s="329"/>
      <c r="P18" s="526"/>
      <c r="Q18" s="519" t="s">
        <v>28</v>
      </c>
      <c r="R18" s="526"/>
      <c r="S18" s="519" t="s">
        <v>28</v>
      </c>
      <c r="T18" s="425"/>
      <c r="U18" s="424" t="s">
        <v>28</v>
      </c>
      <c r="V18" s="425"/>
      <c r="W18" s="424" t="s">
        <v>28</v>
      </c>
      <c r="AC18" s="617" t="str">
        <f t="shared" si="0"/>
        <v/>
      </c>
      <c r="AD18" s="617">
        <f>IF((P18+R18)&lt;=職員点検資料１!$P$2,P18+R18,職員点検資料１!$P$2)</f>
        <v>0</v>
      </c>
      <c r="AE18" s="95" t="s">
        <v>785</v>
      </c>
      <c r="AF18" s="95">
        <v>0</v>
      </c>
    </row>
    <row r="19" spans="1:37" s="96" customFormat="1" ht="27.9" customHeight="1">
      <c r="A19" s="419">
        <v>15</v>
      </c>
      <c r="B19" s="419"/>
      <c r="C19" s="492"/>
      <c r="D19" s="419"/>
      <c r="E19" s="92"/>
      <c r="F19" s="93"/>
      <c r="G19" s="422"/>
      <c r="H19" s="423" t="s">
        <v>566</v>
      </c>
      <c r="I19" s="420"/>
      <c r="J19" s="421" t="s">
        <v>567</v>
      </c>
      <c r="K19" s="420"/>
      <c r="L19" s="421" t="s">
        <v>28</v>
      </c>
      <c r="M19" s="491"/>
      <c r="N19" s="476"/>
      <c r="O19" s="329"/>
      <c r="P19" s="526"/>
      <c r="Q19" s="519" t="s">
        <v>28</v>
      </c>
      <c r="R19" s="526"/>
      <c r="S19" s="519" t="s">
        <v>28</v>
      </c>
      <c r="T19" s="425"/>
      <c r="U19" s="424" t="s">
        <v>28</v>
      </c>
      <c r="V19" s="425"/>
      <c r="W19" s="424" t="s">
        <v>28</v>
      </c>
      <c r="AC19" s="617" t="str">
        <f t="shared" si="0"/>
        <v/>
      </c>
      <c r="AD19" s="617">
        <f>IF((P19+R19)&lt;=職員点検資料１!$P$2,P19+R19,職員点検資料１!$P$2)</f>
        <v>0</v>
      </c>
      <c r="AE19" s="95" t="s">
        <v>768</v>
      </c>
      <c r="AF19" s="95">
        <v>0</v>
      </c>
      <c r="AG19" s="95"/>
      <c r="AH19" s="95"/>
      <c r="AI19" s="95"/>
      <c r="AJ19" s="95"/>
      <c r="AK19" s="95"/>
    </row>
    <row r="20" spans="1:37" ht="27.75" customHeight="1">
      <c r="A20" s="419">
        <v>16</v>
      </c>
      <c r="B20" s="419"/>
      <c r="C20" s="492"/>
      <c r="D20" s="419"/>
      <c r="E20" s="92"/>
      <c r="F20" s="93"/>
      <c r="G20" s="422"/>
      <c r="H20" s="423" t="s">
        <v>566</v>
      </c>
      <c r="I20" s="420"/>
      <c r="J20" s="421" t="s">
        <v>567</v>
      </c>
      <c r="K20" s="420"/>
      <c r="L20" s="421" t="s">
        <v>28</v>
      </c>
      <c r="M20" s="491"/>
      <c r="N20" s="476"/>
      <c r="O20" s="329"/>
      <c r="P20" s="526"/>
      <c r="Q20" s="519" t="s">
        <v>28</v>
      </c>
      <c r="R20" s="526"/>
      <c r="S20" s="519" t="s">
        <v>28</v>
      </c>
      <c r="T20" s="425"/>
      <c r="U20" s="424" t="s">
        <v>28</v>
      </c>
      <c r="V20" s="425"/>
      <c r="W20" s="424" t="s">
        <v>28</v>
      </c>
      <c r="X20" s="96"/>
      <c r="Y20" s="96"/>
      <c r="Z20" s="96"/>
      <c r="AA20" s="96"/>
      <c r="AB20" s="96"/>
      <c r="AC20" s="617" t="str">
        <f t="shared" si="0"/>
        <v/>
      </c>
      <c r="AD20" s="617">
        <f>IF((P20+R20)&lt;=職員点検資料１!$P$2,P20+R20,職員点検資料１!$P$2)</f>
        <v>0</v>
      </c>
      <c r="AE20" s="95" t="s">
        <v>786</v>
      </c>
      <c r="AF20" s="95">
        <v>0</v>
      </c>
    </row>
    <row r="21" spans="1:37" ht="27.75" customHeight="1">
      <c r="A21" s="419">
        <v>17</v>
      </c>
      <c r="B21" s="419"/>
      <c r="C21" s="492"/>
      <c r="D21" s="419"/>
      <c r="E21" s="92"/>
      <c r="F21" s="93"/>
      <c r="G21" s="422"/>
      <c r="H21" s="423" t="s">
        <v>566</v>
      </c>
      <c r="I21" s="420"/>
      <c r="J21" s="421" t="s">
        <v>567</v>
      </c>
      <c r="K21" s="420"/>
      <c r="L21" s="421" t="s">
        <v>28</v>
      </c>
      <c r="M21" s="491"/>
      <c r="N21" s="476"/>
      <c r="O21" s="329"/>
      <c r="P21" s="526"/>
      <c r="Q21" s="519" t="s">
        <v>28</v>
      </c>
      <c r="R21" s="526"/>
      <c r="S21" s="519" t="s">
        <v>28</v>
      </c>
      <c r="T21" s="425"/>
      <c r="U21" s="424" t="s">
        <v>28</v>
      </c>
      <c r="V21" s="425"/>
      <c r="W21" s="424" t="s">
        <v>28</v>
      </c>
      <c r="X21" s="96"/>
      <c r="Y21" s="96"/>
      <c r="Z21" s="96"/>
      <c r="AA21" s="96"/>
      <c r="AB21" s="96"/>
      <c r="AC21" s="617" t="str">
        <f t="shared" si="0"/>
        <v/>
      </c>
      <c r="AD21" s="617">
        <f>IF((P21+R21)&lt;=職員点検資料１!$P$2,P21+R21,職員点検資料１!$P$2)</f>
        <v>0</v>
      </c>
      <c r="AE21" s="95" t="s">
        <v>787</v>
      </c>
      <c r="AF21" s="95">
        <v>0</v>
      </c>
    </row>
    <row r="22" spans="1:37" ht="27.75" customHeight="1">
      <c r="A22" s="419">
        <v>18</v>
      </c>
      <c r="B22" s="419"/>
      <c r="C22" s="492"/>
      <c r="D22" s="419"/>
      <c r="E22" s="92"/>
      <c r="F22" s="93"/>
      <c r="G22" s="422"/>
      <c r="H22" s="423" t="s">
        <v>566</v>
      </c>
      <c r="I22" s="420"/>
      <c r="J22" s="421" t="s">
        <v>567</v>
      </c>
      <c r="K22" s="420"/>
      <c r="L22" s="421" t="s">
        <v>28</v>
      </c>
      <c r="M22" s="491"/>
      <c r="N22" s="476"/>
      <c r="O22" s="329"/>
      <c r="P22" s="526"/>
      <c r="Q22" s="519" t="s">
        <v>28</v>
      </c>
      <c r="R22" s="526"/>
      <c r="S22" s="519" t="s">
        <v>28</v>
      </c>
      <c r="T22" s="425"/>
      <c r="U22" s="424" t="s">
        <v>28</v>
      </c>
      <c r="V22" s="425"/>
      <c r="W22" s="424" t="s">
        <v>28</v>
      </c>
      <c r="X22" s="96"/>
      <c r="Y22" s="96"/>
      <c r="Z22" s="96"/>
      <c r="AA22" s="96"/>
      <c r="AB22" s="96"/>
      <c r="AC22" s="617" t="str">
        <f t="shared" si="0"/>
        <v/>
      </c>
      <c r="AD22" s="617">
        <f>IF((P22+R22)&lt;=職員点検資料１!$P$2,P22+R22,職員点検資料１!$P$2)</f>
        <v>0</v>
      </c>
      <c r="AE22" s="95" t="s">
        <v>788</v>
      </c>
      <c r="AF22" s="95">
        <v>0</v>
      </c>
    </row>
    <row r="23" spans="1:37" ht="27.75" customHeight="1">
      <c r="A23" s="419">
        <v>19</v>
      </c>
      <c r="B23" s="419"/>
      <c r="C23" s="492"/>
      <c r="D23" s="419"/>
      <c r="E23" s="92"/>
      <c r="F23" s="93"/>
      <c r="G23" s="422"/>
      <c r="H23" s="423" t="s">
        <v>566</v>
      </c>
      <c r="I23" s="420"/>
      <c r="J23" s="421" t="s">
        <v>567</v>
      </c>
      <c r="K23" s="420"/>
      <c r="L23" s="421" t="s">
        <v>28</v>
      </c>
      <c r="M23" s="491"/>
      <c r="N23" s="476"/>
      <c r="O23" s="329"/>
      <c r="P23" s="527"/>
      <c r="Q23" s="528" t="s">
        <v>28</v>
      </c>
      <c r="R23" s="527"/>
      <c r="S23" s="528" t="s">
        <v>28</v>
      </c>
      <c r="T23" s="426"/>
      <c r="U23" s="396" t="s">
        <v>28</v>
      </c>
      <c r="V23" s="426"/>
      <c r="W23" s="396" t="s">
        <v>28</v>
      </c>
      <c r="X23" s="96"/>
      <c r="Y23" s="96"/>
      <c r="Z23" s="96"/>
      <c r="AA23" s="96"/>
      <c r="AB23" s="96"/>
      <c r="AC23" s="617" t="str">
        <f t="shared" si="0"/>
        <v/>
      </c>
      <c r="AD23" s="617">
        <f>IF((P23+R23)&lt;=職員点検資料１!$P$2,P23+R23,職員点検資料１!$P$2)</f>
        <v>0</v>
      </c>
      <c r="AE23" s="95" t="s">
        <v>743</v>
      </c>
      <c r="AF23" s="95">
        <v>0</v>
      </c>
    </row>
    <row r="24" spans="1:37" ht="27.75" customHeight="1">
      <c r="A24" s="419">
        <v>20</v>
      </c>
      <c r="B24" s="419"/>
      <c r="C24" s="492"/>
      <c r="D24" s="419"/>
      <c r="E24" s="92"/>
      <c r="F24" s="93"/>
      <c r="G24" s="422"/>
      <c r="H24" s="423" t="s">
        <v>566</v>
      </c>
      <c r="I24" s="420"/>
      <c r="J24" s="421" t="s">
        <v>567</v>
      </c>
      <c r="K24" s="420"/>
      <c r="L24" s="421" t="s">
        <v>28</v>
      </c>
      <c r="M24" s="491"/>
      <c r="N24" s="476"/>
      <c r="O24" s="329"/>
      <c r="P24" s="526"/>
      <c r="Q24" s="519" t="s">
        <v>28</v>
      </c>
      <c r="R24" s="526"/>
      <c r="S24" s="519" t="s">
        <v>28</v>
      </c>
      <c r="T24" s="425"/>
      <c r="U24" s="424" t="s">
        <v>28</v>
      </c>
      <c r="V24" s="425"/>
      <c r="W24" s="424" t="s">
        <v>28</v>
      </c>
      <c r="X24" s="96"/>
      <c r="Y24" s="96"/>
      <c r="Z24" s="96"/>
      <c r="AA24" s="96"/>
      <c r="AB24" s="96"/>
      <c r="AC24" s="617" t="str">
        <f t="shared" si="0"/>
        <v/>
      </c>
      <c r="AD24" s="617">
        <f>IF((P24+R24)&lt;=職員点検資料１!$P$2,P24+R24,職員点検資料１!$P$2)</f>
        <v>0</v>
      </c>
    </row>
    <row r="25" spans="1:37" ht="27.75" customHeight="1">
      <c r="A25" s="419">
        <v>21</v>
      </c>
      <c r="B25" s="419"/>
      <c r="C25" s="492"/>
      <c r="D25" s="419"/>
      <c r="E25" s="92"/>
      <c r="F25" s="93"/>
      <c r="G25" s="422"/>
      <c r="H25" s="423" t="s">
        <v>566</v>
      </c>
      <c r="I25" s="420"/>
      <c r="J25" s="421" t="s">
        <v>567</v>
      </c>
      <c r="K25" s="420"/>
      <c r="L25" s="421" t="s">
        <v>28</v>
      </c>
      <c r="M25" s="491"/>
      <c r="N25" s="476"/>
      <c r="O25" s="329"/>
      <c r="P25" s="526"/>
      <c r="Q25" s="519" t="s">
        <v>28</v>
      </c>
      <c r="R25" s="526"/>
      <c r="S25" s="519" t="s">
        <v>28</v>
      </c>
      <c r="T25" s="425"/>
      <c r="U25" s="424" t="s">
        <v>28</v>
      </c>
      <c r="V25" s="425"/>
      <c r="W25" s="424" t="s">
        <v>28</v>
      </c>
      <c r="X25" s="96"/>
      <c r="Y25" s="96"/>
      <c r="Z25" s="96"/>
      <c r="AA25" s="96"/>
      <c r="AB25" s="96"/>
      <c r="AC25" s="617" t="str">
        <f t="shared" si="0"/>
        <v/>
      </c>
      <c r="AD25" s="617">
        <f>IF((P25+R25)&lt;=職員点検資料１!$P$2,P25+R25,職員点検資料１!$P$2)</f>
        <v>0</v>
      </c>
    </row>
    <row r="26" spans="1:37" ht="27.75" customHeight="1">
      <c r="A26" s="419">
        <v>22</v>
      </c>
      <c r="B26" s="419"/>
      <c r="C26" s="492"/>
      <c r="D26" s="419"/>
      <c r="E26" s="92"/>
      <c r="F26" s="93"/>
      <c r="G26" s="422"/>
      <c r="H26" s="423" t="s">
        <v>566</v>
      </c>
      <c r="I26" s="420"/>
      <c r="J26" s="421" t="s">
        <v>567</v>
      </c>
      <c r="K26" s="420"/>
      <c r="L26" s="421" t="s">
        <v>28</v>
      </c>
      <c r="M26" s="491"/>
      <c r="N26" s="478"/>
      <c r="O26" s="416"/>
      <c r="P26" s="526"/>
      <c r="Q26" s="519" t="s">
        <v>28</v>
      </c>
      <c r="R26" s="526"/>
      <c r="S26" s="519" t="s">
        <v>28</v>
      </c>
      <c r="T26" s="425"/>
      <c r="U26" s="424" t="s">
        <v>28</v>
      </c>
      <c r="V26" s="425"/>
      <c r="W26" s="424" t="s">
        <v>28</v>
      </c>
      <c r="X26" s="96"/>
      <c r="Y26" s="96"/>
      <c r="Z26" s="96"/>
      <c r="AA26" s="96"/>
      <c r="AB26" s="96"/>
      <c r="AC26" s="617" t="str">
        <f t="shared" si="0"/>
        <v/>
      </c>
      <c r="AD26" s="617">
        <f>IF((P26+R26)&lt;=職員点検資料１!$P$2,P26+R26,職員点検資料１!$P$2)</f>
        <v>0</v>
      </c>
    </row>
    <row r="27" spans="1:37" ht="27.75" customHeight="1">
      <c r="A27" s="419">
        <v>23</v>
      </c>
      <c r="B27" s="419"/>
      <c r="C27" s="492"/>
      <c r="D27" s="419"/>
      <c r="E27" s="92"/>
      <c r="F27" s="93"/>
      <c r="G27" s="422"/>
      <c r="H27" s="423" t="s">
        <v>566</v>
      </c>
      <c r="I27" s="420"/>
      <c r="J27" s="421" t="s">
        <v>567</v>
      </c>
      <c r="K27" s="420"/>
      <c r="L27" s="421" t="s">
        <v>28</v>
      </c>
      <c r="M27" s="491"/>
      <c r="N27" s="476"/>
      <c r="O27" s="329"/>
      <c r="P27" s="527"/>
      <c r="Q27" s="528" t="s">
        <v>28</v>
      </c>
      <c r="R27" s="527"/>
      <c r="S27" s="528" t="s">
        <v>28</v>
      </c>
      <c r="T27" s="615"/>
      <c r="U27" s="616" t="s">
        <v>28</v>
      </c>
      <c r="V27" s="615"/>
      <c r="W27" s="616" t="s">
        <v>28</v>
      </c>
      <c r="X27" s="96"/>
      <c r="Y27" s="96"/>
      <c r="Z27" s="96"/>
      <c r="AA27" s="96"/>
      <c r="AB27" s="96"/>
      <c r="AC27" s="617" t="str">
        <f t="shared" si="0"/>
        <v/>
      </c>
      <c r="AD27" s="617">
        <f>IF((P27+R27)&lt;=職員点検資料１!$P$2,P27+R27,職員点検資料１!$P$2)</f>
        <v>0</v>
      </c>
    </row>
    <row r="28" spans="1:37" ht="27.75" customHeight="1">
      <c r="A28" s="419">
        <v>24</v>
      </c>
      <c r="B28" s="419"/>
      <c r="C28" s="492"/>
      <c r="D28" s="419"/>
      <c r="E28" s="92"/>
      <c r="F28" s="93"/>
      <c r="G28" s="422"/>
      <c r="H28" s="423" t="s">
        <v>566</v>
      </c>
      <c r="I28" s="420"/>
      <c r="J28" s="421" t="s">
        <v>567</v>
      </c>
      <c r="K28" s="420"/>
      <c r="L28" s="421" t="s">
        <v>28</v>
      </c>
      <c r="M28" s="491"/>
      <c r="N28" s="476"/>
      <c r="O28" s="329"/>
      <c r="P28" s="526"/>
      <c r="Q28" s="519" t="s">
        <v>28</v>
      </c>
      <c r="R28" s="526"/>
      <c r="S28" s="519" t="s">
        <v>28</v>
      </c>
      <c r="T28" s="425"/>
      <c r="U28" s="424" t="s">
        <v>28</v>
      </c>
      <c r="V28" s="425"/>
      <c r="W28" s="424" t="s">
        <v>28</v>
      </c>
      <c r="X28" s="96"/>
      <c r="Y28" s="96"/>
      <c r="Z28" s="96"/>
      <c r="AA28" s="96"/>
      <c r="AB28" s="96"/>
      <c r="AC28" s="617" t="str">
        <f t="shared" si="0"/>
        <v/>
      </c>
      <c r="AD28" s="617">
        <f>IF((P28+R28)&lt;=職員点検資料１!$P$2,P28+R28,職員点検資料１!$P$2)</f>
        <v>0</v>
      </c>
    </row>
    <row r="29" spans="1:37" ht="27.75" customHeight="1">
      <c r="A29" s="419">
        <v>25</v>
      </c>
      <c r="B29" s="419"/>
      <c r="C29" s="492"/>
      <c r="D29" s="419"/>
      <c r="E29" s="92"/>
      <c r="F29" s="93"/>
      <c r="G29" s="422"/>
      <c r="H29" s="423" t="s">
        <v>566</v>
      </c>
      <c r="I29" s="420"/>
      <c r="J29" s="421" t="s">
        <v>567</v>
      </c>
      <c r="K29" s="420"/>
      <c r="L29" s="421" t="s">
        <v>28</v>
      </c>
      <c r="M29" s="491"/>
      <c r="N29" s="476"/>
      <c r="O29" s="329"/>
      <c r="P29" s="526"/>
      <c r="Q29" s="519" t="s">
        <v>28</v>
      </c>
      <c r="R29" s="526"/>
      <c r="S29" s="519" t="s">
        <v>28</v>
      </c>
      <c r="T29" s="425"/>
      <c r="U29" s="424" t="s">
        <v>28</v>
      </c>
      <c r="V29" s="425"/>
      <c r="W29" s="424" t="s">
        <v>28</v>
      </c>
      <c r="X29" s="96"/>
      <c r="Y29" s="96"/>
      <c r="Z29" s="96"/>
      <c r="AA29" s="96"/>
      <c r="AB29" s="96"/>
      <c r="AC29" s="617" t="str">
        <f t="shared" si="0"/>
        <v/>
      </c>
      <c r="AD29" s="617">
        <f>IF((P29+R29)&lt;=職員点検資料１!$P$2,P29+R29,職員点検資料１!$P$2)</f>
        <v>0</v>
      </c>
    </row>
    <row r="30" spans="1:37" ht="27.75" customHeight="1">
      <c r="A30" s="419">
        <v>26</v>
      </c>
      <c r="B30" s="419"/>
      <c r="C30" s="492"/>
      <c r="D30" s="419"/>
      <c r="E30" s="92"/>
      <c r="F30" s="93"/>
      <c r="G30" s="422"/>
      <c r="H30" s="423" t="s">
        <v>566</v>
      </c>
      <c r="I30" s="420"/>
      <c r="J30" s="421" t="s">
        <v>567</v>
      </c>
      <c r="K30" s="420"/>
      <c r="L30" s="421" t="s">
        <v>28</v>
      </c>
      <c r="M30" s="491"/>
      <c r="N30" s="476"/>
      <c r="O30" s="329"/>
      <c r="P30" s="526"/>
      <c r="Q30" s="519" t="s">
        <v>28</v>
      </c>
      <c r="R30" s="526"/>
      <c r="S30" s="519" t="s">
        <v>28</v>
      </c>
      <c r="T30" s="425"/>
      <c r="U30" s="424" t="s">
        <v>28</v>
      </c>
      <c r="V30" s="425"/>
      <c r="W30" s="424" t="s">
        <v>28</v>
      </c>
      <c r="X30" s="96"/>
      <c r="Y30" s="96"/>
      <c r="Z30" s="96"/>
      <c r="AA30" s="96"/>
      <c r="AB30" s="96"/>
      <c r="AC30" s="617" t="str">
        <f t="shared" si="0"/>
        <v/>
      </c>
      <c r="AD30" s="617">
        <f>IF((P30+R30)&lt;=職員点検資料１!$P$2,P30+R30,職員点検資料１!$P$2)</f>
        <v>0</v>
      </c>
    </row>
    <row r="31" spans="1:37" ht="27.75" customHeight="1">
      <c r="A31" s="419">
        <v>27</v>
      </c>
      <c r="B31" s="419"/>
      <c r="C31" s="492"/>
      <c r="D31" s="419"/>
      <c r="E31" s="92"/>
      <c r="F31" s="93"/>
      <c r="G31" s="422"/>
      <c r="H31" s="423" t="s">
        <v>566</v>
      </c>
      <c r="I31" s="420"/>
      <c r="J31" s="421" t="s">
        <v>567</v>
      </c>
      <c r="K31" s="420"/>
      <c r="L31" s="421" t="s">
        <v>28</v>
      </c>
      <c r="M31" s="491"/>
      <c r="N31" s="476"/>
      <c r="O31" s="329"/>
      <c r="P31" s="526"/>
      <c r="Q31" s="519" t="s">
        <v>28</v>
      </c>
      <c r="R31" s="526"/>
      <c r="S31" s="519" t="s">
        <v>28</v>
      </c>
      <c r="T31" s="425"/>
      <c r="U31" s="424" t="s">
        <v>28</v>
      </c>
      <c r="V31" s="425"/>
      <c r="W31" s="424" t="s">
        <v>28</v>
      </c>
      <c r="X31" s="96"/>
      <c r="Y31" s="96"/>
      <c r="Z31" s="96"/>
      <c r="AA31" s="96"/>
      <c r="AB31" s="96"/>
      <c r="AC31" s="617" t="str">
        <f t="shared" si="0"/>
        <v/>
      </c>
      <c r="AD31" s="617">
        <f>IF((P31+R31)&lt;=職員点検資料１!$P$2,P31+R31,職員点検資料１!$P$2)</f>
        <v>0</v>
      </c>
    </row>
    <row r="32" spans="1:37" ht="27.75" customHeight="1">
      <c r="A32" s="419">
        <v>28</v>
      </c>
      <c r="B32" s="419"/>
      <c r="C32" s="492"/>
      <c r="D32" s="419"/>
      <c r="E32" s="92"/>
      <c r="F32" s="93"/>
      <c r="G32" s="422"/>
      <c r="H32" s="423" t="s">
        <v>566</v>
      </c>
      <c r="I32" s="420"/>
      <c r="J32" s="421" t="s">
        <v>567</v>
      </c>
      <c r="K32" s="420"/>
      <c r="L32" s="421" t="s">
        <v>28</v>
      </c>
      <c r="M32" s="491"/>
      <c r="N32" s="476"/>
      <c r="O32" s="329"/>
      <c r="P32" s="526"/>
      <c r="Q32" s="519" t="s">
        <v>28</v>
      </c>
      <c r="R32" s="526"/>
      <c r="S32" s="519" t="s">
        <v>28</v>
      </c>
      <c r="T32" s="425"/>
      <c r="U32" s="424" t="s">
        <v>28</v>
      </c>
      <c r="V32" s="425"/>
      <c r="W32" s="424" t="s">
        <v>28</v>
      </c>
      <c r="X32" s="96"/>
      <c r="Y32" s="96"/>
      <c r="Z32" s="96"/>
      <c r="AA32" s="96"/>
      <c r="AB32" s="96"/>
      <c r="AC32" s="617" t="str">
        <f t="shared" si="0"/>
        <v/>
      </c>
      <c r="AD32" s="617">
        <f>IF((P32+R32)&lt;=職員点検資料１!$P$2,P32+R32,職員点検資料１!$P$2)</f>
        <v>0</v>
      </c>
    </row>
    <row r="33" spans="1:30" ht="27.75" customHeight="1">
      <c r="A33" s="419">
        <v>29</v>
      </c>
      <c r="B33" s="419"/>
      <c r="C33" s="492"/>
      <c r="D33" s="419"/>
      <c r="E33" s="92"/>
      <c r="F33" s="93"/>
      <c r="G33" s="422"/>
      <c r="H33" s="423" t="s">
        <v>566</v>
      </c>
      <c r="I33" s="420"/>
      <c r="J33" s="421" t="s">
        <v>567</v>
      </c>
      <c r="K33" s="420"/>
      <c r="L33" s="421" t="s">
        <v>28</v>
      </c>
      <c r="M33" s="491"/>
      <c r="N33" s="476"/>
      <c r="O33" s="329"/>
      <c r="P33" s="526"/>
      <c r="Q33" s="519" t="s">
        <v>28</v>
      </c>
      <c r="R33" s="526"/>
      <c r="S33" s="519" t="s">
        <v>28</v>
      </c>
      <c r="T33" s="425"/>
      <c r="U33" s="424" t="s">
        <v>28</v>
      </c>
      <c r="V33" s="425"/>
      <c r="W33" s="424" t="s">
        <v>28</v>
      </c>
      <c r="X33" s="96"/>
      <c r="Y33" s="96"/>
      <c r="Z33" s="96"/>
      <c r="AA33" s="96"/>
      <c r="AB33" s="96"/>
      <c r="AC33" s="617" t="str">
        <f t="shared" si="0"/>
        <v/>
      </c>
      <c r="AD33" s="617">
        <f>IF((P33+R33)&lt;=職員点検資料１!$P$2,P33+R33,職員点検資料１!$P$2)</f>
        <v>0</v>
      </c>
    </row>
    <row r="34" spans="1:30" ht="27.75" customHeight="1">
      <c r="A34" s="419">
        <v>30</v>
      </c>
      <c r="B34" s="419"/>
      <c r="C34" s="492"/>
      <c r="D34" s="419"/>
      <c r="E34" s="92"/>
      <c r="F34" s="93"/>
      <c r="G34" s="422"/>
      <c r="H34" s="423" t="s">
        <v>566</v>
      </c>
      <c r="I34" s="420"/>
      <c r="J34" s="421" t="s">
        <v>567</v>
      </c>
      <c r="K34" s="420"/>
      <c r="L34" s="421" t="s">
        <v>28</v>
      </c>
      <c r="M34" s="491"/>
      <c r="N34" s="476"/>
      <c r="O34" s="329"/>
      <c r="P34" s="526"/>
      <c r="Q34" s="519" t="s">
        <v>28</v>
      </c>
      <c r="R34" s="526"/>
      <c r="S34" s="519" t="s">
        <v>28</v>
      </c>
      <c r="T34" s="425"/>
      <c r="U34" s="424" t="s">
        <v>28</v>
      </c>
      <c r="V34" s="425"/>
      <c r="W34" s="424" t="s">
        <v>28</v>
      </c>
      <c r="X34" s="96"/>
      <c r="Y34" s="96"/>
      <c r="Z34" s="96"/>
      <c r="AA34" s="96"/>
      <c r="AB34" s="96"/>
      <c r="AC34" s="617" t="str">
        <f t="shared" si="0"/>
        <v/>
      </c>
      <c r="AD34" s="617">
        <f>IF((P34+R34)&lt;=職員点検資料１!$P$2,P34+R34,職員点検資料１!$P$2)</f>
        <v>0</v>
      </c>
    </row>
    <row r="35" spans="1:30" ht="27.75" customHeight="1">
      <c r="A35" s="419">
        <v>31</v>
      </c>
      <c r="B35" s="419"/>
      <c r="C35" s="492"/>
      <c r="D35" s="419"/>
      <c r="E35" s="92"/>
      <c r="F35" s="93"/>
      <c r="G35" s="422"/>
      <c r="H35" s="423" t="s">
        <v>566</v>
      </c>
      <c r="I35" s="420"/>
      <c r="J35" s="421" t="s">
        <v>567</v>
      </c>
      <c r="K35" s="420"/>
      <c r="L35" s="421" t="s">
        <v>28</v>
      </c>
      <c r="M35" s="491"/>
      <c r="N35" s="476"/>
      <c r="O35" s="329"/>
      <c r="P35" s="526"/>
      <c r="Q35" s="519" t="s">
        <v>28</v>
      </c>
      <c r="R35" s="526"/>
      <c r="S35" s="519" t="s">
        <v>28</v>
      </c>
      <c r="T35" s="425"/>
      <c r="U35" s="424" t="s">
        <v>28</v>
      </c>
      <c r="V35" s="425"/>
      <c r="W35" s="424" t="s">
        <v>28</v>
      </c>
      <c r="X35" s="96"/>
      <c r="Y35" s="96"/>
      <c r="Z35" s="96"/>
      <c r="AA35" s="96"/>
      <c r="AB35" s="96"/>
      <c r="AC35" s="617" t="str">
        <f t="shared" si="0"/>
        <v/>
      </c>
      <c r="AD35" s="617">
        <f>IF((P35+R35)&lt;=職員点検資料１!$P$2,P35+R35,職員点検資料１!$P$2)</f>
        <v>0</v>
      </c>
    </row>
    <row r="36" spans="1:30" ht="27.75" customHeight="1">
      <c r="A36" s="419">
        <v>32</v>
      </c>
      <c r="B36" s="419"/>
      <c r="C36" s="492"/>
      <c r="D36" s="419"/>
      <c r="E36" s="92"/>
      <c r="F36" s="93"/>
      <c r="G36" s="422"/>
      <c r="H36" s="423" t="s">
        <v>566</v>
      </c>
      <c r="I36" s="420"/>
      <c r="J36" s="421" t="s">
        <v>567</v>
      </c>
      <c r="K36" s="420"/>
      <c r="L36" s="421" t="s">
        <v>28</v>
      </c>
      <c r="M36" s="491"/>
      <c r="N36" s="476"/>
      <c r="O36" s="329"/>
      <c r="P36" s="526"/>
      <c r="Q36" s="519" t="s">
        <v>28</v>
      </c>
      <c r="R36" s="526"/>
      <c r="S36" s="519" t="s">
        <v>28</v>
      </c>
      <c r="T36" s="425"/>
      <c r="U36" s="424" t="s">
        <v>28</v>
      </c>
      <c r="V36" s="425"/>
      <c r="W36" s="424" t="s">
        <v>28</v>
      </c>
      <c r="X36" s="96"/>
      <c r="Y36" s="96"/>
      <c r="Z36" s="96"/>
      <c r="AA36" s="96"/>
      <c r="AB36" s="96"/>
      <c r="AC36" s="617" t="str">
        <f t="shared" si="0"/>
        <v/>
      </c>
      <c r="AD36" s="617">
        <f>IF((P36+R36)&lt;=職員点検資料１!$P$2,P36+R36,職員点検資料１!$P$2)</f>
        <v>0</v>
      </c>
    </row>
    <row r="37" spans="1:30" ht="27.75" customHeight="1">
      <c r="A37" s="419">
        <v>33</v>
      </c>
      <c r="B37" s="419"/>
      <c r="C37" s="492"/>
      <c r="D37" s="419"/>
      <c r="E37" s="92"/>
      <c r="F37" s="93"/>
      <c r="G37" s="422"/>
      <c r="H37" s="423" t="s">
        <v>566</v>
      </c>
      <c r="I37" s="420"/>
      <c r="J37" s="421" t="s">
        <v>567</v>
      </c>
      <c r="K37" s="420"/>
      <c r="L37" s="421" t="s">
        <v>28</v>
      </c>
      <c r="M37" s="491"/>
      <c r="N37" s="476"/>
      <c r="O37" s="329"/>
      <c r="P37" s="526"/>
      <c r="Q37" s="519" t="s">
        <v>28</v>
      </c>
      <c r="R37" s="526"/>
      <c r="S37" s="519" t="s">
        <v>28</v>
      </c>
      <c r="T37" s="425"/>
      <c r="U37" s="424" t="s">
        <v>28</v>
      </c>
      <c r="V37" s="425"/>
      <c r="W37" s="424" t="s">
        <v>28</v>
      </c>
      <c r="X37" s="96"/>
      <c r="Y37" s="96"/>
      <c r="Z37" s="96"/>
      <c r="AA37" s="96"/>
      <c r="AB37" s="96"/>
      <c r="AC37" s="617" t="str">
        <f t="shared" si="0"/>
        <v/>
      </c>
      <c r="AD37" s="617">
        <f>IF((P37+R37)&lt;=職員点検資料１!$P$2,P37+R37,職員点検資料１!$P$2)</f>
        <v>0</v>
      </c>
    </row>
    <row r="38" spans="1:30" ht="27.75" customHeight="1">
      <c r="A38" s="419">
        <v>34</v>
      </c>
      <c r="B38" s="419"/>
      <c r="C38" s="492"/>
      <c r="D38" s="419"/>
      <c r="E38" s="92"/>
      <c r="F38" s="93"/>
      <c r="G38" s="422"/>
      <c r="H38" s="423" t="s">
        <v>566</v>
      </c>
      <c r="I38" s="420"/>
      <c r="J38" s="421" t="s">
        <v>567</v>
      </c>
      <c r="K38" s="420"/>
      <c r="L38" s="421" t="s">
        <v>28</v>
      </c>
      <c r="M38" s="491"/>
      <c r="N38" s="478"/>
      <c r="O38" s="416"/>
      <c r="P38" s="526"/>
      <c r="Q38" s="519" t="s">
        <v>28</v>
      </c>
      <c r="R38" s="526"/>
      <c r="S38" s="519" t="s">
        <v>28</v>
      </c>
      <c r="T38" s="425"/>
      <c r="U38" s="424" t="s">
        <v>28</v>
      </c>
      <c r="V38" s="425"/>
      <c r="W38" s="424" t="s">
        <v>28</v>
      </c>
      <c r="X38" s="96"/>
      <c r="Y38" s="96"/>
      <c r="Z38" s="96"/>
      <c r="AA38" s="96"/>
      <c r="AB38" s="96"/>
      <c r="AC38" s="617" t="str">
        <f t="shared" si="0"/>
        <v/>
      </c>
      <c r="AD38" s="617">
        <f>IF((P38+R38)&lt;=職員点検資料１!$P$2,P38+R38,職員点検資料１!$P$2)</f>
        <v>0</v>
      </c>
    </row>
    <row r="39" spans="1:30" ht="27.75" customHeight="1">
      <c r="A39" s="419">
        <v>35</v>
      </c>
      <c r="B39" s="419"/>
      <c r="C39" s="492"/>
      <c r="D39" s="419"/>
      <c r="E39" s="92"/>
      <c r="F39" s="93"/>
      <c r="G39" s="422"/>
      <c r="H39" s="423" t="s">
        <v>566</v>
      </c>
      <c r="I39" s="420"/>
      <c r="J39" s="421" t="s">
        <v>567</v>
      </c>
      <c r="K39" s="420"/>
      <c r="L39" s="421" t="s">
        <v>28</v>
      </c>
      <c r="M39" s="491"/>
      <c r="N39" s="478"/>
      <c r="O39" s="416"/>
      <c r="P39" s="526"/>
      <c r="Q39" s="519" t="s">
        <v>28</v>
      </c>
      <c r="R39" s="526"/>
      <c r="S39" s="519" t="s">
        <v>28</v>
      </c>
      <c r="T39" s="425"/>
      <c r="U39" s="424" t="s">
        <v>28</v>
      </c>
      <c r="V39" s="425"/>
      <c r="W39" s="424" t="s">
        <v>28</v>
      </c>
      <c r="X39" s="96"/>
      <c r="Y39" s="96"/>
      <c r="Z39" s="96"/>
      <c r="AA39" s="96"/>
      <c r="AB39" s="96"/>
      <c r="AC39" s="617" t="str">
        <f t="shared" si="0"/>
        <v/>
      </c>
      <c r="AD39" s="617">
        <f>IF((P39+R39)&lt;=職員点検資料１!$P$2,P39+R39,職員点検資料１!$P$2)</f>
        <v>0</v>
      </c>
    </row>
    <row r="40" spans="1:30" ht="27.75" customHeight="1">
      <c r="A40" s="419">
        <v>36</v>
      </c>
      <c r="B40" s="419"/>
      <c r="C40" s="492"/>
      <c r="D40" s="419"/>
      <c r="E40" s="92"/>
      <c r="F40" s="93"/>
      <c r="G40" s="422"/>
      <c r="H40" s="423" t="s">
        <v>566</v>
      </c>
      <c r="I40" s="420"/>
      <c r="J40" s="421" t="s">
        <v>567</v>
      </c>
      <c r="K40" s="420"/>
      <c r="L40" s="421" t="s">
        <v>28</v>
      </c>
      <c r="M40" s="491"/>
      <c r="N40" s="478"/>
      <c r="O40" s="416"/>
      <c r="P40" s="526"/>
      <c r="Q40" s="519" t="s">
        <v>28</v>
      </c>
      <c r="R40" s="526"/>
      <c r="S40" s="519" t="s">
        <v>28</v>
      </c>
      <c r="T40" s="425"/>
      <c r="U40" s="424" t="s">
        <v>28</v>
      </c>
      <c r="V40" s="425"/>
      <c r="W40" s="424" t="s">
        <v>28</v>
      </c>
      <c r="X40" s="96"/>
      <c r="Y40" s="96"/>
      <c r="Z40" s="96"/>
      <c r="AA40" s="96"/>
      <c r="AB40" s="96"/>
      <c r="AC40" s="617" t="str">
        <f t="shared" si="0"/>
        <v/>
      </c>
      <c r="AD40" s="617">
        <f>IF((P40+R40)&lt;=職員点検資料１!$P$2,P40+R40,職員点検資料１!$P$2)</f>
        <v>0</v>
      </c>
    </row>
    <row r="41" spans="1:30" ht="27.75" customHeight="1">
      <c r="A41" s="419">
        <v>37</v>
      </c>
      <c r="B41" s="419"/>
      <c r="C41" s="492"/>
      <c r="D41" s="419"/>
      <c r="E41" s="92"/>
      <c r="F41" s="93"/>
      <c r="G41" s="422"/>
      <c r="H41" s="423" t="s">
        <v>566</v>
      </c>
      <c r="I41" s="420"/>
      <c r="J41" s="421" t="s">
        <v>567</v>
      </c>
      <c r="K41" s="420"/>
      <c r="L41" s="421" t="s">
        <v>28</v>
      </c>
      <c r="M41" s="491"/>
      <c r="N41" s="478"/>
      <c r="O41" s="416"/>
      <c r="P41" s="526"/>
      <c r="Q41" s="519" t="s">
        <v>28</v>
      </c>
      <c r="R41" s="526"/>
      <c r="S41" s="519" t="s">
        <v>28</v>
      </c>
      <c r="T41" s="425"/>
      <c r="U41" s="424" t="s">
        <v>28</v>
      </c>
      <c r="V41" s="425"/>
      <c r="W41" s="424" t="s">
        <v>28</v>
      </c>
      <c r="X41" s="96"/>
      <c r="Y41" s="96"/>
      <c r="Z41" s="96"/>
      <c r="AA41" s="96"/>
      <c r="AB41" s="96"/>
      <c r="AC41" s="617" t="str">
        <f t="shared" si="0"/>
        <v/>
      </c>
      <c r="AD41" s="617">
        <f>IF((P41+R41)&lt;=職員点検資料１!$P$2,P41+R41,職員点検資料１!$P$2)</f>
        <v>0</v>
      </c>
    </row>
    <row r="42" spans="1:30" ht="27.75" customHeight="1">
      <c r="A42" s="419">
        <v>38</v>
      </c>
      <c r="B42" s="419"/>
      <c r="C42" s="492"/>
      <c r="D42" s="419"/>
      <c r="E42" s="92"/>
      <c r="F42" s="93"/>
      <c r="G42" s="422"/>
      <c r="H42" s="423" t="s">
        <v>566</v>
      </c>
      <c r="I42" s="420"/>
      <c r="J42" s="421" t="s">
        <v>567</v>
      </c>
      <c r="K42" s="420"/>
      <c r="L42" s="421" t="s">
        <v>28</v>
      </c>
      <c r="M42" s="491"/>
      <c r="N42" s="478"/>
      <c r="O42" s="416"/>
      <c r="P42" s="526"/>
      <c r="Q42" s="519" t="s">
        <v>28</v>
      </c>
      <c r="R42" s="526"/>
      <c r="S42" s="519" t="s">
        <v>28</v>
      </c>
      <c r="T42" s="425"/>
      <c r="U42" s="424" t="s">
        <v>28</v>
      </c>
      <c r="V42" s="425"/>
      <c r="W42" s="424" t="s">
        <v>28</v>
      </c>
      <c r="X42" s="96"/>
      <c r="Y42" s="96"/>
      <c r="Z42" s="96"/>
      <c r="AA42" s="96"/>
      <c r="AB42" s="96"/>
      <c r="AC42" s="617" t="str">
        <f t="shared" si="0"/>
        <v/>
      </c>
      <c r="AD42" s="617">
        <f>IF((P42+R42)&lt;=職員点検資料１!$P$2,P42+R42,職員点検資料１!$P$2)</f>
        <v>0</v>
      </c>
    </row>
    <row r="43" spans="1:30" ht="27.75" customHeight="1">
      <c r="A43" s="419">
        <v>39</v>
      </c>
      <c r="B43" s="419"/>
      <c r="C43" s="492"/>
      <c r="D43" s="419"/>
      <c r="E43" s="92"/>
      <c r="F43" s="93"/>
      <c r="G43" s="422"/>
      <c r="H43" s="423" t="s">
        <v>566</v>
      </c>
      <c r="I43" s="420"/>
      <c r="J43" s="421" t="s">
        <v>567</v>
      </c>
      <c r="K43" s="420"/>
      <c r="L43" s="421" t="s">
        <v>28</v>
      </c>
      <c r="M43" s="491"/>
      <c r="N43" s="478"/>
      <c r="O43" s="416"/>
      <c r="P43" s="526"/>
      <c r="Q43" s="519" t="s">
        <v>28</v>
      </c>
      <c r="R43" s="526"/>
      <c r="S43" s="519" t="s">
        <v>28</v>
      </c>
      <c r="T43" s="425"/>
      <c r="U43" s="424" t="s">
        <v>28</v>
      </c>
      <c r="V43" s="425"/>
      <c r="W43" s="424" t="s">
        <v>28</v>
      </c>
      <c r="X43" s="96"/>
      <c r="Y43" s="96"/>
      <c r="Z43" s="96"/>
      <c r="AA43" s="96"/>
      <c r="AB43" s="96"/>
      <c r="AC43" s="617" t="str">
        <f t="shared" si="0"/>
        <v/>
      </c>
      <c r="AD43" s="617">
        <f>IF((P43+R43)&lt;=職員点検資料１!$P$2,P43+R43,職員点検資料１!$P$2)</f>
        <v>0</v>
      </c>
    </row>
    <row r="44" spans="1:30" ht="27.75" customHeight="1">
      <c r="A44" s="419">
        <v>40</v>
      </c>
      <c r="B44" s="419"/>
      <c r="C44" s="492"/>
      <c r="D44" s="419"/>
      <c r="E44" s="92"/>
      <c r="F44" s="93"/>
      <c r="G44" s="422"/>
      <c r="H44" s="423" t="s">
        <v>566</v>
      </c>
      <c r="I44" s="420"/>
      <c r="J44" s="421" t="s">
        <v>567</v>
      </c>
      <c r="K44" s="420"/>
      <c r="L44" s="421" t="s">
        <v>28</v>
      </c>
      <c r="M44" s="491"/>
      <c r="N44" s="478"/>
      <c r="O44" s="416"/>
      <c r="P44" s="527"/>
      <c r="Q44" s="528" t="s">
        <v>28</v>
      </c>
      <c r="R44" s="527"/>
      <c r="S44" s="528" t="s">
        <v>28</v>
      </c>
      <c r="T44" s="426"/>
      <c r="U44" s="396" t="s">
        <v>28</v>
      </c>
      <c r="V44" s="426"/>
      <c r="W44" s="396" t="s">
        <v>28</v>
      </c>
      <c r="X44" s="96"/>
      <c r="Y44" s="96"/>
      <c r="Z44" s="96"/>
      <c r="AA44" s="96"/>
      <c r="AB44" s="96"/>
      <c r="AC44" s="617" t="str">
        <f t="shared" si="0"/>
        <v/>
      </c>
      <c r="AD44" s="617">
        <f>IF((P44+R44)&lt;=職員点検資料１!$P$2,P44+R44,職員点検資料１!$P$2)</f>
        <v>0</v>
      </c>
    </row>
    <row r="45" spans="1:30" ht="27.75" customHeight="1">
      <c r="A45" s="419">
        <v>41</v>
      </c>
      <c r="B45" s="419"/>
      <c r="C45" s="492"/>
      <c r="D45" s="419"/>
      <c r="E45" s="92"/>
      <c r="F45" s="93"/>
      <c r="G45" s="422"/>
      <c r="H45" s="423" t="s">
        <v>566</v>
      </c>
      <c r="I45" s="420"/>
      <c r="J45" s="421" t="s">
        <v>567</v>
      </c>
      <c r="K45" s="420"/>
      <c r="L45" s="421" t="s">
        <v>28</v>
      </c>
      <c r="M45" s="491"/>
      <c r="N45" s="476"/>
      <c r="O45" s="329"/>
      <c r="P45" s="526"/>
      <c r="Q45" s="519" t="s">
        <v>28</v>
      </c>
      <c r="R45" s="526"/>
      <c r="S45" s="519" t="s">
        <v>28</v>
      </c>
      <c r="T45" s="425"/>
      <c r="U45" s="424" t="s">
        <v>28</v>
      </c>
      <c r="V45" s="425"/>
      <c r="W45" s="424" t="s">
        <v>28</v>
      </c>
      <c r="X45" s="96"/>
      <c r="Y45" s="96"/>
      <c r="Z45" s="96"/>
      <c r="AA45" s="96"/>
      <c r="AB45" s="96"/>
      <c r="AC45" s="617" t="str">
        <f t="shared" si="0"/>
        <v/>
      </c>
      <c r="AD45" s="617">
        <f>IF((P45+R45)&lt;=職員点検資料１!$P$2,P45+R45,職員点検資料１!$P$2)</f>
        <v>0</v>
      </c>
    </row>
    <row r="46" spans="1:30" ht="27.75" customHeight="1">
      <c r="A46" s="419">
        <v>42</v>
      </c>
      <c r="B46" s="419"/>
      <c r="C46" s="492"/>
      <c r="D46" s="419"/>
      <c r="E46" s="92"/>
      <c r="F46" s="93"/>
      <c r="G46" s="422"/>
      <c r="H46" s="423" t="s">
        <v>566</v>
      </c>
      <c r="I46" s="420"/>
      <c r="J46" s="421" t="s">
        <v>567</v>
      </c>
      <c r="K46" s="420"/>
      <c r="L46" s="421" t="s">
        <v>28</v>
      </c>
      <c r="M46" s="491"/>
      <c r="N46" s="476"/>
      <c r="O46" s="329"/>
      <c r="P46" s="526"/>
      <c r="Q46" s="519" t="s">
        <v>28</v>
      </c>
      <c r="R46" s="526"/>
      <c r="S46" s="519" t="s">
        <v>28</v>
      </c>
      <c r="T46" s="425"/>
      <c r="U46" s="424" t="s">
        <v>28</v>
      </c>
      <c r="V46" s="425"/>
      <c r="W46" s="424" t="s">
        <v>28</v>
      </c>
      <c r="X46" s="96"/>
      <c r="Y46" s="96"/>
      <c r="Z46" s="96"/>
      <c r="AA46" s="96"/>
      <c r="AB46" s="96"/>
      <c r="AC46" s="617" t="str">
        <f t="shared" si="0"/>
        <v/>
      </c>
      <c r="AD46" s="617">
        <f>IF((P46+R46)&lt;=職員点検資料１!$P$2,P46+R46,職員点検資料１!$P$2)</f>
        <v>0</v>
      </c>
    </row>
    <row r="47" spans="1:30" ht="27.75" customHeight="1">
      <c r="A47" s="419">
        <v>43</v>
      </c>
      <c r="B47" s="419"/>
      <c r="C47" s="492"/>
      <c r="D47" s="419"/>
      <c r="E47" s="92"/>
      <c r="F47" s="93"/>
      <c r="G47" s="422"/>
      <c r="H47" s="423" t="s">
        <v>566</v>
      </c>
      <c r="I47" s="420"/>
      <c r="J47" s="421" t="s">
        <v>567</v>
      </c>
      <c r="K47" s="420"/>
      <c r="L47" s="421" t="s">
        <v>28</v>
      </c>
      <c r="M47" s="491"/>
      <c r="N47" s="476"/>
      <c r="O47" s="329"/>
      <c r="P47" s="526"/>
      <c r="Q47" s="519" t="s">
        <v>28</v>
      </c>
      <c r="R47" s="526"/>
      <c r="S47" s="519" t="s">
        <v>28</v>
      </c>
      <c r="T47" s="425"/>
      <c r="U47" s="424" t="s">
        <v>28</v>
      </c>
      <c r="V47" s="425"/>
      <c r="W47" s="424" t="s">
        <v>28</v>
      </c>
      <c r="X47" s="96"/>
      <c r="Y47" s="96"/>
      <c r="Z47" s="96"/>
      <c r="AA47" s="96"/>
      <c r="AB47" s="96"/>
      <c r="AC47" s="617" t="str">
        <f t="shared" si="0"/>
        <v/>
      </c>
      <c r="AD47" s="617">
        <f>IF((P47+R47)&lt;=職員点検資料１!$P$2,P47+R47,職員点検資料１!$P$2)</f>
        <v>0</v>
      </c>
    </row>
    <row r="48" spans="1:30" ht="27.75" customHeight="1">
      <c r="A48" s="419">
        <v>44</v>
      </c>
      <c r="B48" s="419"/>
      <c r="C48" s="492"/>
      <c r="D48" s="419"/>
      <c r="E48" s="92"/>
      <c r="F48" s="93"/>
      <c r="G48" s="422"/>
      <c r="H48" s="423" t="s">
        <v>566</v>
      </c>
      <c r="I48" s="420"/>
      <c r="J48" s="421" t="s">
        <v>567</v>
      </c>
      <c r="K48" s="420"/>
      <c r="L48" s="421" t="s">
        <v>28</v>
      </c>
      <c r="M48" s="491"/>
      <c r="N48" s="476"/>
      <c r="O48" s="329"/>
      <c r="P48" s="526"/>
      <c r="Q48" s="519" t="s">
        <v>28</v>
      </c>
      <c r="R48" s="526"/>
      <c r="S48" s="519" t="s">
        <v>28</v>
      </c>
      <c r="T48" s="425"/>
      <c r="U48" s="424" t="s">
        <v>28</v>
      </c>
      <c r="V48" s="425"/>
      <c r="W48" s="424" t="s">
        <v>28</v>
      </c>
      <c r="X48" s="96"/>
      <c r="Y48" s="96"/>
      <c r="Z48" s="96"/>
      <c r="AA48" s="96"/>
      <c r="AB48" s="96"/>
      <c r="AC48" s="618"/>
      <c r="AD48" s="617">
        <f>IF((P48+R48)&lt;=職員点検資料１!$P$2,P48+R48,職員点検資料１!$P$2)</f>
        <v>0</v>
      </c>
    </row>
    <row r="49" spans="1:30" ht="27.75" customHeight="1">
      <c r="A49" s="419">
        <v>45</v>
      </c>
      <c r="B49" s="419"/>
      <c r="C49" s="492"/>
      <c r="D49" s="419"/>
      <c r="E49" s="92"/>
      <c r="F49" s="93"/>
      <c r="G49" s="422"/>
      <c r="H49" s="423" t="s">
        <v>566</v>
      </c>
      <c r="I49" s="420"/>
      <c r="J49" s="421" t="s">
        <v>567</v>
      </c>
      <c r="K49" s="420"/>
      <c r="L49" s="421" t="s">
        <v>28</v>
      </c>
      <c r="M49" s="491"/>
      <c r="N49" s="476"/>
      <c r="O49" s="329"/>
      <c r="P49" s="526"/>
      <c r="Q49" s="519" t="s">
        <v>28</v>
      </c>
      <c r="R49" s="526"/>
      <c r="S49" s="519" t="s">
        <v>28</v>
      </c>
      <c r="T49" s="425"/>
      <c r="U49" s="424" t="s">
        <v>28</v>
      </c>
      <c r="V49" s="425"/>
      <c r="W49" s="424" t="s">
        <v>28</v>
      </c>
      <c r="X49" s="96"/>
      <c r="Y49" s="96"/>
      <c r="Z49" s="96"/>
      <c r="AA49" s="96"/>
      <c r="AB49" s="96"/>
      <c r="AC49" s="617" t="str">
        <f t="shared" ref="AC49:AC54" si="1">IF(C49="","",VLOOKUP(C49,$AE$5:$AF$21,2,0))</f>
        <v/>
      </c>
      <c r="AD49" s="617">
        <f>IF((P49+R49)&lt;=職員点検資料１!$P$2,P49+R49,職員点検資料１!$P$2)</f>
        <v>0</v>
      </c>
    </row>
    <row r="50" spans="1:30" ht="27.75" customHeight="1">
      <c r="A50" s="419">
        <v>46</v>
      </c>
      <c r="B50" s="419"/>
      <c r="C50" s="492"/>
      <c r="D50" s="419"/>
      <c r="E50" s="92"/>
      <c r="F50" s="93"/>
      <c r="G50" s="422"/>
      <c r="H50" s="423" t="s">
        <v>566</v>
      </c>
      <c r="I50" s="420"/>
      <c r="J50" s="421" t="s">
        <v>567</v>
      </c>
      <c r="K50" s="420"/>
      <c r="L50" s="421" t="s">
        <v>28</v>
      </c>
      <c r="M50" s="491"/>
      <c r="N50" s="476"/>
      <c r="O50" s="329"/>
      <c r="P50" s="526"/>
      <c r="Q50" s="519" t="s">
        <v>28</v>
      </c>
      <c r="R50" s="526"/>
      <c r="S50" s="519" t="s">
        <v>28</v>
      </c>
      <c r="T50" s="425"/>
      <c r="U50" s="424" t="s">
        <v>28</v>
      </c>
      <c r="V50" s="425"/>
      <c r="W50" s="424" t="s">
        <v>28</v>
      </c>
      <c r="X50" s="96"/>
      <c r="Y50" s="96"/>
      <c r="Z50" s="96"/>
      <c r="AA50" s="96"/>
      <c r="AB50" s="96"/>
      <c r="AC50" s="617" t="str">
        <f t="shared" si="1"/>
        <v/>
      </c>
      <c r="AD50" s="617">
        <f>IF((P50+R50)&lt;=職員点検資料１!$P$2,P50+R50,職員点検資料１!$P$2)</f>
        <v>0</v>
      </c>
    </row>
    <row r="51" spans="1:30" ht="27.75" customHeight="1">
      <c r="A51" s="419">
        <v>47</v>
      </c>
      <c r="B51" s="419"/>
      <c r="C51" s="492"/>
      <c r="D51" s="419"/>
      <c r="E51" s="92"/>
      <c r="F51" s="93"/>
      <c r="G51" s="422"/>
      <c r="H51" s="423" t="s">
        <v>566</v>
      </c>
      <c r="I51" s="420"/>
      <c r="J51" s="421" t="s">
        <v>567</v>
      </c>
      <c r="K51" s="420"/>
      <c r="L51" s="421" t="s">
        <v>28</v>
      </c>
      <c r="M51" s="491"/>
      <c r="N51" s="476"/>
      <c r="O51" s="329"/>
      <c r="P51" s="526"/>
      <c r="Q51" s="519" t="s">
        <v>28</v>
      </c>
      <c r="R51" s="526"/>
      <c r="S51" s="519" t="s">
        <v>28</v>
      </c>
      <c r="T51" s="425"/>
      <c r="U51" s="424" t="s">
        <v>28</v>
      </c>
      <c r="V51" s="425"/>
      <c r="W51" s="424" t="s">
        <v>28</v>
      </c>
      <c r="X51" s="96"/>
      <c r="Y51" s="96"/>
      <c r="Z51" s="96"/>
      <c r="AA51" s="96"/>
      <c r="AB51" s="96"/>
      <c r="AC51" s="617" t="str">
        <f t="shared" si="1"/>
        <v/>
      </c>
      <c r="AD51" s="617">
        <f>IF((P51+R51)&lt;=職員点検資料１!$P$2,P51+R51,職員点検資料１!$P$2)</f>
        <v>0</v>
      </c>
    </row>
    <row r="52" spans="1:30" ht="27.75" customHeight="1">
      <c r="A52" s="419">
        <v>48</v>
      </c>
      <c r="B52" s="419"/>
      <c r="C52" s="492"/>
      <c r="D52" s="419"/>
      <c r="E52" s="92"/>
      <c r="F52" s="93"/>
      <c r="G52" s="422"/>
      <c r="H52" s="423" t="s">
        <v>566</v>
      </c>
      <c r="I52" s="420"/>
      <c r="J52" s="421" t="s">
        <v>567</v>
      </c>
      <c r="K52" s="420"/>
      <c r="L52" s="421" t="s">
        <v>28</v>
      </c>
      <c r="M52" s="491"/>
      <c r="N52" s="476"/>
      <c r="O52" s="329"/>
      <c r="P52" s="526"/>
      <c r="Q52" s="519" t="s">
        <v>28</v>
      </c>
      <c r="R52" s="526"/>
      <c r="S52" s="519" t="s">
        <v>28</v>
      </c>
      <c r="T52" s="425"/>
      <c r="U52" s="424" t="s">
        <v>28</v>
      </c>
      <c r="V52" s="425"/>
      <c r="W52" s="424" t="s">
        <v>28</v>
      </c>
      <c r="X52" s="96"/>
      <c r="Y52" s="96"/>
      <c r="Z52" s="96"/>
      <c r="AA52" s="96"/>
      <c r="AB52" s="96"/>
      <c r="AC52" s="617" t="str">
        <f t="shared" si="1"/>
        <v/>
      </c>
      <c r="AD52" s="617">
        <f>IF((P52+R52)&lt;=職員点検資料１!$P$2,P52+R52,職員点検資料１!$P$2)</f>
        <v>0</v>
      </c>
    </row>
    <row r="53" spans="1:30" ht="27.75" customHeight="1">
      <c r="A53" s="419">
        <v>49</v>
      </c>
      <c r="B53" s="419"/>
      <c r="C53" s="492"/>
      <c r="D53" s="419"/>
      <c r="E53" s="92"/>
      <c r="F53" s="93"/>
      <c r="G53" s="422"/>
      <c r="H53" s="423" t="s">
        <v>566</v>
      </c>
      <c r="I53" s="420"/>
      <c r="J53" s="421" t="s">
        <v>567</v>
      </c>
      <c r="K53" s="420"/>
      <c r="L53" s="421" t="s">
        <v>28</v>
      </c>
      <c r="M53" s="491"/>
      <c r="N53" s="476"/>
      <c r="O53" s="329"/>
      <c r="P53" s="526"/>
      <c r="Q53" s="519" t="s">
        <v>28</v>
      </c>
      <c r="R53" s="526"/>
      <c r="S53" s="519" t="s">
        <v>28</v>
      </c>
      <c r="T53" s="425"/>
      <c r="U53" s="424" t="s">
        <v>28</v>
      </c>
      <c r="V53" s="425"/>
      <c r="W53" s="424" t="s">
        <v>28</v>
      </c>
      <c r="X53" s="96"/>
      <c r="Y53" s="96"/>
      <c r="Z53" s="96"/>
      <c r="AA53" s="96"/>
      <c r="AB53" s="96"/>
      <c r="AC53" s="617" t="str">
        <f t="shared" si="1"/>
        <v/>
      </c>
      <c r="AD53" s="617">
        <f>IF((P53+R53)&lt;=職員点検資料１!$P$2,P53+R53,職員点検資料１!$P$2)</f>
        <v>0</v>
      </c>
    </row>
    <row r="54" spans="1:30" ht="27.75" customHeight="1">
      <c r="A54" s="419">
        <v>50</v>
      </c>
      <c r="B54" s="419"/>
      <c r="C54" s="492"/>
      <c r="D54" s="419"/>
      <c r="E54" s="92"/>
      <c r="F54" s="93"/>
      <c r="G54" s="422"/>
      <c r="H54" s="423" t="s">
        <v>566</v>
      </c>
      <c r="I54" s="420"/>
      <c r="J54" s="421" t="s">
        <v>567</v>
      </c>
      <c r="K54" s="420"/>
      <c r="L54" s="421" t="s">
        <v>28</v>
      </c>
      <c r="M54" s="491"/>
      <c r="N54" s="478"/>
      <c r="O54" s="416"/>
      <c r="P54" s="527"/>
      <c r="Q54" s="528" t="s">
        <v>28</v>
      </c>
      <c r="R54" s="527"/>
      <c r="S54" s="528" t="s">
        <v>28</v>
      </c>
      <c r="T54" s="426"/>
      <c r="U54" s="396" t="s">
        <v>28</v>
      </c>
      <c r="V54" s="426"/>
      <c r="W54" s="396" t="s">
        <v>28</v>
      </c>
      <c r="X54" s="96"/>
      <c r="Y54" s="96"/>
      <c r="Z54" s="96"/>
      <c r="AA54" s="96"/>
      <c r="AB54" s="96"/>
      <c r="AC54" s="617" t="str">
        <f t="shared" si="1"/>
        <v/>
      </c>
      <c r="AD54" s="617">
        <f>IF((P54+R54)&lt;=職員点検資料１!$P$2,P54+R54,職員点検資料１!$P$2)</f>
        <v>0</v>
      </c>
    </row>
    <row r="55" spans="1:30">
      <c r="X55" s="96"/>
      <c r="Y55" s="96"/>
      <c r="Z55" s="96"/>
      <c r="AA55" s="96"/>
      <c r="AB55" s="96"/>
    </row>
  </sheetData>
  <sheetProtection sheet="1" objects="1" scenarios="1"/>
  <mergeCells count="19">
    <mergeCell ref="K4:L4"/>
    <mergeCell ref="P3:W3"/>
    <mergeCell ref="P4:Q4"/>
    <mergeCell ref="R4:S4"/>
    <mergeCell ref="T4:U4"/>
    <mergeCell ref="V4:W4"/>
    <mergeCell ref="A1:F1"/>
    <mergeCell ref="AA1:AB1"/>
    <mergeCell ref="A3:A4"/>
    <mergeCell ref="B3:B4"/>
    <mergeCell ref="C3:C4"/>
    <mergeCell ref="D3:D4"/>
    <mergeCell ref="E3:F3"/>
    <mergeCell ref="G3:G4"/>
    <mergeCell ref="H3:H4"/>
    <mergeCell ref="I3:L3"/>
    <mergeCell ref="M3:O3"/>
    <mergeCell ref="Y3:AB3"/>
    <mergeCell ref="I4:J4"/>
  </mergeCells>
  <phoneticPr fontId="4"/>
  <dataValidations count="4">
    <dataValidation type="list" allowBlank="1" showInputMessage="1" showErrorMessage="1" sqref="D5:D54" xr:uid="{00000000-0002-0000-0700-000000000000}">
      <formula1>"常勤的非常勤職員,非常勤職員,派遣職員,"</formula1>
    </dataValidation>
    <dataValidation type="list" errorStyle="warning" allowBlank="1" showInputMessage="1" showErrorMessage="1" sqref="N5:N54" xr:uid="{00000000-0002-0000-0700-000001000000}">
      <formula1>$AH$4:$AH$16</formula1>
    </dataValidation>
    <dataValidation type="list" allowBlank="1" showInputMessage="1" sqref="C5:C54" xr:uid="{00000000-0002-0000-0700-000002000000}">
      <formula1>$AE$5:$AE$23</formula1>
    </dataValidation>
    <dataValidation type="list" allowBlank="1" showInputMessage="1" showErrorMessage="1" sqref="H5:H54" xr:uid="{00000000-0002-0000-0700-000003000000}">
      <formula1>"定めあり・定めなし,定めあり,定めなし"</formula1>
    </dataValidation>
  </dataValidations>
  <printOptions horizontalCentered="1"/>
  <pageMargins left="0.31496062992125984" right="0.31496062992125984" top="0.55118110236220474" bottom="0.55118110236220474" header="0.31496062992125984" footer="0.31496062992125984"/>
  <pageSetup paperSize="9" scale="61"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5"/>
  <sheetViews>
    <sheetView view="pageBreakPreview" zoomScaleNormal="100" zoomScaleSheetLayoutView="100" workbookViewId="0">
      <selection activeCell="E29" sqref="E29"/>
    </sheetView>
  </sheetViews>
  <sheetFormatPr defaultColWidth="9" defaultRowHeight="15"/>
  <cols>
    <col min="1" max="1" width="9.44140625" style="66" customWidth="1"/>
    <col min="2" max="2" width="13.109375" style="66" customWidth="1"/>
    <col min="3" max="4" width="11.109375" style="66" bestFit="1" customWidth="1"/>
    <col min="5" max="5" width="29.44140625" style="66" customWidth="1"/>
    <col min="6" max="6" width="2.77734375" style="66" customWidth="1"/>
    <col min="7" max="7" width="79" style="66" customWidth="1"/>
    <col min="8" max="16384" width="9" style="66"/>
  </cols>
  <sheetData>
    <row r="1" spans="1:7" ht="27" customHeight="1" thickBot="1">
      <c r="A1" s="493" t="s">
        <v>1043</v>
      </c>
    </row>
    <row r="2" spans="1:7" ht="20.25" customHeight="1" thickBot="1">
      <c r="A2" s="73" t="s">
        <v>227</v>
      </c>
      <c r="B2" s="2039" t="str">
        <f>IF(表紙!H4="","",表紙!H4)</f>
        <v/>
      </c>
      <c r="C2" s="2040"/>
      <c r="D2" s="2041"/>
      <c r="E2" s="330" t="s">
        <v>604</v>
      </c>
      <c r="G2" s="68" t="s">
        <v>228</v>
      </c>
    </row>
    <row r="3" spans="1:7" ht="15.6" thickBot="1">
      <c r="A3" s="73" t="s">
        <v>229</v>
      </c>
      <c r="B3" s="3"/>
      <c r="G3" s="71" t="s">
        <v>605</v>
      </c>
    </row>
    <row r="4" spans="1:7">
      <c r="A4" s="67"/>
      <c r="B4" s="88" t="s">
        <v>230</v>
      </c>
      <c r="C4" s="67" t="s">
        <v>231</v>
      </c>
      <c r="D4" s="67" t="s">
        <v>232</v>
      </c>
      <c r="E4" s="67" t="s">
        <v>233</v>
      </c>
      <c r="G4" s="71" t="s">
        <v>234</v>
      </c>
    </row>
    <row r="5" spans="1:7" ht="15.6" thickBot="1">
      <c r="A5" s="89" t="s">
        <v>235</v>
      </c>
      <c r="B5" s="83" t="s">
        <v>236</v>
      </c>
      <c r="C5" s="84">
        <v>0.29166666666666669</v>
      </c>
      <c r="D5" s="84">
        <v>0.71875</v>
      </c>
      <c r="E5" s="91" t="s">
        <v>237</v>
      </c>
      <c r="G5" s="71" t="s">
        <v>238</v>
      </c>
    </row>
    <row r="6" spans="1:7">
      <c r="A6" s="73">
        <v>1</v>
      </c>
      <c r="B6" s="4"/>
      <c r="C6" s="5"/>
      <c r="D6" s="5"/>
      <c r="E6" s="6"/>
      <c r="G6" s="2042" t="s">
        <v>239</v>
      </c>
    </row>
    <row r="7" spans="1:7">
      <c r="A7" s="73">
        <v>2</v>
      </c>
      <c r="B7" s="7"/>
      <c r="C7" s="8"/>
      <c r="D7" s="8"/>
      <c r="E7" s="9"/>
      <c r="G7" s="2042"/>
    </row>
    <row r="8" spans="1:7" ht="15.6" thickBot="1">
      <c r="A8" s="73">
        <v>3</v>
      </c>
      <c r="B8" s="7"/>
      <c r="C8" s="8"/>
      <c r="D8" s="8"/>
      <c r="E8" s="9"/>
      <c r="G8" s="90" t="s">
        <v>240</v>
      </c>
    </row>
    <row r="9" spans="1:7">
      <c r="A9" s="73">
        <v>4</v>
      </c>
      <c r="B9" s="7"/>
      <c r="C9" s="8"/>
      <c r="D9" s="8"/>
      <c r="E9" s="9"/>
    </row>
    <row r="10" spans="1:7">
      <c r="A10" s="73">
        <v>5</v>
      </c>
      <c r="B10" s="7"/>
      <c r="C10" s="8"/>
      <c r="D10" s="8"/>
      <c r="E10" s="9"/>
    </row>
    <row r="11" spans="1:7">
      <c r="A11" s="73">
        <v>6</v>
      </c>
      <c r="B11" s="7"/>
      <c r="C11" s="8"/>
      <c r="D11" s="8"/>
      <c r="E11" s="9"/>
    </row>
    <row r="12" spans="1:7">
      <c r="A12" s="73">
        <v>7</v>
      </c>
      <c r="B12" s="7"/>
      <c r="C12" s="8"/>
      <c r="D12" s="8"/>
      <c r="E12" s="9"/>
    </row>
    <row r="13" spans="1:7">
      <c r="A13" s="73">
        <v>8</v>
      </c>
      <c r="B13" s="7"/>
      <c r="C13" s="8"/>
      <c r="D13" s="8"/>
      <c r="E13" s="9"/>
    </row>
    <row r="14" spans="1:7">
      <c r="A14" s="73">
        <v>9</v>
      </c>
      <c r="B14" s="7"/>
      <c r="C14" s="8"/>
      <c r="D14" s="8"/>
      <c r="E14" s="9"/>
    </row>
    <row r="15" spans="1:7">
      <c r="A15" s="73">
        <v>10</v>
      </c>
      <c r="B15" s="7"/>
      <c r="C15" s="8"/>
      <c r="D15" s="8"/>
      <c r="E15" s="9"/>
    </row>
    <row r="16" spans="1:7">
      <c r="A16" s="73">
        <v>11</v>
      </c>
      <c r="B16" s="7"/>
      <c r="C16" s="8"/>
      <c r="D16" s="8"/>
      <c r="E16" s="9"/>
    </row>
    <row r="17" spans="1:5">
      <c r="A17" s="73">
        <v>12</v>
      </c>
      <c r="B17" s="7"/>
      <c r="C17" s="8"/>
      <c r="D17" s="8"/>
      <c r="E17" s="9"/>
    </row>
    <row r="18" spans="1:5">
      <c r="A18" s="73">
        <v>13</v>
      </c>
      <c r="B18" s="7"/>
      <c r="C18" s="8"/>
      <c r="D18" s="8"/>
      <c r="E18" s="9"/>
    </row>
    <row r="19" spans="1:5">
      <c r="A19" s="73">
        <v>14</v>
      </c>
      <c r="B19" s="7"/>
      <c r="C19" s="8"/>
      <c r="D19" s="8"/>
      <c r="E19" s="9"/>
    </row>
    <row r="20" spans="1:5">
      <c r="A20" s="73">
        <v>15</v>
      </c>
      <c r="B20" s="7"/>
      <c r="C20" s="8"/>
      <c r="D20" s="8"/>
      <c r="E20" s="9"/>
    </row>
    <row r="21" spans="1:5">
      <c r="A21" s="73">
        <v>16</v>
      </c>
      <c r="B21" s="7"/>
      <c r="C21" s="8"/>
      <c r="D21" s="8"/>
      <c r="E21" s="9"/>
    </row>
    <row r="22" spans="1:5">
      <c r="A22" s="73">
        <v>17</v>
      </c>
      <c r="B22" s="7"/>
      <c r="C22" s="669"/>
      <c r="D22" s="669"/>
      <c r="E22" s="9"/>
    </row>
    <row r="23" spans="1:5">
      <c r="A23" s="73">
        <v>18</v>
      </c>
      <c r="B23" s="7"/>
      <c r="C23" s="669"/>
      <c r="D23" s="669"/>
      <c r="E23" s="9"/>
    </row>
    <row r="24" spans="1:5">
      <c r="A24" s="73">
        <v>19</v>
      </c>
      <c r="B24" s="7"/>
      <c r="C24" s="669"/>
      <c r="D24" s="669"/>
      <c r="E24" s="9"/>
    </row>
    <row r="25" spans="1:5">
      <c r="A25" s="73">
        <v>20</v>
      </c>
      <c r="B25" s="7"/>
      <c r="C25" s="669"/>
      <c r="D25" s="669"/>
      <c r="E25" s="9"/>
    </row>
    <row r="26" spans="1:5">
      <c r="A26" s="73">
        <v>21</v>
      </c>
      <c r="B26" s="7"/>
      <c r="C26" s="669"/>
      <c r="D26" s="669"/>
      <c r="E26" s="9"/>
    </row>
    <row r="27" spans="1:5">
      <c r="A27" s="73">
        <v>22</v>
      </c>
      <c r="B27" s="7"/>
      <c r="C27" s="669"/>
      <c r="D27" s="669"/>
      <c r="E27" s="9"/>
    </row>
    <row r="28" spans="1:5">
      <c r="A28" s="73">
        <v>23</v>
      </c>
      <c r="B28" s="7"/>
      <c r="C28" s="669"/>
      <c r="D28" s="669"/>
      <c r="E28" s="9"/>
    </row>
    <row r="29" spans="1:5">
      <c r="A29" s="73">
        <v>24</v>
      </c>
      <c r="B29" s="7"/>
      <c r="C29" s="669"/>
      <c r="D29" s="669"/>
      <c r="E29" s="9"/>
    </row>
    <row r="30" spans="1:5">
      <c r="A30" s="668">
        <v>25</v>
      </c>
      <c r="B30" s="7"/>
      <c r="C30" s="669"/>
      <c r="D30" s="669"/>
      <c r="E30" s="9"/>
    </row>
    <row r="31" spans="1:5">
      <c r="A31" s="668">
        <v>26</v>
      </c>
      <c r="B31" s="7"/>
      <c r="C31" s="669"/>
      <c r="D31" s="669"/>
      <c r="E31" s="9"/>
    </row>
    <row r="32" spans="1:5">
      <c r="A32" s="73">
        <v>27</v>
      </c>
      <c r="B32" s="7"/>
      <c r="C32" s="8"/>
      <c r="D32" s="8"/>
      <c r="E32" s="9"/>
    </row>
    <row r="33" spans="1:5">
      <c r="A33" s="668">
        <v>28</v>
      </c>
      <c r="B33" s="7"/>
      <c r="C33" s="669"/>
      <c r="D33" s="669"/>
      <c r="E33" s="9"/>
    </row>
    <row r="34" spans="1:5">
      <c r="A34" s="73">
        <v>29</v>
      </c>
      <c r="B34" s="7"/>
      <c r="C34" s="8"/>
      <c r="D34" s="8"/>
      <c r="E34" s="9"/>
    </row>
    <row r="35" spans="1:5" ht="15.6" thickBot="1">
      <c r="A35" s="73">
        <v>30</v>
      </c>
      <c r="B35" s="10"/>
      <c r="C35" s="11"/>
      <c r="D35" s="11"/>
      <c r="E35" s="12"/>
    </row>
  </sheetData>
  <sheetProtection sheet="1" formatColumns="0" formatRows="0" insertColumns="0" insertRows="0"/>
  <mergeCells count="2">
    <mergeCell ref="B2:D2"/>
    <mergeCell ref="G6:G7"/>
  </mergeCells>
  <phoneticPr fontId="4"/>
  <dataValidations count="4">
    <dataValidation type="list" imeMode="off" allowBlank="1" showInputMessage="1" showErrorMessage="1" sqref="B6:B35" xr:uid="{00000000-0002-0000-0800-000000000000}">
      <formula1>"0歳,1歳,2歳,3歳,4歳,5歳"</formula1>
    </dataValidation>
    <dataValidation type="list" allowBlank="1" showInputMessage="1" showErrorMessage="1" sqref="B3" xr:uid="{00000000-0002-0000-0800-000001000000}">
      <formula1>"小規模型,保育所型"</formula1>
    </dataValidation>
    <dataValidation imeMode="disabled" allowBlank="1" showInputMessage="1" showErrorMessage="1" sqref="C5:D35" xr:uid="{00000000-0002-0000-0800-000002000000}"/>
    <dataValidation type="list" allowBlank="1" showInputMessage="1" showErrorMessage="1" sqref="B5" xr:uid="{00000000-0002-0000-0800-000003000000}">
      <formula1>"0歳,1歳,2歳,3歳,4歳,5歳"</formula1>
    </dataValidation>
  </dataValidations>
  <pageMargins left="0.7" right="0.7" top="0.75" bottom="0.75" header="0.3" footer="0.3"/>
  <pageSetup paperSize="9" scale="85"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11</vt:i4>
      </vt:variant>
      <vt:variant>
        <vt:lpstr>名前付き一覧</vt:lpstr>
      </vt:variant>
      <vt:variant>
        <vt:i4>14</vt:i4>
      </vt:variant>
    </vt:vector>
  </HeadingPairs>
  <TitlesOfParts>
    <vt:vector baseType="lpstr" size="25">
      <vt:lpstr>表紙</vt:lpstr>
      <vt:lpstr>管理運営・会計</vt:lpstr>
      <vt:lpstr>利用者処遇</vt:lpstr>
      <vt:lpstr>会計「計算書類等提出確認表」 </vt:lpstr>
      <vt:lpstr>職員点検資料１ (記載例)</vt:lpstr>
      <vt:lpstr>職員点検資料１</vt:lpstr>
      <vt:lpstr>職員点検資料２ (記載例)</vt:lpstr>
      <vt:lpstr>職員点検資料２</vt:lpstr>
      <vt:lpstr>利用乳幼児登降時間調べ（全ての事業所）</vt:lpstr>
      <vt:lpstr>勤務時間等調べ（保育所型）</vt:lpstr>
      <vt:lpstr>勤務時間等調べ(小規模型)</vt:lpstr>
      <vt:lpstr>'会計「計算書類等提出確認表」 '!Print_Area</vt:lpstr>
      <vt:lpstr>管理運営・会計!Print_Area</vt:lpstr>
      <vt:lpstr>職員点検資料１!Print_Area</vt:lpstr>
      <vt:lpstr>'職員点検資料１ (記載例)'!Print_Area</vt:lpstr>
      <vt:lpstr>職員点検資料２!Print_Area</vt:lpstr>
      <vt:lpstr>'職員点検資料２ (記載例)'!Print_Area</vt:lpstr>
      <vt:lpstr>表紙!Print_Area</vt:lpstr>
      <vt:lpstr>利用者処遇!Print_Area</vt:lpstr>
      <vt:lpstr>管理運営・会計!Print_Titles</vt:lpstr>
      <vt:lpstr>職員点検資料１!Print_Titles</vt:lpstr>
      <vt:lpstr>'職員点検資料１ (記載例)'!Print_Titles</vt:lpstr>
      <vt:lpstr>職員点検資料２!Print_Titles</vt:lpstr>
      <vt:lpstr>'職員点検資料２ (記載例)'!Print_Titles</vt:lpstr>
      <vt:lpstr>利用者処遇!Print_Titles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2026-01-29T11:04:36Z</cp:lastPrinted>
  <dcterms:created xsi:type="dcterms:W3CDTF">2011-05-12T07:08:16Z</dcterms:created>
  <dcterms:modified xsi:type="dcterms:W3CDTF">2026-01-30T02:41:53Z</dcterms:modified>
</cp:coreProperties>
</file>